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mliakovalsh\Desktop\разместить на сайте\"/>
    </mc:Choice>
  </mc:AlternateContent>
  <bookViews>
    <workbookView xWindow="0" yWindow="0" windowWidth="28800" windowHeight="12300" activeTab="6"/>
  </bookViews>
  <sheets>
    <sheet name="7.1 " sheetId="13" r:id="rId1"/>
    <sheet name="7.2 " sheetId="10" r:id="rId2"/>
    <sheet name="8" sheetId="2" r:id="rId3"/>
    <sheet name="9 " sheetId="17" r:id="rId4"/>
    <sheet name=" 12" sheetId="19" r:id="rId5"/>
    <sheet name="Лист1" sheetId="14" state="hidden" r:id="rId6"/>
    <sheet name="13" sheetId="21" r:id="rId7"/>
  </sheets>
  <definedNames>
    <definedName name="_xlnm._FilterDatabase" localSheetId="6" hidden="1">'13'!$A$13:$O$1075</definedName>
    <definedName name="_xlnm._FilterDatabase" localSheetId="0" hidden="1">'7.1 '!$A$14:$X$1083</definedName>
    <definedName name="_xlnm._FilterDatabase" localSheetId="1" hidden="1">'7.2 '!$A$13:$AK$1082</definedName>
    <definedName name="_xlnm._FilterDatabase" localSheetId="2" hidden="1">'8'!$A$12:$L$12</definedName>
    <definedName name="_xlnm._FilterDatabase" localSheetId="3" hidden="1">'9 '!$A$16:$W$1085</definedName>
    <definedName name="OLE_LINK1" localSheetId="6">'13'!#REF!</definedName>
    <definedName name="OLE_LINK1" localSheetId="0">'7.1 '!#REF!</definedName>
    <definedName name="OLE_LINK1" localSheetId="1">'7.2 '!#REF!</definedName>
    <definedName name="OLE_LINK1" localSheetId="2">'8'!#REF!</definedName>
    <definedName name="OLE_LINK1" localSheetId="3">'9 '!#REF!</definedName>
    <definedName name="OLE_LINK2" localSheetId="6">'13'!$C$227</definedName>
    <definedName name="OLE_LINK2" localSheetId="0">'7.1 '!#REF!</definedName>
    <definedName name="OLE_LINK2" localSheetId="1">'7.2 '!#REF!</definedName>
    <definedName name="OLE_LINK2" localSheetId="2">'8'!#REF!</definedName>
    <definedName name="OLE_LINK2" localSheetId="3">'9 '!#REF!</definedName>
    <definedName name="_xlnm.Print_Titles" localSheetId="6">'13'!$10:$13</definedName>
    <definedName name="_xlnm.Print_Titles" localSheetId="0">'7.1 '!$A:$B,'7.1 '!$11:$14</definedName>
    <definedName name="_xlnm.Print_Titles" localSheetId="1">'7.2 '!$A:$B,'7.2 '!$10:$13</definedName>
    <definedName name="_xlnm.Print_Titles" localSheetId="2">'8'!$A:$A,'8'!$9:$12</definedName>
    <definedName name="_xlnm.Print_Titles" localSheetId="3">'9 '!$A:$B,'9 '!$12:$16</definedName>
    <definedName name="_xlnm.Print_Area" localSheetId="6">'13'!$A$1:$L$1074</definedName>
    <definedName name="_xlnm.Print_Area" localSheetId="0">'7.1 '!$A$1:$X$1083</definedName>
    <definedName name="_xlnm.Print_Area" localSheetId="1">'7.2 '!$A$1:$WXN$1082</definedName>
    <definedName name="_xlnm.Print_Area" localSheetId="2">'8'!$A$1:$WXP$43</definedName>
    <definedName name="_xlnm.Print_Area" localSheetId="3">'9 '!$A$1:$W$1085</definedName>
  </definedNames>
  <calcPr calcId="162913"/>
</workbook>
</file>

<file path=xl/calcChain.xml><?xml version="1.0" encoding="utf-8"?>
<calcChain xmlns="http://schemas.openxmlformats.org/spreadsheetml/2006/main">
  <c r="A871" i="17" l="1"/>
  <c r="A872" i="17" s="1"/>
  <c r="A873" i="17" s="1"/>
  <c r="A875" i="17" s="1"/>
  <c r="A876" i="17" s="1"/>
  <c r="A877" i="17" s="1"/>
  <c r="A878" i="17" s="1"/>
  <c r="A880" i="17" s="1"/>
  <c r="A881" i="17" s="1"/>
  <c r="A883" i="17" s="1"/>
  <c r="A885" i="17" s="1"/>
  <c r="A887" i="17" s="1"/>
  <c r="A889" i="17" s="1"/>
  <c r="A890" i="17" s="1"/>
  <c r="A891" i="17" s="1"/>
  <c r="A892" i="17" s="1"/>
  <c r="A894" i="17" s="1"/>
  <c r="A895" i="17" s="1"/>
  <c r="A896" i="17" s="1"/>
  <c r="A897" i="17" s="1"/>
  <c r="A898" i="17" s="1"/>
  <c r="A899" i="17" s="1"/>
  <c r="A900" i="17" s="1"/>
  <c r="A901" i="17" s="1"/>
  <c r="A902" i="17" s="1"/>
  <c r="A903" i="17" s="1"/>
  <c r="A904" i="17" s="1"/>
  <c r="A905" i="17" s="1"/>
  <c r="A906" i="17" s="1"/>
  <c r="A908" i="17" s="1"/>
  <c r="A909" i="17" s="1"/>
  <c r="A910" i="17" s="1"/>
  <c r="A911" i="17" s="1"/>
  <c r="A913" i="17" s="1"/>
  <c r="A915" i="17" s="1"/>
  <c r="A917" i="17" s="1"/>
  <c r="A919" i="17" s="1"/>
  <c r="A921" i="17" s="1"/>
  <c r="A922" i="17" s="1"/>
  <c r="A923" i="17" s="1"/>
  <c r="A924" i="17" s="1"/>
  <c r="A926" i="17" s="1"/>
  <c r="A927" i="17" s="1"/>
  <c r="A928" i="17" s="1"/>
  <c r="A929" i="17" s="1"/>
  <c r="A930" i="17" s="1"/>
  <c r="A931" i="17" s="1"/>
  <c r="A932" i="17" s="1"/>
  <c r="A933" i="17" s="1"/>
  <c r="A934" i="17" s="1"/>
  <c r="A936" i="17" s="1"/>
  <c r="A938" i="17" s="1"/>
  <c r="A939" i="17" s="1"/>
  <c r="A940" i="17" s="1"/>
  <c r="A941" i="17" s="1"/>
  <c r="A942" i="17" s="1"/>
  <c r="A944" i="17" s="1"/>
  <c r="A946" i="17" s="1"/>
  <c r="A947" i="17" s="1"/>
  <c r="A949" i="17" s="1"/>
  <c r="A950" i="17" s="1"/>
  <c r="A951" i="17" s="1"/>
  <c r="A952" i="17" s="1"/>
  <c r="A953" i="17" s="1"/>
  <c r="A954" i="17" s="1"/>
  <c r="A955" i="17" s="1"/>
  <c r="A956" i="17" s="1"/>
  <c r="A958" i="17" s="1"/>
  <c r="A959" i="17" s="1"/>
  <c r="A961" i="17" s="1"/>
  <c r="A962" i="17" s="1"/>
  <c r="A964" i="17" s="1"/>
  <c r="A965" i="17" s="1"/>
  <c r="A966" i="17" s="1"/>
  <c r="A967" i="17" s="1"/>
  <c r="A968" i="17" s="1"/>
  <c r="A969" i="17" s="1"/>
  <c r="A970" i="17" s="1"/>
  <c r="A971" i="17" s="1"/>
  <c r="A972" i="17" s="1"/>
  <c r="A973" i="17" s="1"/>
  <c r="A974" i="17" s="1"/>
  <c r="A975" i="17" s="1"/>
  <c r="A976" i="17" s="1"/>
  <c r="A977" i="17" s="1"/>
  <c r="A978" i="17" s="1"/>
  <c r="A979" i="17" s="1"/>
  <c r="A980" i="17" s="1"/>
  <c r="A981" i="17" s="1"/>
  <c r="A982" i="17" s="1"/>
  <c r="A984" i="17" s="1"/>
  <c r="A985" i="17" s="1"/>
  <c r="A986" i="17" s="1"/>
  <c r="A987" i="17" s="1"/>
  <c r="A988" i="17" s="1"/>
  <c r="A989" i="17" s="1"/>
  <c r="A990" i="17" s="1"/>
  <c r="A991" i="17" s="1"/>
  <c r="A992" i="17" s="1"/>
  <c r="A993" i="17" s="1"/>
  <c r="A994" i="17" s="1"/>
  <c r="A995" i="17" s="1"/>
  <c r="A996" i="17" s="1"/>
  <c r="A998" i="17" s="1"/>
  <c r="A999" i="17" s="1"/>
  <c r="A1000" i="17" s="1"/>
  <c r="A1001" i="17" s="1"/>
  <c r="A1002" i="17" s="1"/>
  <c r="A1003" i="17" s="1"/>
  <c r="A1004" i="17" s="1"/>
  <c r="A1005" i="17" s="1"/>
  <c r="A1006" i="17" s="1"/>
  <c r="A1007" i="17" s="1"/>
  <c r="A1008" i="17" s="1"/>
  <c r="A1009" i="17" s="1"/>
  <c r="A1010" i="17" s="1"/>
  <c r="A1011" i="17" s="1"/>
  <c r="A1013" i="17" s="1"/>
  <c r="A1014" i="17" s="1"/>
  <c r="A1015" i="17" s="1"/>
  <c r="A1016" i="17" s="1"/>
  <c r="A1017" i="17" s="1"/>
  <c r="A1019" i="17" s="1"/>
  <c r="A1021" i="17" s="1"/>
  <c r="A1022" i="17" s="1"/>
  <c r="A1024" i="17" s="1"/>
  <c r="A1025" i="17" s="1"/>
  <c r="A1026" i="17" s="1"/>
  <c r="A1027" i="17" s="1"/>
  <c r="A1028" i="17" s="1"/>
  <c r="A1030" i="17" s="1"/>
  <c r="A1032" i="17" s="1"/>
  <c r="A1033" i="17" s="1"/>
  <c r="A1034" i="17" s="1"/>
  <c r="A1035" i="17" s="1"/>
  <c r="A1036" i="17" s="1"/>
  <c r="A1037" i="17" s="1"/>
  <c r="A1038" i="17" s="1"/>
  <c r="A1039" i="17" s="1"/>
  <c r="A1040" i="17" s="1"/>
  <c r="A1042" i="17" s="1"/>
  <c r="A1043" i="17" s="1"/>
  <c r="A1044" i="17" s="1"/>
  <c r="A1045" i="17" s="1"/>
  <c r="A1047" i="17" s="1"/>
  <c r="A1049" i="17" s="1"/>
  <c r="A1050" i="17" s="1"/>
  <c r="A1051" i="17" s="1"/>
  <c r="A1052" i="17" s="1"/>
  <c r="A1053" i="17" s="1"/>
  <c r="A1054" i="17" s="1"/>
  <c r="A1055" i="17" s="1"/>
  <c r="A1057" i="17" s="1"/>
  <c r="A1058" i="17" s="1"/>
  <c r="A1059" i="17" s="1"/>
  <c r="A1060" i="17" s="1"/>
  <c r="A1061" i="17" s="1"/>
  <c r="A1063" i="17" s="1"/>
  <c r="A1065" i="17" s="1"/>
  <c r="A1067" i="17" s="1"/>
  <c r="A1069" i="17" s="1"/>
  <c r="A1070" i="17" s="1"/>
  <c r="A1072" i="17" s="1"/>
  <c r="A1073" i="17" s="1"/>
  <c r="A1075" i="17" s="1"/>
  <c r="A1077" i="17" s="1"/>
  <c r="A464" i="17"/>
  <c r="A465" i="17" s="1"/>
  <c r="A466" i="17" s="1"/>
  <c r="A467" i="17" s="1"/>
  <c r="A468" i="17" s="1"/>
  <c r="A470" i="17" s="1"/>
  <c r="A471" i="17" s="1"/>
  <c r="A472" i="17" s="1"/>
  <c r="A473" i="17" s="1"/>
  <c r="A474" i="17" s="1"/>
  <c r="A475" i="17" s="1"/>
  <c r="A476" i="17" s="1"/>
  <c r="A477" i="17" s="1"/>
  <c r="A478" i="17" s="1"/>
  <c r="A479" i="17" s="1"/>
  <c r="A480" i="17" s="1"/>
  <c r="A481" i="17" s="1"/>
  <c r="A482" i="17" s="1"/>
  <c r="A484" i="17" s="1"/>
  <c r="A485" i="17" s="1"/>
  <c r="A486" i="17" s="1"/>
  <c r="A487" i="17" s="1"/>
  <c r="A488" i="17" s="1"/>
  <c r="A489" i="17" s="1"/>
  <c r="A491" i="17" s="1"/>
  <c r="A492" i="17" s="1"/>
  <c r="A493" i="17" s="1"/>
  <c r="A494" i="17" s="1"/>
  <c r="A495" i="17" s="1"/>
  <c r="A496" i="17" s="1"/>
  <c r="A497" i="17" s="1"/>
  <c r="A498" i="17" s="1"/>
  <c r="A499" i="17" s="1"/>
  <c r="A500" i="17" s="1"/>
  <c r="A501" i="17" s="1"/>
  <c r="A502" i="17" s="1"/>
  <c r="A503" i="17" s="1"/>
  <c r="A504" i="17" s="1"/>
  <c r="A505" i="17" s="1"/>
  <c r="A506" i="17" s="1"/>
  <c r="A507" i="17" s="1"/>
  <c r="A508" i="17" s="1"/>
  <c r="A509" i="17" s="1"/>
  <c r="A511" i="17" s="1"/>
  <c r="A512" i="17" s="1"/>
  <c r="A513" i="17" s="1"/>
  <c r="A514" i="17" s="1"/>
  <c r="A515" i="17" s="1"/>
  <c r="A516" i="17" s="1"/>
  <c r="A518" i="17" s="1"/>
  <c r="A519" i="17" s="1"/>
  <c r="A520" i="17" s="1"/>
  <c r="A521" i="17" s="1"/>
  <c r="A522" i="17" s="1"/>
  <c r="A523" i="17" s="1"/>
  <c r="A524" i="17" s="1"/>
  <c r="A525" i="17" s="1"/>
  <c r="A526" i="17" s="1"/>
  <c r="A527" i="17" s="1"/>
  <c r="A529" i="17" s="1"/>
  <c r="A530" i="17" s="1"/>
  <c r="A531" i="17" s="1"/>
  <c r="A532" i="17" s="1"/>
  <c r="A534" i="17" s="1"/>
  <c r="A535" i="17" s="1"/>
  <c r="A536" i="17" s="1"/>
  <c r="A537" i="17" s="1"/>
  <c r="A539" i="17" s="1"/>
  <c r="A540" i="17" s="1"/>
  <c r="A541" i="17" s="1"/>
  <c r="A542" i="17" s="1"/>
  <c r="A544" i="17" s="1"/>
  <c r="A545" i="17" s="1"/>
  <c r="A547" i="17" s="1"/>
  <c r="A549" i="17" s="1"/>
  <c r="A550" i="17" s="1"/>
  <c r="A551" i="17" s="1"/>
  <c r="A553" i="17" s="1"/>
  <c r="A554" i="17" s="1"/>
  <c r="A555" i="17" s="1"/>
  <c r="A556" i="17" s="1"/>
  <c r="A557" i="17" s="1"/>
  <c r="A558" i="17" s="1"/>
  <c r="A559" i="17" s="1"/>
  <c r="A560" i="17" s="1"/>
  <c r="A561" i="17" s="1"/>
  <c r="A562" i="17" s="1"/>
  <c r="A563" i="17" s="1"/>
  <c r="A564" i="17" s="1"/>
  <c r="A565" i="17" s="1"/>
  <c r="A566" i="17" s="1"/>
  <c r="A567" i="17" s="1"/>
  <c r="A568" i="17" s="1"/>
  <c r="A569" i="17" s="1"/>
  <c r="A570" i="17" s="1"/>
  <c r="A571" i="17" s="1"/>
  <c r="A572" i="17" s="1"/>
  <c r="A573" i="17" s="1"/>
  <c r="A574" i="17" s="1"/>
  <c r="A575" i="17" s="1"/>
  <c r="A577" i="17" s="1"/>
  <c r="A578" i="17" s="1"/>
  <c r="A579" i="17" s="1"/>
  <c r="A580" i="17" s="1"/>
  <c r="A581" i="17" s="1"/>
  <c r="A582" i="17" s="1"/>
  <c r="A583" i="17" s="1"/>
  <c r="A585" i="17" s="1"/>
  <c r="A587" i="17" s="1"/>
  <c r="A588" i="17" s="1"/>
  <c r="A589" i="17" s="1"/>
  <c r="A590" i="17" s="1"/>
  <c r="A591" i="17" s="1"/>
  <c r="A593" i="17" s="1"/>
  <c r="A594" i="17" s="1"/>
  <c r="A595" i="17" s="1"/>
  <c r="A596" i="17" s="1"/>
  <c r="A597" i="17" s="1"/>
  <c r="A598" i="17" s="1"/>
  <c r="A599" i="17" s="1"/>
  <c r="A600" i="17" s="1"/>
  <c r="A601" i="17" s="1"/>
  <c r="A602" i="17" s="1"/>
  <c r="A603" i="17" s="1"/>
  <c r="A604" i="17" s="1"/>
  <c r="A605" i="17" s="1"/>
  <c r="A606" i="17" s="1"/>
  <c r="A607" i="17" s="1"/>
  <c r="A608" i="17" s="1"/>
  <c r="A609" i="17" s="1"/>
  <c r="A611" i="17" s="1"/>
  <c r="A612" i="17" s="1"/>
  <c r="A613" i="17" s="1"/>
  <c r="A614" i="17" s="1"/>
  <c r="A615" i="17" s="1"/>
  <c r="A616" i="17" s="1"/>
  <c r="A617" i="17" s="1"/>
  <c r="A618" i="17" s="1"/>
  <c r="A619" i="17" s="1"/>
  <c r="A621" i="17" s="1"/>
  <c r="A622" i="17" s="1"/>
  <c r="A624" i="17" s="1"/>
  <c r="A625" i="17" s="1"/>
  <c r="A626" i="17" s="1"/>
  <c r="A627" i="17" s="1"/>
  <c r="A629" i="17" s="1"/>
  <c r="A630" i="17" s="1"/>
  <c r="A631" i="17" s="1"/>
  <c r="A632" i="17" s="1"/>
  <c r="A634" i="17" s="1"/>
  <c r="A635" i="17" s="1"/>
  <c r="A636" i="17" s="1"/>
  <c r="A637" i="17" s="1"/>
  <c r="A638" i="17" s="1"/>
  <c r="A639" i="17" s="1"/>
  <c r="A640" i="17" s="1"/>
  <c r="A641" i="17" s="1"/>
  <c r="A642" i="17" s="1"/>
  <c r="A643" i="17" s="1"/>
  <c r="A644" i="17" s="1"/>
  <c r="A645" i="17" s="1"/>
  <c r="A646" i="17" s="1"/>
  <c r="A647" i="17" s="1"/>
  <c r="A649" i="17" s="1"/>
  <c r="A650" i="17" s="1"/>
  <c r="A651" i="17" s="1"/>
  <c r="A652" i="17" s="1"/>
  <c r="A653" i="17" s="1"/>
  <c r="A655" i="17" s="1"/>
  <c r="A656" i="17" s="1"/>
  <c r="A657" i="17" s="1"/>
  <c r="A658" i="17" s="1"/>
  <c r="A659" i="17" s="1"/>
  <c r="A660" i="17" s="1"/>
  <c r="A661" i="17" s="1"/>
  <c r="A662" i="17" s="1"/>
  <c r="A663" i="17" s="1"/>
  <c r="A665" i="17" s="1"/>
  <c r="A666" i="17" s="1"/>
  <c r="A667" i="17" s="1"/>
  <c r="A668" i="17" s="1"/>
  <c r="A669" i="17" s="1"/>
  <c r="A670" i="17" s="1"/>
  <c r="A671" i="17" s="1"/>
  <c r="A672" i="17" s="1"/>
  <c r="A673" i="17" s="1"/>
  <c r="A674" i="17" s="1"/>
  <c r="A675" i="17" s="1"/>
  <c r="A676" i="17" s="1"/>
  <c r="A677" i="17" s="1"/>
  <c r="A678" i="17" s="1"/>
  <c r="A679" i="17" s="1"/>
  <c r="A680" i="17" s="1"/>
  <c r="A681" i="17" s="1"/>
  <c r="A682" i="17" s="1"/>
  <c r="A683" i="17" s="1"/>
  <c r="A684" i="17" s="1"/>
  <c r="A685" i="17" s="1"/>
  <c r="A686" i="17" s="1"/>
  <c r="A688" i="17" s="1"/>
  <c r="A690" i="17" s="1"/>
  <c r="A691" i="17" s="1"/>
  <c r="A692" i="17" s="1"/>
  <c r="A693" i="17" s="1"/>
  <c r="A694" i="17" s="1"/>
  <c r="A695" i="17" s="1"/>
  <c r="A696" i="17" s="1"/>
  <c r="A697" i="17" s="1"/>
  <c r="A698" i="17" s="1"/>
  <c r="A699" i="17" s="1"/>
  <c r="A700" i="17" s="1"/>
  <c r="A701" i="17" s="1"/>
  <c r="A702" i="17" s="1"/>
  <c r="A704" i="17" s="1"/>
  <c r="A705" i="17" s="1"/>
  <c r="A707" i="17" s="1"/>
  <c r="A708" i="17" s="1"/>
  <c r="A709" i="17" s="1"/>
  <c r="A710" i="17" s="1"/>
  <c r="A711" i="17" s="1"/>
  <c r="A712" i="17" s="1"/>
  <c r="A713" i="17" s="1"/>
  <c r="A714" i="17" s="1"/>
  <c r="A715" i="17" s="1"/>
  <c r="A717" i="17" s="1"/>
  <c r="A718" i="17" s="1"/>
  <c r="A719" i="17" s="1"/>
  <c r="A720" i="17" s="1"/>
  <c r="A722" i="17" s="1"/>
  <c r="A723" i="17" s="1"/>
  <c r="A724" i="17" s="1"/>
  <c r="A725" i="17" s="1"/>
  <c r="A726" i="17" s="1"/>
  <c r="A727" i="17" s="1"/>
  <c r="A728" i="17" s="1"/>
  <c r="A729" i="17" s="1"/>
  <c r="A730" i="17" s="1"/>
  <c r="A732" i="17" s="1"/>
  <c r="A733" i="17" s="1"/>
  <c r="A734" i="17" s="1"/>
  <c r="A735" i="17" s="1"/>
  <c r="A736" i="17" s="1"/>
  <c r="A737" i="17" s="1"/>
  <c r="A738" i="17" s="1"/>
  <c r="A739" i="17" s="1"/>
  <c r="A740" i="17" s="1"/>
  <c r="A741" i="17" s="1"/>
  <c r="A742" i="17" s="1"/>
  <c r="A743" i="17" s="1"/>
  <c r="A744" i="17" s="1"/>
  <c r="A745" i="17" s="1"/>
  <c r="A746" i="17" s="1"/>
  <c r="A747" i="17" s="1"/>
  <c r="A748" i="17" s="1"/>
  <c r="A749" i="17" s="1"/>
  <c r="A750" i="17" s="1"/>
  <c r="A751" i="17" s="1"/>
  <c r="A752" i="17" s="1"/>
  <c r="A753" i="17" s="1"/>
  <c r="A754" i="17" s="1"/>
  <c r="A755" i="17" s="1"/>
  <c r="A756" i="17" s="1"/>
  <c r="A757" i="17" s="1"/>
  <c r="A759" i="17" s="1"/>
  <c r="A760" i="17" s="1"/>
  <c r="A761" i="17" s="1"/>
  <c r="A762" i="17" s="1"/>
  <c r="A763" i="17" s="1"/>
  <c r="A764" i="17" s="1"/>
  <c r="A765" i="17" s="1"/>
  <c r="A766" i="17" s="1"/>
  <c r="A768" i="17" s="1"/>
  <c r="A769" i="17" s="1"/>
  <c r="A771" i="17" s="1"/>
  <c r="A772" i="17" s="1"/>
  <c r="A773" i="17" s="1"/>
  <c r="A774" i="17" s="1"/>
  <c r="A775" i="17" s="1"/>
  <c r="A776" i="17" s="1"/>
  <c r="A777" i="17" s="1"/>
  <c r="A778" i="17" s="1"/>
  <c r="A779" i="17" s="1"/>
  <c r="A780" i="17" s="1"/>
  <c r="A782" i="17" s="1"/>
  <c r="A783" i="17" s="1"/>
  <c r="A784" i="17" s="1"/>
  <c r="A785" i="17" s="1"/>
  <c r="A786" i="17" s="1"/>
  <c r="A787" i="17" s="1"/>
  <c r="A788" i="17" s="1"/>
  <c r="A789" i="17" s="1"/>
  <c r="A790" i="17" s="1"/>
  <c r="A791" i="17" s="1"/>
  <c r="A792" i="17" s="1"/>
  <c r="A793" i="17" s="1"/>
  <c r="A794" i="17" s="1"/>
  <c r="A795" i="17" s="1"/>
  <c r="A796" i="17" s="1"/>
  <c r="A797" i="17" s="1"/>
  <c r="A798" i="17" s="1"/>
  <c r="A799" i="17" s="1"/>
  <c r="A800" i="17" s="1"/>
  <c r="A801" i="17" s="1"/>
  <c r="A802" i="17" s="1"/>
  <c r="A803" i="17" s="1"/>
  <c r="A804" i="17" s="1"/>
  <c r="A805" i="17" s="1"/>
  <c r="A806" i="17" s="1"/>
  <c r="A807" i="17" s="1"/>
  <c r="A808" i="17" s="1"/>
  <c r="A809" i="17" s="1"/>
  <c r="A810" i="17" s="1"/>
  <c r="A811" i="17" s="1"/>
  <c r="A812" i="17" s="1"/>
  <c r="A813" i="17" s="1"/>
  <c r="A814" i="17" s="1"/>
  <c r="A815" i="17" s="1"/>
  <c r="A816" i="17" s="1"/>
  <c r="A817" i="17" s="1"/>
  <c r="A818" i="17" s="1"/>
  <c r="A819" i="17" s="1"/>
  <c r="A820" i="17" s="1"/>
  <c r="A821" i="17" s="1"/>
  <c r="A822" i="17" s="1"/>
  <c r="A824" i="17" s="1"/>
  <c r="A825" i="17" s="1"/>
  <c r="A826" i="17" s="1"/>
  <c r="A827" i="17" s="1"/>
  <c r="A828" i="17" s="1"/>
  <c r="A829" i="17" s="1"/>
  <c r="A830" i="17" s="1"/>
  <c r="A832" i="17" s="1"/>
  <c r="A833" i="17" s="1"/>
  <c r="A835" i="17" s="1"/>
  <c r="A836" i="17" s="1"/>
  <c r="A838" i="17" s="1"/>
  <c r="A839" i="17" s="1"/>
  <c r="A840" i="17" s="1"/>
  <c r="A841" i="17" s="1"/>
  <c r="A842" i="17" s="1"/>
  <c r="A843" i="17" s="1"/>
  <c r="A844" i="17" s="1"/>
  <c r="A845" i="17" s="1"/>
  <c r="A846" i="17" s="1"/>
  <c r="A847" i="17" s="1"/>
  <c r="A849" i="17" s="1"/>
  <c r="A851" i="17" s="1"/>
  <c r="A853" i="17" s="1"/>
  <c r="A854" i="17" s="1"/>
  <c r="A855" i="17" s="1"/>
  <c r="A856" i="17" s="1"/>
  <c r="A857" i="17" s="1"/>
  <c r="A858" i="17" s="1"/>
  <c r="A859" i="17" s="1"/>
  <c r="A860" i="17" s="1"/>
  <c r="A862" i="17" s="1"/>
  <c r="A863" i="17" s="1"/>
  <c r="A865" i="17" s="1"/>
  <c r="A867" i="17" s="1"/>
  <c r="A25" i="17"/>
  <c r="A26" i="17" s="1"/>
  <c r="A27" i="17" s="1"/>
  <c r="A29" i="17" s="1"/>
  <c r="A30" i="17" s="1"/>
  <c r="A31" i="17" s="1"/>
  <c r="A33" i="17" s="1"/>
  <c r="A34" i="17" s="1"/>
  <c r="A35" i="17" s="1"/>
  <c r="A36" i="17" s="1"/>
  <c r="A37" i="17" s="1"/>
  <c r="A38" i="17" s="1"/>
  <c r="A40" i="17" s="1"/>
  <c r="A41" i="17" s="1"/>
  <c r="A42" i="17" s="1"/>
  <c r="A43" i="17" s="1"/>
  <c r="A44" i="17" s="1"/>
  <c r="A45" i="17" s="1"/>
  <c r="A46" i="17" s="1"/>
  <c r="A48" i="17" s="1"/>
  <c r="A49" i="17" s="1"/>
  <c r="A50" i="17" s="1"/>
  <c r="A51" i="17" s="1"/>
  <c r="A52" i="17" s="1"/>
  <c r="A53" i="17" s="1"/>
  <c r="A55" i="17" s="1"/>
  <c r="A56" i="17" s="1"/>
  <c r="A57" i="17" s="1"/>
  <c r="A58" i="17" s="1"/>
  <c r="A59" i="17" s="1"/>
  <c r="A61" i="17" s="1"/>
  <c r="A62" i="17" s="1"/>
  <c r="A63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1" i="17" s="1"/>
  <c r="A82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5" i="17" s="1"/>
  <c r="A116" i="17" s="1"/>
  <c r="A117" i="17" s="1"/>
  <c r="A118" i="17" s="1"/>
  <c r="A119" i="17" s="1"/>
  <c r="A121" i="17" s="1"/>
  <c r="A122" i="17" s="1"/>
  <c r="A123" i="17" s="1"/>
  <c r="A124" i="17" s="1"/>
  <c r="A125" i="17" s="1"/>
  <c r="A126" i="17" s="1"/>
  <c r="A128" i="17" s="1"/>
  <c r="A129" i="17" s="1"/>
  <c r="A130" i="17" s="1"/>
  <c r="A131" i="17" s="1"/>
  <c r="A132" i="17" s="1"/>
  <c r="A134" i="17" s="1"/>
  <c r="A135" i="17" s="1"/>
  <c r="A136" i="17" s="1"/>
  <c r="A137" i="17" s="1"/>
  <c r="A138" i="17" s="1"/>
  <c r="A140" i="17" s="1"/>
  <c r="A141" i="17" s="1"/>
  <c r="A142" i="17" s="1"/>
  <c r="A144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9" i="17" s="1"/>
  <c r="A211" i="17" s="1"/>
  <c r="A212" i="17" s="1"/>
  <c r="A213" i="17" s="1"/>
  <c r="A214" i="17" s="1"/>
  <c r="A215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2" i="17" s="1"/>
  <c r="A233" i="17" s="1"/>
  <c r="A234" i="17" s="1"/>
  <c r="A236" i="17" s="1"/>
  <c r="A238" i="17" s="1"/>
  <c r="A239" i="17" s="1"/>
  <c r="A240" i="17" s="1"/>
  <c r="A242" i="17" s="1"/>
  <c r="A243" i="17" s="1"/>
  <c r="A244" i="17" s="1"/>
  <c r="A245" i="17" s="1"/>
  <c r="A246" i="17" s="1"/>
  <c r="A248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5" i="17" s="1"/>
  <c r="A266" i="17" s="1"/>
  <c r="A267" i="17" s="1"/>
  <c r="A268" i="17" s="1"/>
  <c r="A269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7" i="17" s="1"/>
  <c r="A358" i="17" s="1"/>
  <c r="A359" i="17" s="1"/>
  <c r="A360" i="17" s="1"/>
  <c r="A361" i="17" s="1"/>
  <c r="A363" i="17" s="1"/>
  <c r="A364" i="17" s="1"/>
  <c r="A365" i="17" s="1"/>
  <c r="A366" i="17" s="1"/>
  <c r="A367" i="17" s="1"/>
  <c r="A368" i="17" s="1"/>
  <c r="A369" i="17" s="1"/>
  <c r="A370" i="17" s="1"/>
  <c r="A371" i="17" s="1"/>
  <c r="A372" i="17" s="1"/>
  <c r="A374" i="17" s="1"/>
  <c r="A375" i="17" s="1"/>
  <c r="A377" i="17" s="1"/>
  <c r="A378" i="17" s="1"/>
  <c r="A379" i="17" s="1"/>
  <c r="A380" i="17" s="1"/>
  <c r="A381" i="17" s="1"/>
  <c r="A382" i="17" s="1"/>
  <c r="A383" i="17" s="1"/>
  <c r="A384" i="17" s="1"/>
  <c r="A386" i="17" s="1"/>
  <c r="A387" i="17" s="1"/>
  <c r="A388" i="17" s="1"/>
  <c r="A389" i="17" s="1"/>
  <c r="A390" i="17" s="1"/>
  <c r="A391" i="17" s="1"/>
  <c r="A392" i="17" s="1"/>
  <c r="A393" i="17" s="1"/>
  <c r="A395" i="17" s="1"/>
  <c r="A396" i="17" s="1"/>
  <c r="A397" i="17" s="1"/>
  <c r="A398" i="17" s="1"/>
  <c r="A399" i="17" s="1"/>
  <c r="A400" i="17" s="1"/>
  <c r="A401" i="17" s="1"/>
  <c r="A402" i="17" s="1"/>
  <c r="A403" i="17" s="1"/>
  <c r="A404" i="17" s="1"/>
  <c r="A405" i="17" s="1"/>
  <c r="A406" i="17" s="1"/>
  <c r="A407" i="17" s="1"/>
  <c r="A408" i="17" s="1"/>
  <c r="A409" i="17" s="1"/>
  <c r="A410" i="17" s="1"/>
  <c r="A411" i="17" s="1"/>
  <c r="A413" i="17" s="1"/>
  <c r="A414" i="17" s="1"/>
  <c r="A415" i="17" s="1"/>
  <c r="A416" i="17" s="1"/>
  <c r="A417" i="17" s="1"/>
  <c r="A418" i="17" s="1"/>
  <c r="A419" i="17" s="1"/>
  <c r="A420" i="17" s="1"/>
  <c r="A421" i="17" s="1"/>
  <c r="A422" i="17" s="1"/>
  <c r="A423" i="17" s="1"/>
  <c r="A424" i="17" s="1"/>
  <c r="A425" i="17" s="1"/>
  <c r="A426" i="17" s="1"/>
  <c r="A427" i="17" s="1"/>
  <c r="A428" i="17" s="1"/>
  <c r="A429" i="17" s="1"/>
  <c r="A430" i="17" s="1"/>
  <c r="A431" i="17" s="1"/>
  <c r="A432" i="17" s="1"/>
  <c r="A433" i="17" s="1"/>
  <c r="A434" i="17" s="1"/>
  <c r="A435" i="17" s="1"/>
  <c r="A436" i="17" s="1"/>
  <c r="A437" i="17" s="1"/>
  <c r="A438" i="17" s="1"/>
  <c r="A439" i="17" s="1"/>
  <c r="A440" i="17" s="1"/>
  <c r="A441" i="17" s="1"/>
  <c r="A442" i="17" s="1"/>
  <c r="A443" i="17" s="1"/>
  <c r="A444" i="17" s="1"/>
  <c r="A445" i="17" s="1"/>
  <c r="A446" i="17" s="1"/>
  <c r="A447" i="17" s="1"/>
  <c r="A448" i="17" s="1"/>
  <c r="A449" i="17" s="1"/>
  <c r="A450" i="17" s="1"/>
  <c r="A451" i="17" s="1"/>
  <c r="A452" i="17" s="1"/>
  <c r="A454" i="17" s="1"/>
  <c r="A455" i="17" s="1"/>
  <c r="A456" i="17" s="1"/>
  <c r="A457" i="17" s="1"/>
  <c r="A458" i="17" s="1"/>
  <c r="A459" i="17" s="1"/>
  <c r="A460" i="17" s="1"/>
  <c r="A24" i="17"/>
  <c r="A868" i="10"/>
  <c r="A869" i="10" s="1"/>
  <c r="A870" i="10" s="1"/>
  <c r="A872" i="10" s="1"/>
  <c r="A873" i="10" s="1"/>
  <c r="A874" i="10" s="1"/>
  <c r="A875" i="10" s="1"/>
  <c r="A877" i="10" s="1"/>
  <c r="A878" i="10" s="1"/>
  <c r="A880" i="10" s="1"/>
  <c r="A882" i="10" s="1"/>
  <c r="A884" i="10" s="1"/>
  <c r="A886" i="10" s="1"/>
  <c r="A887" i="10" s="1"/>
  <c r="A888" i="10" s="1"/>
  <c r="A889" i="10" s="1"/>
  <c r="A891" i="10" s="1"/>
  <c r="A892" i="10" s="1"/>
  <c r="A893" i="10" s="1"/>
  <c r="A894" i="10" s="1"/>
  <c r="A895" i="10" s="1"/>
  <c r="A896" i="10" s="1"/>
  <c r="A897" i="10" s="1"/>
  <c r="A898" i="10" s="1"/>
  <c r="A899" i="10" s="1"/>
  <c r="A900" i="10" s="1"/>
  <c r="A901" i="10" s="1"/>
  <c r="A902" i="10" s="1"/>
  <c r="A903" i="10" s="1"/>
  <c r="A905" i="10" s="1"/>
  <c r="A906" i="10" s="1"/>
  <c r="A907" i="10" s="1"/>
  <c r="A908" i="10" s="1"/>
  <c r="A910" i="10" s="1"/>
  <c r="A912" i="10" s="1"/>
  <c r="A914" i="10" s="1"/>
  <c r="A916" i="10" s="1"/>
  <c r="A918" i="10" s="1"/>
  <c r="A919" i="10" s="1"/>
  <c r="A920" i="10" s="1"/>
  <c r="A921" i="10" s="1"/>
  <c r="A923" i="10" s="1"/>
  <c r="A924" i="10" s="1"/>
  <c r="A925" i="10" s="1"/>
  <c r="A926" i="10" s="1"/>
  <c r="A927" i="10" s="1"/>
  <c r="A928" i="10" s="1"/>
  <c r="A929" i="10" s="1"/>
  <c r="A930" i="10" s="1"/>
  <c r="A931" i="10" s="1"/>
  <c r="A933" i="10" s="1"/>
  <c r="A935" i="10" s="1"/>
  <c r="A936" i="10" s="1"/>
  <c r="A937" i="10" s="1"/>
  <c r="A938" i="10" s="1"/>
  <c r="A939" i="10" s="1"/>
  <c r="A941" i="10" s="1"/>
  <c r="A943" i="10" s="1"/>
  <c r="A944" i="10" s="1"/>
  <c r="A946" i="10" s="1"/>
  <c r="A947" i="10" s="1"/>
  <c r="A948" i="10" s="1"/>
  <c r="A949" i="10" s="1"/>
  <c r="A950" i="10" s="1"/>
  <c r="A951" i="10" s="1"/>
  <c r="A952" i="10" s="1"/>
  <c r="A953" i="10" s="1"/>
  <c r="A955" i="10" s="1"/>
  <c r="A956" i="10" s="1"/>
  <c r="A958" i="10" s="1"/>
  <c r="A959" i="10" s="1"/>
  <c r="A961" i="10" s="1"/>
  <c r="A962" i="10" s="1"/>
  <c r="A963" i="10" s="1"/>
  <c r="A964" i="10" s="1"/>
  <c r="A965" i="10" s="1"/>
  <c r="A966" i="10" s="1"/>
  <c r="A967" i="10" s="1"/>
  <c r="A968" i="10" s="1"/>
  <c r="A969" i="10" s="1"/>
  <c r="A970" i="10" s="1"/>
  <c r="A971" i="10" s="1"/>
  <c r="A972" i="10" s="1"/>
  <c r="A973" i="10" s="1"/>
  <c r="A974" i="10" s="1"/>
  <c r="A975" i="10" s="1"/>
  <c r="A976" i="10" s="1"/>
  <c r="A977" i="10" s="1"/>
  <c r="A978" i="10" s="1"/>
  <c r="A979" i="10" s="1"/>
  <c r="A981" i="10" s="1"/>
  <c r="A982" i="10" s="1"/>
  <c r="A983" i="10" s="1"/>
  <c r="A984" i="10" s="1"/>
  <c r="A985" i="10" s="1"/>
  <c r="A986" i="10" s="1"/>
  <c r="A987" i="10" s="1"/>
  <c r="A988" i="10" s="1"/>
  <c r="A989" i="10" s="1"/>
  <c r="A990" i="10" s="1"/>
  <c r="A991" i="10" s="1"/>
  <c r="A992" i="10" s="1"/>
  <c r="A993" i="10" s="1"/>
  <c r="A995" i="10" s="1"/>
  <c r="A996" i="10" s="1"/>
  <c r="A997" i="10" s="1"/>
  <c r="A998" i="10" s="1"/>
  <c r="A999" i="10" s="1"/>
  <c r="A1000" i="10" s="1"/>
  <c r="A1001" i="10" s="1"/>
  <c r="A1002" i="10" s="1"/>
  <c r="A1003" i="10" s="1"/>
  <c r="A1004" i="10" s="1"/>
  <c r="A1005" i="10" s="1"/>
  <c r="A1006" i="10" s="1"/>
  <c r="A1007" i="10" s="1"/>
  <c r="A1008" i="10" s="1"/>
  <c r="A1010" i="10" s="1"/>
  <c r="A1011" i="10" s="1"/>
  <c r="A1012" i="10" s="1"/>
  <c r="A1013" i="10" s="1"/>
  <c r="A1014" i="10" s="1"/>
  <c r="A1016" i="10" s="1"/>
  <c r="A1018" i="10" s="1"/>
  <c r="A1019" i="10" s="1"/>
  <c r="A1021" i="10" s="1"/>
  <c r="A1022" i="10" s="1"/>
  <c r="A1023" i="10" s="1"/>
  <c r="A1024" i="10" s="1"/>
  <c r="A1025" i="10" s="1"/>
  <c r="A1027" i="10" s="1"/>
  <c r="A1029" i="10" s="1"/>
  <c r="A1030" i="10" s="1"/>
  <c r="A1031" i="10" s="1"/>
  <c r="A1032" i="10" s="1"/>
  <c r="A1033" i="10" s="1"/>
  <c r="A1034" i="10" s="1"/>
  <c r="A1035" i="10" s="1"/>
  <c r="A1036" i="10" s="1"/>
  <c r="A1037" i="10" s="1"/>
  <c r="A1039" i="10" s="1"/>
  <c r="A1040" i="10" s="1"/>
  <c r="A1041" i="10" s="1"/>
  <c r="A1042" i="10" s="1"/>
  <c r="A1044" i="10" s="1"/>
  <c r="A1046" i="10" s="1"/>
  <c r="A1047" i="10" s="1"/>
  <c r="A1048" i="10" s="1"/>
  <c r="A1049" i="10" s="1"/>
  <c r="A1050" i="10" s="1"/>
  <c r="A1051" i="10" s="1"/>
  <c r="A1052" i="10" s="1"/>
  <c r="A1054" i="10" s="1"/>
  <c r="A1055" i="10" s="1"/>
  <c r="A1056" i="10" s="1"/>
  <c r="A1057" i="10" s="1"/>
  <c r="A1058" i="10" s="1"/>
  <c r="A1060" i="10" s="1"/>
  <c r="A1062" i="10" s="1"/>
  <c r="A1064" i="10" s="1"/>
  <c r="A1066" i="10" s="1"/>
  <c r="A1067" i="10" s="1"/>
  <c r="A1069" i="10" s="1"/>
  <c r="A1070" i="10" s="1"/>
  <c r="A1072" i="10" s="1"/>
  <c r="A462" i="10"/>
  <c r="A463" i="10" s="1"/>
  <c r="A464" i="10" s="1"/>
  <c r="A465" i="10" s="1"/>
  <c r="A467" i="10" s="1"/>
  <c r="A468" i="10" s="1"/>
  <c r="A469" i="10" s="1"/>
  <c r="A470" i="10" s="1"/>
  <c r="A471" i="10" s="1"/>
  <c r="A472" i="10" s="1"/>
  <c r="A473" i="10" s="1"/>
  <c r="A474" i="10" s="1"/>
  <c r="A475" i="10" s="1"/>
  <c r="A476" i="10" s="1"/>
  <c r="A477" i="10" s="1"/>
  <c r="A478" i="10" s="1"/>
  <c r="A479" i="10" s="1"/>
  <c r="A481" i="10" s="1"/>
  <c r="A482" i="10" s="1"/>
  <c r="A483" i="10" s="1"/>
  <c r="A484" i="10" s="1"/>
  <c r="A485" i="10" s="1"/>
  <c r="A486" i="10" s="1"/>
  <c r="A488" i="10" s="1"/>
  <c r="A489" i="10" s="1"/>
  <c r="A490" i="10" s="1"/>
  <c r="A491" i="10" s="1"/>
  <c r="A492" i="10" s="1"/>
  <c r="A493" i="10" s="1"/>
  <c r="A494" i="10" s="1"/>
  <c r="A495" i="10" s="1"/>
  <c r="A496" i="10" s="1"/>
  <c r="A497" i="10" s="1"/>
  <c r="A498" i="10" s="1"/>
  <c r="A499" i="10" s="1"/>
  <c r="A500" i="10" s="1"/>
  <c r="A501" i="10" s="1"/>
  <c r="A502" i="10" s="1"/>
  <c r="A503" i="10" s="1"/>
  <c r="A504" i="10" s="1"/>
  <c r="A505" i="10" s="1"/>
  <c r="A506" i="10" s="1"/>
  <c r="A508" i="10" s="1"/>
  <c r="A509" i="10" s="1"/>
  <c r="A510" i="10" s="1"/>
  <c r="A511" i="10" s="1"/>
  <c r="A512" i="10" s="1"/>
  <c r="A513" i="10" s="1"/>
  <c r="A515" i="10" s="1"/>
  <c r="A516" i="10" s="1"/>
  <c r="A517" i="10" s="1"/>
  <c r="A518" i="10" s="1"/>
  <c r="A519" i="10" s="1"/>
  <c r="A520" i="10" s="1"/>
  <c r="A521" i="10" s="1"/>
  <c r="A522" i="10" s="1"/>
  <c r="A523" i="10" s="1"/>
  <c r="A524" i="10" s="1"/>
  <c r="A526" i="10" s="1"/>
  <c r="A527" i="10" s="1"/>
  <c r="A528" i="10" s="1"/>
  <c r="A529" i="10" s="1"/>
  <c r="A531" i="10" s="1"/>
  <c r="A532" i="10" s="1"/>
  <c r="A533" i="10" s="1"/>
  <c r="A534" i="10" s="1"/>
  <c r="A536" i="10" s="1"/>
  <c r="A537" i="10" s="1"/>
  <c r="A538" i="10" s="1"/>
  <c r="A539" i="10" s="1"/>
  <c r="A541" i="10" s="1"/>
  <c r="A542" i="10" s="1"/>
  <c r="A544" i="10" s="1"/>
  <c r="A546" i="10" s="1"/>
  <c r="A547" i="10" s="1"/>
  <c r="A548" i="10" s="1"/>
  <c r="A550" i="10" s="1"/>
  <c r="A551" i="10" s="1"/>
  <c r="A552" i="10" s="1"/>
  <c r="A553" i="10" s="1"/>
  <c r="A554" i="10" s="1"/>
  <c r="A555" i="10" s="1"/>
  <c r="A556" i="10" s="1"/>
  <c r="A557" i="10" s="1"/>
  <c r="A558" i="10" s="1"/>
  <c r="A559" i="10" s="1"/>
  <c r="A560" i="10" s="1"/>
  <c r="A561" i="10" s="1"/>
  <c r="A562" i="10" s="1"/>
  <c r="A563" i="10" s="1"/>
  <c r="A564" i="10" s="1"/>
  <c r="A565" i="10" s="1"/>
  <c r="A566" i="10" s="1"/>
  <c r="A567" i="10" s="1"/>
  <c r="A568" i="10" s="1"/>
  <c r="A569" i="10" s="1"/>
  <c r="A570" i="10" s="1"/>
  <c r="A571" i="10" s="1"/>
  <c r="A572" i="10" s="1"/>
  <c r="A574" i="10" s="1"/>
  <c r="A575" i="10" s="1"/>
  <c r="A576" i="10" s="1"/>
  <c r="A577" i="10" s="1"/>
  <c r="A578" i="10" s="1"/>
  <c r="A579" i="10" s="1"/>
  <c r="A580" i="10" s="1"/>
  <c r="A582" i="10" s="1"/>
  <c r="A584" i="10" s="1"/>
  <c r="A585" i="10" s="1"/>
  <c r="A586" i="10" s="1"/>
  <c r="A587" i="10" s="1"/>
  <c r="A588" i="10" s="1"/>
  <c r="A590" i="10" s="1"/>
  <c r="A591" i="10" s="1"/>
  <c r="A592" i="10" s="1"/>
  <c r="A593" i="10" s="1"/>
  <c r="A594" i="10" s="1"/>
  <c r="A595" i="10" s="1"/>
  <c r="A596" i="10" s="1"/>
  <c r="A597" i="10" s="1"/>
  <c r="A598" i="10" s="1"/>
  <c r="A599" i="10" s="1"/>
  <c r="A600" i="10" s="1"/>
  <c r="A601" i="10" s="1"/>
  <c r="A602" i="10" s="1"/>
  <c r="A603" i="10" s="1"/>
  <c r="A604" i="10" s="1"/>
  <c r="A605" i="10" s="1"/>
  <c r="A606" i="10" s="1"/>
  <c r="A608" i="10" s="1"/>
  <c r="A609" i="10" s="1"/>
  <c r="A610" i="10" s="1"/>
  <c r="A611" i="10" s="1"/>
  <c r="A612" i="10" s="1"/>
  <c r="A613" i="10" s="1"/>
  <c r="A614" i="10" s="1"/>
  <c r="A615" i="10" s="1"/>
  <c r="A616" i="10" s="1"/>
  <c r="A618" i="10" s="1"/>
  <c r="A619" i="10" s="1"/>
  <c r="A621" i="10" s="1"/>
  <c r="A622" i="10" s="1"/>
  <c r="A623" i="10" s="1"/>
  <c r="A624" i="10" s="1"/>
  <c r="A626" i="10" s="1"/>
  <c r="A627" i="10" s="1"/>
  <c r="A628" i="10" s="1"/>
  <c r="A629" i="10" s="1"/>
  <c r="A631" i="10" s="1"/>
  <c r="A632" i="10" s="1"/>
  <c r="A633" i="10" s="1"/>
  <c r="A634" i="10" s="1"/>
  <c r="A635" i="10" s="1"/>
  <c r="A636" i="10" s="1"/>
  <c r="A637" i="10" s="1"/>
  <c r="A638" i="10" s="1"/>
  <c r="A639" i="10" s="1"/>
  <c r="A640" i="10" s="1"/>
  <c r="A641" i="10" s="1"/>
  <c r="A642" i="10" s="1"/>
  <c r="A643" i="10" s="1"/>
  <c r="A644" i="10" s="1"/>
  <c r="A646" i="10" s="1"/>
  <c r="A647" i="10" s="1"/>
  <c r="A648" i="10" s="1"/>
  <c r="A649" i="10" s="1"/>
  <c r="A650" i="10" s="1"/>
  <c r="A652" i="10" s="1"/>
  <c r="A653" i="10" s="1"/>
  <c r="A654" i="10" s="1"/>
  <c r="A655" i="10" s="1"/>
  <c r="A656" i="10" s="1"/>
  <c r="A657" i="10" s="1"/>
  <c r="A658" i="10" s="1"/>
  <c r="A659" i="10" s="1"/>
  <c r="A660" i="10" s="1"/>
  <c r="A662" i="10" s="1"/>
  <c r="A663" i="10" s="1"/>
  <c r="A664" i="10" s="1"/>
  <c r="A665" i="10" s="1"/>
  <c r="A666" i="10" s="1"/>
  <c r="A667" i="10" s="1"/>
  <c r="A668" i="10" s="1"/>
  <c r="A669" i="10" s="1"/>
  <c r="A670" i="10" s="1"/>
  <c r="A671" i="10" s="1"/>
  <c r="A672" i="10" s="1"/>
  <c r="A673" i="10" s="1"/>
  <c r="A674" i="10" s="1"/>
  <c r="A675" i="10" s="1"/>
  <c r="A676" i="10" s="1"/>
  <c r="A677" i="10" s="1"/>
  <c r="A678" i="10" s="1"/>
  <c r="A679" i="10" s="1"/>
  <c r="A680" i="10" s="1"/>
  <c r="A681" i="10" s="1"/>
  <c r="A682" i="10" s="1"/>
  <c r="A683" i="10" s="1"/>
  <c r="A685" i="10" s="1"/>
  <c r="A687" i="10" s="1"/>
  <c r="A688" i="10" s="1"/>
  <c r="A689" i="10" s="1"/>
  <c r="A690" i="10" s="1"/>
  <c r="A691" i="10" s="1"/>
  <c r="A692" i="10" s="1"/>
  <c r="A693" i="10" s="1"/>
  <c r="A694" i="10" s="1"/>
  <c r="A695" i="10" s="1"/>
  <c r="A696" i="10" s="1"/>
  <c r="A697" i="10" s="1"/>
  <c r="A698" i="10" s="1"/>
  <c r="A699" i="10" s="1"/>
  <c r="A701" i="10" s="1"/>
  <c r="A702" i="10" s="1"/>
  <c r="A704" i="10" s="1"/>
  <c r="A705" i="10" s="1"/>
  <c r="A706" i="10" s="1"/>
  <c r="A707" i="10" s="1"/>
  <c r="A708" i="10" s="1"/>
  <c r="A709" i="10" s="1"/>
  <c r="A710" i="10" s="1"/>
  <c r="A711" i="10" s="1"/>
  <c r="A712" i="10" s="1"/>
  <c r="A714" i="10" s="1"/>
  <c r="A715" i="10" s="1"/>
  <c r="A716" i="10" s="1"/>
  <c r="A717" i="10" s="1"/>
  <c r="A719" i="10" s="1"/>
  <c r="A720" i="10" s="1"/>
  <c r="A721" i="10" s="1"/>
  <c r="A722" i="10" s="1"/>
  <c r="A723" i="10" s="1"/>
  <c r="A724" i="10" s="1"/>
  <c r="A725" i="10" s="1"/>
  <c r="A726" i="10" s="1"/>
  <c r="A727" i="10" s="1"/>
  <c r="A729" i="10" s="1"/>
  <c r="A730" i="10" s="1"/>
  <c r="A731" i="10" s="1"/>
  <c r="A732" i="10" s="1"/>
  <c r="A733" i="10" s="1"/>
  <c r="A734" i="10" s="1"/>
  <c r="A735" i="10" s="1"/>
  <c r="A736" i="10" s="1"/>
  <c r="A737" i="10" s="1"/>
  <c r="A738" i="10" s="1"/>
  <c r="A739" i="10" s="1"/>
  <c r="A740" i="10" s="1"/>
  <c r="A741" i="10" s="1"/>
  <c r="A742" i="10" s="1"/>
  <c r="A743" i="10" s="1"/>
  <c r="A744" i="10" s="1"/>
  <c r="A745" i="10" s="1"/>
  <c r="A746" i="10" s="1"/>
  <c r="A747" i="10" s="1"/>
  <c r="A748" i="10" s="1"/>
  <c r="A749" i="10" s="1"/>
  <c r="A750" i="10" s="1"/>
  <c r="A751" i="10" s="1"/>
  <c r="A752" i="10" s="1"/>
  <c r="A753" i="10" s="1"/>
  <c r="A754" i="10" s="1"/>
  <c r="A756" i="10" s="1"/>
  <c r="A757" i="10" s="1"/>
  <c r="A758" i="10" s="1"/>
  <c r="A759" i="10" s="1"/>
  <c r="A760" i="10" s="1"/>
  <c r="A761" i="10" s="1"/>
  <c r="A762" i="10" s="1"/>
  <c r="A763" i="10" s="1"/>
  <c r="A765" i="10" s="1"/>
  <c r="A766" i="10" s="1"/>
  <c r="A768" i="10" s="1"/>
  <c r="A769" i="10" s="1"/>
  <c r="A770" i="10" s="1"/>
  <c r="A771" i="10" s="1"/>
  <c r="A772" i="10" s="1"/>
  <c r="A773" i="10" s="1"/>
  <c r="A774" i="10" s="1"/>
  <c r="A775" i="10" s="1"/>
  <c r="A776" i="10" s="1"/>
  <c r="A777" i="10" s="1"/>
  <c r="A779" i="10" s="1"/>
  <c r="A780" i="10" s="1"/>
  <c r="A781" i="10" s="1"/>
  <c r="A782" i="10" s="1"/>
  <c r="A783" i="10" s="1"/>
  <c r="A784" i="10" s="1"/>
  <c r="A785" i="10" s="1"/>
  <c r="A786" i="10" s="1"/>
  <c r="A787" i="10" s="1"/>
  <c r="A788" i="10" s="1"/>
  <c r="A789" i="10" s="1"/>
  <c r="A790" i="10" s="1"/>
  <c r="A791" i="10" s="1"/>
  <c r="A792" i="10" s="1"/>
  <c r="A793" i="10" s="1"/>
  <c r="A794" i="10" s="1"/>
  <c r="A795" i="10" s="1"/>
  <c r="A796" i="10" s="1"/>
  <c r="A797" i="10" s="1"/>
  <c r="A798" i="10" s="1"/>
  <c r="A799" i="10" s="1"/>
  <c r="A800" i="10" s="1"/>
  <c r="A801" i="10" s="1"/>
  <c r="A802" i="10" s="1"/>
  <c r="A803" i="10" s="1"/>
  <c r="A804" i="10" s="1"/>
  <c r="A805" i="10" s="1"/>
  <c r="A806" i="10" s="1"/>
  <c r="A807" i="10" s="1"/>
  <c r="A808" i="10" s="1"/>
  <c r="A809" i="10" s="1"/>
  <c r="A810" i="10" s="1"/>
  <c r="A811" i="10" s="1"/>
  <c r="A812" i="10" s="1"/>
  <c r="A813" i="10" s="1"/>
  <c r="A814" i="10" s="1"/>
  <c r="A815" i="10" s="1"/>
  <c r="A816" i="10" s="1"/>
  <c r="A817" i="10" s="1"/>
  <c r="A818" i="10" s="1"/>
  <c r="A819" i="10" s="1"/>
  <c r="A821" i="10" s="1"/>
  <c r="A822" i="10" s="1"/>
  <c r="A823" i="10" s="1"/>
  <c r="A824" i="10" s="1"/>
  <c r="A825" i="10" s="1"/>
  <c r="A826" i="10" s="1"/>
  <c r="A827" i="10" s="1"/>
  <c r="A829" i="10" s="1"/>
  <c r="A830" i="10" s="1"/>
  <c r="A832" i="10" s="1"/>
  <c r="A833" i="10" s="1"/>
  <c r="A835" i="10" s="1"/>
  <c r="A836" i="10" s="1"/>
  <c r="A837" i="10" s="1"/>
  <c r="A838" i="10" s="1"/>
  <c r="A839" i="10" s="1"/>
  <c r="A840" i="10" s="1"/>
  <c r="A841" i="10" s="1"/>
  <c r="A842" i="10" s="1"/>
  <c r="A843" i="10" s="1"/>
  <c r="A844" i="10" s="1"/>
  <c r="A846" i="10" s="1"/>
  <c r="A848" i="10" s="1"/>
  <c r="A850" i="10" s="1"/>
  <c r="A851" i="10" s="1"/>
  <c r="A852" i="10" s="1"/>
  <c r="A853" i="10" s="1"/>
  <c r="A854" i="10" s="1"/>
  <c r="A855" i="10" s="1"/>
  <c r="A856" i="10" s="1"/>
  <c r="A857" i="10" s="1"/>
  <c r="A859" i="10" s="1"/>
  <c r="A860" i="10" s="1"/>
  <c r="A862" i="10" s="1"/>
  <c r="A864" i="10" s="1"/>
  <c r="A461" i="10"/>
  <c r="A21" i="10"/>
  <c r="A22" i="10" s="1"/>
  <c r="A23" i="10" s="1"/>
  <c r="A24" i="10" s="1"/>
  <c r="A26" i="10" s="1"/>
  <c r="A27" i="10" s="1"/>
  <c r="A28" i="10" s="1"/>
  <c r="A30" i="10" s="1"/>
  <c r="A31" i="10" s="1"/>
  <c r="A32" i="10" s="1"/>
  <c r="A33" i="10" s="1"/>
  <c r="A34" i="10" s="1"/>
  <c r="A35" i="10" s="1"/>
  <c r="A37" i="10" s="1"/>
  <c r="A38" i="10" s="1"/>
  <c r="A39" i="10" s="1"/>
  <c r="A40" i="10" s="1"/>
  <c r="A41" i="10" s="1"/>
  <c r="A42" i="10" s="1"/>
  <c r="A43" i="10" s="1"/>
  <c r="A45" i="10" s="1"/>
  <c r="A46" i="10" s="1"/>
  <c r="A47" i="10" s="1"/>
  <c r="A48" i="10" s="1"/>
  <c r="A49" i="10" s="1"/>
  <c r="A50" i="10" s="1"/>
  <c r="A52" i="10" s="1"/>
  <c r="A53" i="10" s="1"/>
  <c r="A54" i="10" s="1"/>
  <c r="A55" i="10" s="1"/>
  <c r="A56" i="10" s="1"/>
  <c r="A58" i="10" s="1"/>
  <c r="A59" i="10" s="1"/>
  <c r="A60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8" i="10" s="1"/>
  <c r="A79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2" i="10" s="1"/>
  <c r="A113" i="10" s="1"/>
  <c r="A114" i="10" s="1"/>
  <c r="A115" i="10" s="1"/>
  <c r="A116" i="10" s="1"/>
  <c r="A118" i="10" s="1"/>
  <c r="A119" i="10" s="1"/>
  <c r="A120" i="10" s="1"/>
  <c r="A121" i="10" s="1"/>
  <c r="A122" i="10" s="1"/>
  <c r="A123" i="10" s="1"/>
  <c r="A125" i="10" s="1"/>
  <c r="A126" i="10" s="1"/>
  <c r="A127" i="10" s="1"/>
  <c r="A128" i="10" s="1"/>
  <c r="A129" i="10" s="1"/>
  <c r="A131" i="10" s="1"/>
  <c r="A132" i="10" s="1"/>
  <c r="A133" i="10" s="1"/>
  <c r="A134" i="10" s="1"/>
  <c r="A135" i="10" s="1"/>
  <c r="A137" i="10" s="1"/>
  <c r="A138" i="10" s="1"/>
  <c r="A139" i="10" s="1"/>
  <c r="A141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6" i="10" s="1"/>
  <c r="A208" i="10" s="1"/>
  <c r="A209" i="10" s="1"/>
  <c r="A210" i="10" s="1"/>
  <c r="A211" i="10" s="1"/>
  <c r="A212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9" i="10" s="1"/>
  <c r="A230" i="10" s="1"/>
  <c r="A231" i="10" s="1"/>
  <c r="A233" i="10" s="1"/>
  <c r="A235" i="10" s="1"/>
  <c r="A236" i="10" s="1"/>
  <c r="A237" i="10" s="1"/>
  <c r="A239" i="10" s="1"/>
  <c r="A240" i="10" s="1"/>
  <c r="A241" i="10" s="1"/>
  <c r="A242" i="10" s="1"/>
  <c r="A243" i="10" s="1"/>
  <c r="A245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2" i="10" s="1"/>
  <c r="A263" i="10" s="1"/>
  <c r="A264" i="10" s="1"/>
  <c r="A265" i="10" s="1"/>
  <c r="A266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4" i="10" s="1"/>
  <c r="A355" i="10" s="1"/>
  <c r="A356" i="10" s="1"/>
  <c r="A357" i="10" s="1"/>
  <c r="A358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369" i="10" s="1"/>
  <c r="A371" i="10" s="1"/>
  <c r="A372" i="10" s="1"/>
  <c r="A374" i="10" s="1"/>
  <c r="A375" i="10" s="1"/>
  <c r="A376" i="10" s="1"/>
  <c r="A377" i="10" s="1"/>
  <c r="A378" i="10" s="1"/>
  <c r="A379" i="10" s="1"/>
  <c r="A380" i="10" s="1"/>
  <c r="A381" i="10" s="1"/>
  <c r="A383" i="10" s="1"/>
  <c r="A384" i="10" s="1"/>
  <c r="A385" i="10" s="1"/>
  <c r="A386" i="10" s="1"/>
  <c r="A387" i="10" s="1"/>
  <c r="A388" i="10" s="1"/>
  <c r="A389" i="10" s="1"/>
  <c r="A390" i="10" s="1"/>
  <c r="A392" i="10" s="1"/>
  <c r="A393" i="10" s="1"/>
  <c r="A394" i="10" s="1"/>
  <c r="A395" i="10" s="1"/>
  <c r="A396" i="10" s="1"/>
  <c r="A397" i="10" s="1"/>
  <c r="A398" i="10" s="1"/>
  <c r="A399" i="10" s="1"/>
  <c r="A400" i="10" s="1"/>
  <c r="A401" i="10" s="1"/>
  <c r="A402" i="10" s="1"/>
  <c r="A403" i="10" s="1"/>
  <c r="A404" i="10" s="1"/>
  <c r="A405" i="10" s="1"/>
  <c r="A406" i="10" s="1"/>
  <c r="A407" i="10" s="1"/>
  <c r="A408" i="10" s="1"/>
  <c r="A410" i="10" s="1"/>
  <c r="A411" i="10" s="1"/>
  <c r="A412" i="10" s="1"/>
  <c r="A413" i="10" s="1"/>
  <c r="A414" i="10" s="1"/>
  <c r="A415" i="10" s="1"/>
  <c r="A416" i="10" s="1"/>
  <c r="A417" i="10" s="1"/>
  <c r="A418" i="10" s="1"/>
  <c r="A419" i="10" s="1"/>
  <c r="A420" i="10" s="1"/>
  <c r="A421" i="10" s="1"/>
  <c r="A422" i="10" s="1"/>
  <c r="A423" i="10" s="1"/>
  <c r="A424" i="10" s="1"/>
  <c r="A425" i="10" s="1"/>
  <c r="A426" i="10" s="1"/>
  <c r="A427" i="10" s="1"/>
  <c r="A428" i="10" s="1"/>
  <c r="A429" i="10" s="1"/>
  <c r="A430" i="10" s="1"/>
  <c r="A431" i="10" s="1"/>
  <c r="A432" i="10" s="1"/>
  <c r="A433" i="10" s="1"/>
  <c r="A434" i="10" s="1"/>
  <c r="A435" i="10" s="1"/>
  <c r="A436" i="10" s="1"/>
  <c r="A437" i="10" s="1"/>
  <c r="A438" i="10" s="1"/>
  <c r="A439" i="10" s="1"/>
  <c r="A440" i="10" s="1"/>
  <c r="A441" i="10" s="1"/>
  <c r="A442" i="10" s="1"/>
  <c r="A443" i="10" s="1"/>
  <c r="A444" i="10" s="1"/>
  <c r="A445" i="10" s="1"/>
  <c r="A446" i="10" s="1"/>
  <c r="A447" i="10" s="1"/>
  <c r="A448" i="10" s="1"/>
  <c r="A449" i="10" s="1"/>
  <c r="A451" i="10" s="1"/>
  <c r="A452" i="10" s="1"/>
  <c r="A453" i="10" s="1"/>
  <c r="A454" i="10" s="1"/>
  <c r="A455" i="10" s="1"/>
  <c r="A456" i="10" s="1"/>
  <c r="A457" i="10" s="1"/>
  <c r="A869" i="13"/>
  <c r="A870" i="13" s="1"/>
  <c r="A871" i="13" s="1"/>
  <c r="A873" i="13" s="1"/>
  <c r="A874" i="13" s="1"/>
  <c r="A875" i="13" s="1"/>
  <c r="A876" i="13" s="1"/>
  <c r="A878" i="13" s="1"/>
  <c r="A879" i="13" s="1"/>
  <c r="A881" i="13" s="1"/>
  <c r="A883" i="13" s="1"/>
  <c r="A885" i="13" s="1"/>
  <c r="A887" i="13" s="1"/>
  <c r="A888" i="13" s="1"/>
  <c r="A889" i="13" s="1"/>
  <c r="A890" i="13" s="1"/>
  <c r="A892" i="13" s="1"/>
  <c r="A893" i="13" s="1"/>
  <c r="A894" i="13" s="1"/>
  <c r="A895" i="13" s="1"/>
  <c r="A896" i="13" s="1"/>
  <c r="A897" i="13" s="1"/>
  <c r="A898" i="13" s="1"/>
  <c r="A899" i="13" s="1"/>
  <c r="A900" i="13" s="1"/>
  <c r="A901" i="13" s="1"/>
  <c r="A902" i="13" s="1"/>
  <c r="A903" i="13" s="1"/>
  <c r="A904" i="13" s="1"/>
  <c r="A906" i="13" s="1"/>
  <c r="A907" i="13" s="1"/>
  <c r="A908" i="13" s="1"/>
  <c r="A909" i="13" s="1"/>
  <c r="A911" i="13" s="1"/>
  <c r="A913" i="13" s="1"/>
  <c r="A915" i="13" s="1"/>
  <c r="A917" i="13" s="1"/>
  <c r="A919" i="13" s="1"/>
  <c r="A920" i="13" s="1"/>
  <c r="A921" i="13" s="1"/>
  <c r="A922" i="13" s="1"/>
  <c r="A924" i="13" s="1"/>
  <c r="A925" i="13" s="1"/>
  <c r="A926" i="13" s="1"/>
  <c r="A927" i="13" s="1"/>
  <c r="A928" i="13" s="1"/>
  <c r="A929" i="13" s="1"/>
  <c r="A930" i="13" s="1"/>
  <c r="A931" i="13" s="1"/>
  <c r="A932" i="13" s="1"/>
  <c r="A934" i="13" s="1"/>
  <c r="A936" i="13" s="1"/>
  <c r="A937" i="13" s="1"/>
  <c r="A938" i="13" s="1"/>
  <c r="A939" i="13" s="1"/>
  <c r="A940" i="13" s="1"/>
  <c r="A942" i="13" s="1"/>
  <c r="A944" i="13" s="1"/>
  <c r="A945" i="13" s="1"/>
  <c r="A947" i="13" s="1"/>
  <c r="A948" i="13" s="1"/>
  <c r="A949" i="13" s="1"/>
  <c r="A950" i="13" s="1"/>
  <c r="A951" i="13" s="1"/>
  <c r="A952" i="13" s="1"/>
  <c r="A953" i="13" s="1"/>
  <c r="A954" i="13" s="1"/>
  <c r="A956" i="13" s="1"/>
  <c r="A957" i="13" s="1"/>
  <c r="A959" i="13" s="1"/>
  <c r="A960" i="13" s="1"/>
  <c r="A962" i="13" s="1"/>
  <c r="A963" i="13" s="1"/>
  <c r="A964" i="13" s="1"/>
  <c r="A965" i="13" s="1"/>
  <c r="A966" i="13" s="1"/>
  <c r="A967" i="13" s="1"/>
  <c r="A968" i="13" s="1"/>
  <c r="A969" i="13" s="1"/>
  <c r="A970" i="13" s="1"/>
  <c r="A971" i="13" s="1"/>
  <c r="A972" i="13" s="1"/>
  <c r="A973" i="13" s="1"/>
  <c r="A974" i="13" s="1"/>
  <c r="A975" i="13" s="1"/>
  <c r="A976" i="13" s="1"/>
  <c r="A977" i="13" s="1"/>
  <c r="A978" i="13" s="1"/>
  <c r="A979" i="13" s="1"/>
  <c r="A980" i="13" s="1"/>
  <c r="A982" i="13" s="1"/>
  <c r="A983" i="13" s="1"/>
  <c r="A984" i="13" s="1"/>
  <c r="A985" i="13" s="1"/>
  <c r="A986" i="13" s="1"/>
  <c r="A987" i="13" s="1"/>
  <c r="A988" i="13" s="1"/>
  <c r="A989" i="13" s="1"/>
  <c r="A990" i="13" s="1"/>
  <c r="A991" i="13" s="1"/>
  <c r="A992" i="13" s="1"/>
  <c r="A993" i="13" s="1"/>
  <c r="A994" i="13" s="1"/>
  <c r="A996" i="13" s="1"/>
  <c r="A997" i="13" s="1"/>
  <c r="A998" i="13" s="1"/>
  <c r="A999" i="13" s="1"/>
  <c r="A1000" i="13" s="1"/>
  <c r="A1001" i="13" s="1"/>
  <c r="A1002" i="13" s="1"/>
  <c r="A1003" i="13" s="1"/>
  <c r="A1004" i="13" s="1"/>
  <c r="A1005" i="13" s="1"/>
  <c r="A1006" i="13" s="1"/>
  <c r="A1007" i="13" s="1"/>
  <c r="A1008" i="13" s="1"/>
  <c r="A1009" i="13" s="1"/>
  <c r="A1011" i="13" s="1"/>
  <c r="A1012" i="13" s="1"/>
  <c r="A1013" i="13" s="1"/>
  <c r="A1014" i="13" s="1"/>
  <c r="A1015" i="13" s="1"/>
  <c r="A1017" i="13" s="1"/>
  <c r="A1019" i="13" s="1"/>
  <c r="A1020" i="13" s="1"/>
  <c r="A1022" i="13" s="1"/>
  <c r="A1023" i="13" s="1"/>
  <c r="A1024" i="13" s="1"/>
  <c r="A1025" i="13" s="1"/>
  <c r="A1026" i="13" s="1"/>
  <c r="A1028" i="13" s="1"/>
  <c r="A1030" i="13" s="1"/>
  <c r="A1031" i="13" s="1"/>
  <c r="A1032" i="13" s="1"/>
  <c r="A1033" i="13" s="1"/>
  <c r="A1034" i="13" s="1"/>
  <c r="A1035" i="13" s="1"/>
  <c r="A1036" i="13" s="1"/>
  <c r="A1037" i="13" s="1"/>
  <c r="A1038" i="13" s="1"/>
  <c r="A1040" i="13" s="1"/>
  <c r="A1041" i="13" s="1"/>
  <c r="A1042" i="13" s="1"/>
  <c r="A1043" i="13" s="1"/>
  <c r="A1045" i="13" s="1"/>
  <c r="A1047" i="13" s="1"/>
  <c r="A1048" i="13" s="1"/>
  <c r="A1049" i="13" s="1"/>
  <c r="A1050" i="13" s="1"/>
  <c r="A1051" i="13" s="1"/>
  <c r="A1052" i="13" s="1"/>
  <c r="A1053" i="13" s="1"/>
  <c r="A1055" i="13" s="1"/>
  <c r="A1056" i="13" s="1"/>
  <c r="A1057" i="13" s="1"/>
  <c r="A1058" i="13" s="1"/>
  <c r="A1059" i="13" s="1"/>
  <c r="A1061" i="13" s="1"/>
  <c r="A1063" i="13" s="1"/>
  <c r="A1065" i="13" s="1"/>
  <c r="A1067" i="13" s="1"/>
  <c r="A1068" i="13" s="1"/>
  <c r="A1070" i="13" s="1"/>
  <c r="A1071" i="13" s="1"/>
  <c r="A1073" i="13" s="1"/>
  <c r="A1075" i="13" s="1"/>
  <c r="A462" i="13"/>
  <c r="A463" i="13" s="1"/>
  <c r="A464" i="13" s="1"/>
  <c r="A465" i="13" s="1"/>
  <c r="A466" i="13" s="1"/>
  <c r="A468" i="13" s="1"/>
  <c r="A469" i="13" s="1"/>
  <c r="A470" i="13" s="1"/>
  <c r="A471" i="13" s="1"/>
  <c r="A472" i="13" s="1"/>
  <c r="A473" i="13" s="1"/>
  <c r="A474" i="13" s="1"/>
  <c r="A475" i="13" s="1"/>
  <c r="A476" i="13" s="1"/>
  <c r="A477" i="13" s="1"/>
  <c r="A478" i="13" s="1"/>
  <c r="A479" i="13" s="1"/>
  <c r="A480" i="13" s="1"/>
  <c r="A482" i="13" s="1"/>
  <c r="A483" i="13" s="1"/>
  <c r="A484" i="13" s="1"/>
  <c r="A485" i="13" s="1"/>
  <c r="A486" i="13" s="1"/>
  <c r="A487" i="13" s="1"/>
  <c r="A489" i="13" s="1"/>
  <c r="A490" i="13" s="1"/>
  <c r="A491" i="13" s="1"/>
  <c r="A492" i="13" s="1"/>
  <c r="A493" i="13" s="1"/>
  <c r="A494" i="13" s="1"/>
  <c r="A495" i="13" s="1"/>
  <c r="A496" i="13" s="1"/>
  <c r="A497" i="13" s="1"/>
  <c r="A498" i="13" s="1"/>
  <c r="A499" i="13" s="1"/>
  <c r="A500" i="13" s="1"/>
  <c r="A501" i="13" s="1"/>
  <c r="A502" i="13" s="1"/>
  <c r="A503" i="13" s="1"/>
  <c r="A504" i="13" s="1"/>
  <c r="A505" i="13" s="1"/>
  <c r="A506" i="13" s="1"/>
  <c r="A507" i="13" s="1"/>
  <c r="A509" i="13" s="1"/>
  <c r="A510" i="13" s="1"/>
  <c r="A511" i="13" s="1"/>
  <c r="A512" i="13" s="1"/>
  <c r="A513" i="13" s="1"/>
  <c r="A514" i="13" s="1"/>
  <c r="A516" i="13" s="1"/>
  <c r="A517" i="13" s="1"/>
  <c r="A518" i="13" s="1"/>
  <c r="A519" i="13" s="1"/>
  <c r="A520" i="13" s="1"/>
  <c r="A521" i="13" s="1"/>
  <c r="A522" i="13" s="1"/>
  <c r="A523" i="13" s="1"/>
  <c r="A524" i="13" s="1"/>
  <c r="A525" i="13" s="1"/>
  <c r="A527" i="13" s="1"/>
  <c r="A528" i="13" s="1"/>
  <c r="A529" i="13" s="1"/>
  <c r="A530" i="13" s="1"/>
  <c r="A532" i="13" s="1"/>
  <c r="A533" i="13" s="1"/>
  <c r="A534" i="13" s="1"/>
  <c r="A535" i="13" s="1"/>
  <c r="A537" i="13" s="1"/>
  <c r="A538" i="13" s="1"/>
  <c r="A539" i="13" s="1"/>
  <c r="A540" i="13" s="1"/>
  <c r="A542" i="13" s="1"/>
  <c r="A543" i="13" s="1"/>
  <c r="A545" i="13" s="1"/>
  <c r="A547" i="13" s="1"/>
  <c r="A548" i="13" s="1"/>
  <c r="A549" i="13" s="1"/>
  <c r="A551" i="13" s="1"/>
  <c r="A552" i="13" s="1"/>
  <c r="A553" i="13" s="1"/>
  <c r="A554" i="13" s="1"/>
  <c r="A555" i="13" s="1"/>
  <c r="A556" i="13" s="1"/>
  <c r="A557" i="13" s="1"/>
  <c r="A558" i="13" s="1"/>
  <c r="A559" i="13" s="1"/>
  <c r="A560" i="13" s="1"/>
  <c r="A561" i="13" s="1"/>
  <c r="A562" i="13" s="1"/>
  <c r="A563" i="13" s="1"/>
  <c r="A564" i="13" s="1"/>
  <c r="A565" i="13" s="1"/>
  <c r="A566" i="13" s="1"/>
  <c r="A567" i="13" s="1"/>
  <c r="A568" i="13" s="1"/>
  <c r="A569" i="13" s="1"/>
  <c r="A570" i="13" s="1"/>
  <c r="A571" i="13" s="1"/>
  <c r="A572" i="13" s="1"/>
  <c r="A573" i="13" s="1"/>
  <c r="A575" i="13" s="1"/>
  <c r="A576" i="13" s="1"/>
  <c r="A577" i="13" s="1"/>
  <c r="A578" i="13" s="1"/>
  <c r="A579" i="13" s="1"/>
  <c r="A580" i="13" s="1"/>
  <c r="A581" i="13" s="1"/>
  <c r="A583" i="13" s="1"/>
  <c r="A585" i="13" s="1"/>
  <c r="A586" i="13" s="1"/>
  <c r="A587" i="13" s="1"/>
  <c r="A588" i="13" s="1"/>
  <c r="A589" i="13" s="1"/>
  <c r="A591" i="13" s="1"/>
  <c r="A592" i="13" s="1"/>
  <c r="A593" i="13" s="1"/>
  <c r="A594" i="13" s="1"/>
  <c r="A595" i="13" s="1"/>
  <c r="A596" i="13" s="1"/>
  <c r="A597" i="13" s="1"/>
  <c r="A598" i="13" s="1"/>
  <c r="A599" i="13" s="1"/>
  <c r="A600" i="13" s="1"/>
  <c r="A601" i="13" s="1"/>
  <c r="A602" i="13" s="1"/>
  <c r="A603" i="13" s="1"/>
  <c r="A604" i="13" s="1"/>
  <c r="A605" i="13" s="1"/>
  <c r="A606" i="13" s="1"/>
  <c r="A607" i="13" s="1"/>
  <c r="A609" i="13" s="1"/>
  <c r="A610" i="13" s="1"/>
  <c r="A611" i="13" s="1"/>
  <c r="A612" i="13" s="1"/>
  <c r="A613" i="13" s="1"/>
  <c r="A614" i="13" s="1"/>
  <c r="A615" i="13" s="1"/>
  <c r="A616" i="13" s="1"/>
  <c r="A617" i="13" s="1"/>
  <c r="A619" i="13" s="1"/>
  <c r="A620" i="13" s="1"/>
  <c r="A622" i="13" s="1"/>
  <c r="A623" i="13" s="1"/>
  <c r="A624" i="13" s="1"/>
  <c r="A625" i="13" s="1"/>
  <c r="A627" i="13" s="1"/>
  <c r="A628" i="13" s="1"/>
  <c r="A629" i="13" s="1"/>
  <c r="A630" i="13" s="1"/>
  <c r="A632" i="13" s="1"/>
  <c r="A633" i="13" s="1"/>
  <c r="A634" i="13" s="1"/>
  <c r="A635" i="13" s="1"/>
  <c r="A636" i="13" s="1"/>
  <c r="A637" i="13" s="1"/>
  <c r="A638" i="13" s="1"/>
  <c r="A639" i="13" s="1"/>
  <c r="A640" i="13" s="1"/>
  <c r="A641" i="13" s="1"/>
  <c r="A642" i="13" s="1"/>
  <c r="A643" i="13" s="1"/>
  <c r="A644" i="13" s="1"/>
  <c r="A645" i="13" s="1"/>
  <c r="A647" i="13" s="1"/>
  <c r="A648" i="13" s="1"/>
  <c r="A649" i="13" s="1"/>
  <c r="A650" i="13" s="1"/>
  <c r="A651" i="13" s="1"/>
  <c r="A653" i="13" s="1"/>
  <c r="A654" i="13" s="1"/>
  <c r="A655" i="13" s="1"/>
  <c r="A656" i="13" s="1"/>
  <c r="A657" i="13" s="1"/>
  <c r="A658" i="13" s="1"/>
  <c r="A659" i="13" s="1"/>
  <c r="A660" i="13" s="1"/>
  <c r="A661" i="13" s="1"/>
  <c r="A663" i="13" s="1"/>
  <c r="A664" i="13" s="1"/>
  <c r="A665" i="13" s="1"/>
  <c r="A666" i="13" s="1"/>
  <c r="A667" i="13" s="1"/>
  <c r="A668" i="13" s="1"/>
  <c r="A669" i="13" s="1"/>
  <c r="A670" i="13" s="1"/>
  <c r="A671" i="13" s="1"/>
  <c r="A672" i="13" s="1"/>
  <c r="A673" i="13" s="1"/>
  <c r="A674" i="13" s="1"/>
  <c r="A675" i="13" s="1"/>
  <c r="A676" i="13" s="1"/>
  <c r="A677" i="13" s="1"/>
  <c r="A678" i="13" s="1"/>
  <c r="A679" i="13" s="1"/>
  <c r="A680" i="13" s="1"/>
  <c r="A681" i="13" s="1"/>
  <c r="A682" i="13" s="1"/>
  <c r="A683" i="13" s="1"/>
  <c r="A684" i="13" s="1"/>
  <c r="A686" i="13" s="1"/>
  <c r="A688" i="13" s="1"/>
  <c r="A689" i="13" s="1"/>
  <c r="A690" i="13" s="1"/>
  <c r="A691" i="13" s="1"/>
  <c r="A692" i="13" s="1"/>
  <c r="A693" i="13" s="1"/>
  <c r="A694" i="13" s="1"/>
  <c r="A695" i="13" s="1"/>
  <c r="A696" i="13" s="1"/>
  <c r="A697" i="13" s="1"/>
  <c r="A698" i="13" s="1"/>
  <c r="A699" i="13" s="1"/>
  <c r="A700" i="13" s="1"/>
  <c r="A702" i="13" s="1"/>
  <c r="A703" i="13" s="1"/>
  <c r="A705" i="13" s="1"/>
  <c r="A706" i="13" s="1"/>
  <c r="A707" i="13" s="1"/>
  <c r="A708" i="13" s="1"/>
  <c r="A709" i="13" s="1"/>
  <c r="A710" i="13" s="1"/>
  <c r="A711" i="13" s="1"/>
  <c r="A712" i="13" s="1"/>
  <c r="A713" i="13" s="1"/>
  <c r="A715" i="13" s="1"/>
  <c r="A716" i="13" s="1"/>
  <c r="A717" i="13" s="1"/>
  <c r="A718" i="13" s="1"/>
  <c r="A720" i="13" s="1"/>
  <c r="A721" i="13" s="1"/>
  <c r="A722" i="13" s="1"/>
  <c r="A723" i="13" s="1"/>
  <c r="A724" i="13" s="1"/>
  <c r="A725" i="13" s="1"/>
  <c r="A726" i="13" s="1"/>
  <c r="A727" i="13" s="1"/>
  <c r="A728" i="13" s="1"/>
  <c r="A730" i="13" s="1"/>
  <c r="A731" i="13" s="1"/>
  <c r="A732" i="13" s="1"/>
  <c r="A733" i="13" s="1"/>
  <c r="A734" i="13" s="1"/>
  <c r="A735" i="13" s="1"/>
  <c r="A736" i="13" s="1"/>
  <c r="A737" i="13" s="1"/>
  <c r="A738" i="13" s="1"/>
  <c r="A739" i="13" s="1"/>
  <c r="A740" i="13" s="1"/>
  <c r="A741" i="13" s="1"/>
  <c r="A742" i="13" s="1"/>
  <c r="A743" i="13" s="1"/>
  <c r="A744" i="13" s="1"/>
  <c r="A745" i="13" s="1"/>
  <c r="A746" i="13" s="1"/>
  <c r="A747" i="13" s="1"/>
  <c r="A748" i="13" s="1"/>
  <c r="A749" i="13" s="1"/>
  <c r="A750" i="13" s="1"/>
  <c r="A751" i="13" s="1"/>
  <c r="A752" i="13" s="1"/>
  <c r="A753" i="13" s="1"/>
  <c r="A754" i="13" s="1"/>
  <c r="A755" i="13" s="1"/>
  <c r="A757" i="13" s="1"/>
  <c r="A758" i="13" s="1"/>
  <c r="A759" i="13" s="1"/>
  <c r="A760" i="13" s="1"/>
  <c r="A761" i="13" s="1"/>
  <c r="A762" i="13" s="1"/>
  <c r="A763" i="13" s="1"/>
  <c r="A764" i="13" s="1"/>
  <c r="A766" i="13" s="1"/>
  <c r="A767" i="13" s="1"/>
  <c r="A769" i="13" s="1"/>
  <c r="A770" i="13" s="1"/>
  <c r="A771" i="13" s="1"/>
  <c r="A772" i="13" s="1"/>
  <c r="A773" i="13" s="1"/>
  <c r="A774" i="13" s="1"/>
  <c r="A775" i="13" s="1"/>
  <c r="A776" i="13" s="1"/>
  <c r="A777" i="13" s="1"/>
  <c r="A778" i="13" s="1"/>
  <c r="A780" i="13" s="1"/>
  <c r="A781" i="13" s="1"/>
  <c r="A782" i="13" s="1"/>
  <c r="A783" i="13" s="1"/>
  <c r="A784" i="13" s="1"/>
  <c r="A785" i="13" s="1"/>
  <c r="A786" i="13" s="1"/>
  <c r="A787" i="13" s="1"/>
  <c r="A788" i="13" s="1"/>
  <c r="A789" i="13" s="1"/>
  <c r="A790" i="13" s="1"/>
  <c r="A791" i="13" s="1"/>
  <c r="A792" i="13" s="1"/>
  <c r="A793" i="13" s="1"/>
  <c r="A794" i="13" s="1"/>
  <c r="A795" i="13" s="1"/>
  <c r="A796" i="13" s="1"/>
  <c r="A797" i="13" s="1"/>
  <c r="A798" i="13" s="1"/>
  <c r="A799" i="13" s="1"/>
  <c r="A800" i="13" s="1"/>
  <c r="A801" i="13" s="1"/>
  <c r="A802" i="13" s="1"/>
  <c r="A803" i="13" s="1"/>
  <c r="A804" i="13" s="1"/>
  <c r="A805" i="13" s="1"/>
  <c r="A806" i="13" s="1"/>
  <c r="A807" i="13" s="1"/>
  <c r="A808" i="13" s="1"/>
  <c r="A809" i="13" s="1"/>
  <c r="A810" i="13" s="1"/>
  <c r="A811" i="13" s="1"/>
  <c r="A812" i="13" s="1"/>
  <c r="A813" i="13" s="1"/>
  <c r="A814" i="13" s="1"/>
  <c r="A815" i="13" s="1"/>
  <c r="A816" i="13" s="1"/>
  <c r="A817" i="13" s="1"/>
  <c r="A818" i="13" s="1"/>
  <c r="A819" i="13" s="1"/>
  <c r="A820" i="13" s="1"/>
  <c r="A822" i="13" s="1"/>
  <c r="A823" i="13" s="1"/>
  <c r="A824" i="13" s="1"/>
  <c r="A825" i="13" s="1"/>
  <c r="A826" i="13" s="1"/>
  <c r="A827" i="13" s="1"/>
  <c r="A828" i="13" s="1"/>
  <c r="A830" i="13" s="1"/>
  <c r="A831" i="13" s="1"/>
  <c r="A833" i="13" s="1"/>
  <c r="A834" i="13" s="1"/>
  <c r="A836" i="13" s="1"/>
  <c r="A837" i="13" s="1"/>
  <c r="A838" i="13" s="1"/>
  <c r="A839" i="13" s="1"/>
  <c r="A840" i="13" s="1"/>
  <c r="A841" i="13" s="1"/>
  <c r="A842" i="13" s="1"/>
  <c r="A843" i="13" s="1"/>
  <c r="A844" i="13" s="1"/>
  <c r="A845" i="13" s="1"/>
  <c r="A847" i="13" s="1"/>
  <c r="A849" i="13" s="1"/>
  <c r="A851" i="13" s="1"/>
  <c r="A852" i="13" s="1"/>
  <c r="A853" i="13" s="1"/>
  <c r="A854" i="13" s="1"/>
  <c r="A855" i="13" s="1"/>
  <c r="A856" i="13" s="1"/>
  <c r="A857" i="13" s="1"/>
  <c r="A858" i="13" s="1"/>
  <c r="A860" i="13" s="1"/>
  <c r="A861" i="13" s="1"/>
  <c r="A863" i="13" s="1"/>
  <c r="A865" i="13" s="1"/>
  <c r="A22" i="13"/>
  <c r="A23" i="13" s="1"/>
  <c r="A24" i="13" s="1"/>
  <c r="A25" i="13" s="1"/>
  <c r="A27" i="13" s="1"/>
  <c r="A28" i="13" s="1"/>
  <c r="A29" i="13" s="1"/>
  <c r="A31" i="13" s="1"/>
  <c r="A32" i="13" s="1"/>
  <c r="A33" i="13" s="1"/>
  <c r="A34" i="13" s="1"/>
  <c r="A35" i="13" s="1"/>
  <c r="A36" i="13" s="1"/>
  <c r="A38" i="13" s="1"/>
  <c r="A39" i="13" s="1"/>
  <c r="A40" i="13" s="1"/>
  <c r="A41" i="13" s="1"/>
  <c r="A42" i="13" s="1"/>
  <c r="A43" i="13" s="1"/>
  <c r="A44" i="13" s="1"/>
  <c r="A46" i="13" s="1"/>
  <c r="A47" i="13" s="1"/>
  <c r="A48" i="13" s="1"/>
  <c r="A49" i="13" s="1"/>
  <c r="A50" i="13" s="1"/>
  <c r="A51" i="13" s="1"/>
  <c r="A53" i="13" s="1"/>
  <c r="A54" i="13" s="1"/>
  <c r="A55" i="13" s="1"/>
  <c r="A56" i="13" s="1"/>
  <c r="A57" i="13" s="1"/>
  <c r="A59" i="13" s="1"/>
  <c r="A60" i="13" s="1"/>
  <c r="A61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9" i="13" s="1"/>
  <c r="A80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3" i="13" s="1"/>
  <c r="A114" i="13" s="1"/>
  <c r="A115" i="13" s="1"/>
  <c r="A116" i="13" s="1"/>
  <c r="A117" i="13" s="1"/>
  <c r="A119" i="13" s="1"/>
  <c r="A120" i="13" s="1"/>
  <c r="A121" i="13" s="1"/>
  <c r="A122" i="13" s="1"/>
  <c r="A123" i="13" s="1"/>
  <c r="A124" i="13" s="1"/>
  <c r="A126" i="13" s="1"/>
  <c r="A127" i="13" s="1"/>
  <c r="A128" i="13" s="1"/>
  <c r="A129" i="13" s="1"/>
  <c r="A130" i="13" s="1"/>
  <c r="A132" i="13" s="1"/>
  <c r="A133" i="13" s="1"/>
  <c r="A134" i="13" s="1"/>
  <c r="A135" i="13" s="1"/>
  <c r="A136" i="13" s="1"/>
  <c r="A138" i="13" s="1"/>
  <c r="A139" i="13" s="1"/>
  <c r="A140" i="13" s="1"/>
  <c r="A142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7" i="13" s="1"/>
  <c r="A209" i="13" s="1"/>
  <c r="A210" i="13" s="1"/>
  <c r="A211" i="13" s="1"/>
  <c r="A212" i="13" s="1"/>
  <c r="A213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30" i="13" s="1"/>
  <c r="A231" i="13" s="1"/>
  <c r="A232" i="13" s="1"/>
  <c r="A234" i="13" s="1"/>
  <c r="A236" i="13" s="1"/>
  <c r="A237" i="13" s="1"/>
  <c r="A238" i="13" s="1"/>
  <c r="A240" i="13" s="1"/>
  <c r="A241" i="13" s="1"/>
  <c r="A242" i="13" s="1"/>
  <c r="A243" i="13" s="1"/>
  <c r="A244" i="13" s="1"/>
  <c r="A246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3" i="13" s="1"/>
  <c r="A264" i="13" s="1"/>
  <c r="A265" i="13" s="1"/>
  <c r="A266" i="13" s="1"/>
  <c r="A267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5" i="13" s="1"/>
  <c r="A356" i="13" s="1"/>
  <c r="A357" i="13" s="1"/>
  <c r="A358" i="13" s="1"/>
  <c r="A359" i="13" s="1"/>
  <c r="A361" i="13" s="1"/>
  <c r="A362" i="13" s="1"/>
  <c r="A363" i="13" s="1"/>
  <c r="A364" i="13" s="1"/>
  <c r="A365" i="13" s="1"/>
  <c r="A366" i="13" s="1"/>
  <c r="A367" i="13" s="1"/>
  <c r="A368" i="13" s="1"/>
  <c r="A369" i="13" s="1"/>
  <c r="A370" i="13" s="1"/>
  <c r="A372" i="13" s="1"/>
  <c r="A373" i="13" s="1"/>
  <c r="A375" i="13" s="1"/>
  <c r="A376" i="13" s="1"/>
  <c r="A377" i="13" s="1"/>
  <c r="A378" i="13" s="1"/>
  <c r="A379" i="13" s="1"/>
  <c r="A380" i="13" s="1"/>
  <c r="A381" i="13" s="1"/>
  <c r="A382" i="13" s="1"/>
  <c r="A384" i="13" s="1"/>
  <c r="A385" i="13" s="1"/>
  <c r="A386" i="13" s="1"/>
  <c r="A387" i="13" s="1"/>
  <c r="A388" i="13" s="1"/>
  <c r="A389" i="13" s="1"/>
  <c r="A390" i="13" s="1"/>
  <c r="A391" i="13" s="1"/>
  <c r="A393" i="13" s="1"/>
  <c r="A394" i="13" s="1"/>
  <c r="A395" i="13" s="1"/>
  <c r="A396" i="13" s="1"/>
  <c r="A397" i="13" s="1"/>
  <c r="A398" i="13" s="1"/>
  <c r="A399" i="13" s="1"/>
  <c r="A400" i="13" s="1"/>
  <c r="A401" i="13" s="1"/>
  <c r="A402" i="13" s="1"/>
  <c r="A403" i="13" s="1"/>
  <c r="A404" i="13" s="1"/>
  <c r="A405" i="13" s="1"/>
  <c r="A406" i="13" s="1"/>
  <c r="A407" i="13" s="1"/>
  <c r="A408" i="13" s="1"/>
  <c r="A409" i="13" s="1"/>
  <c r="A411" i="13" s="1"/>
  <c r="A412" i="13" s="1"/>
  <c r="A413" i="13" s="1"/>
  <c r="A414" i="13" s="1"/>
  <c r="A415" i="13" s="1"/>
  <c r="A416" i="13" s="1"/>
  <c r="A417" i="13" s="1"/>
  <c r="A418" i="13" s="1"/>
  <c r="A419" i="13" s="1"/>
  <c r="A420" i="13" s="1"/>
  <c r="A421" i="13" s="1"/>
  <c r="A422" i="13" s="1"/>
  <c r="A423" i="13" s="1"/>
  <c r="A424" i="13" s="1"/>
  <c r="A425" i="13" s="1"/>
  <c r="A426" i="13" s="1"/>
  <c r="A427" i="13" s="1"/>
  <c r="A428" i="13" s="1"/>
  <c r="A429" i="13" s="1"/>
  <c r="A430" i="13" s="1"/>
  <c r="A431" i="13" s="1"/>
  <c r="A432" i="13" s="1"/>
  <c r="A433" i="13" s="1"/>
  <c r="A434" i="13" s="1"/>
  <c r="A435" i="13" s="1"/>
  <c r="A436" i="13" s="1"/>
  <c r="A437" i="13" s="1"/>
  <c r="A438" i="13" s="1"/>
  <c r="A439" i="13" s="1"/>
  <c r="A440" i="13" s="1"/>
  <c r="A441" i="13" s="1"/>
  <c r="A442" i="13" s="1"/>
  <c r="A443" i="13" s="1"/>
  <c r="A444" i="13" s="1"/>
  <c r="A445" i="13" s="1"/>
  <c r="A446" i="13" s="1"/>
  <c r="A447" i="13" s="1"/>
  <c r="A448" i="13" s="1"/>
  <c r="A449" i="13" s="1"/>
  <c r="A450" i="13" s="1"/>
  <c r="A452" i="13" s="1"/>
  <c r="A453" i="13" s="1"/>
  <c r="A454" i="13" s="1"/>
  <c r="A455" i="13" s="1"/>
  <c r="A456" i="13" s="1"/>
  <c r="A457" i="13" s="1"/>
  <c r="A458" i="13" s="1"/>
  <c r="D15" i="21" l="1"/>
  <c r="A868" i="21" l="1"/>
  <c r="A869" i="21" s="1"/>
  <c r="A870" i="21" s="1"/>
  <c r="A872" i="21" s="1"/>
  <c r="A873" i="21" s="1"/>
  <c r="A874" i="21" s="1"/>
  <c r="A875" i="21" s="1"/>
  <c r="A877" i="21" s="1"/>
  <c r="A878" i="21" s="1"/>
  <c r="A880" i="21" s="1"/>
  <c r="A882" i="21" s="1"/>
  <c r="A884" i="21" s="1"/>
  <c r="A886" i="21" s="1"/>
  <c r="A887" i="21" s="1"/>
  <c r="A888" i="21" s="1"/>
  <c r="A889" i="21" s="1"/>
  <c r="A891" i="21" s="1"/>
  <c r="A892" i="21" s="1"/>
  <c r="A893" i="21" s="1"/>
  <c r="A894" i="21" s="1"/>
  <c r="A895" i="21" s="1"/>
  <c r="A896" i="21" s="1"/>
  <c r="A897" i="21" s="1"/>
  <c r="A898" i="21" s="1"/>
  <c r="A899" i="21" s="1"/>
  <c r="A900" i="21" s="1"/>
  <c r="A901" i="21" s="1"/>
  <c r="A902" i="21" s="1"/>
  <c r="A903" i="21" s="1"/>
  <c r="A905" i="21" s="1"/>
  <c r="A906" i="21" s="1"/>
  <c r="A907" i="21" s="1"/>
  <c r="A908" i="21" s="1"/>
  <c r="A910" i="21" s="1"/>
  <c r="A912" i="21" s="1"/>
  <c r="A914" i="21" s="1"/>
  <c r="A916" i="21" s="1"/>
  <c r="A918" i="21" s="1"/>
  <c r="A919" i="21" s="1"/>
  <c r="A920" i="21" s="1"/>
  <c r="A921" i="21" s="1"/>
  <c r="A923" i="21" s="1"/>
  <c r="A924" i="21" s="1"/>
  <c r="A925" i="21" s="1"/>
  <c r="A926" i="21" s="1"/>
  <c r="A927" i="21" s="1"/>
  <c r="A928" i="21" s="1"/>
  <c r="A929" i="21" s="1"/>
  <c r="A930" i="21" s="1"/>
  <c r="A931" i="21" s="1"/>
  <c r="A933" i="21" s="1"/>
  <c r="A935" i="21" s="1"/>
  <c r="A936" i="21" s="1"/>
  <c r="A937" i="21" s="1"/>
  <c r="A938" i="21" s="1"/>
  <c r="A939" i="21" s="1"/>
  <c r="A941" i="21" s="1"/>
  <c r="A943" i="21" s="1"/>
  <c r="A944" i="21" s="1"/>
  <c r="A946" i="21" s="1"/>
  <c r="A947" i="21" s="1"/>
  <c r="A948" i="21" s="1"/>
  <c r="A949" i="21" s="1"/>
  <c r="A950" i="21" s="1"/>
  <c r="A951" i="21" s="1"/>
  <c r="A952" i="21" s="1"/>
  <c r="A953" i="21" s="1"/>
  <c r="A955" i="21" s="1"/>
  <c r="A956" i="21" s="1"/>
  <c r="A958" i="21" s="1"/>
  <c r="A959" i="21" s="1"/>
  <c r="A961" i="21" s="1"/>
  <c r="A962" i="21" s="1"/>
  <c r="A963" i="21" s="1"/>
  <c r="A964" i="21" s="1"/>
  <c r="A965" i="21" s="1"/>
  <c r="A966" i="21" s="1"/>
  <c r="A967" i="21" s="1"/>
  <c r="A968" i="21" s="1"/>
  <c r="A969" i="21" s="1"/>
  <c r="A970" i="21" s="1"/>
  <c r="A971" i="21" s="1"/>
  <c r="A972" i="21" s="1"/>
  <c r="A973" i="21" s="1"/>
  <c r="A974" i="21" s="1"/>
  <c r="A975" i="21" s="1"/>
  <c r="A976" i="21" s="1"/>
  <c r="A977" i="21" s="1"/>
  <c r="A978" i="21" s="1"/>
  <c r="A979" i="21" s="1"/>
  <c r="A981" i="21" s="1"/>
  <c r="A982" i="21" s="1"/>
  <c r="A983" i="21" s="1"/>
  <c r="A984" i="21" s="1"/>
  <c r="A985" i="21" s="1"/>
  <c r="A986" i="21" s="1"/>
  <c r="A987" i="21" s="1"/>
  <c r="A988" i="21" s="1"/>
  <c r="A989" i="21" s="1"/>
  <c r="A990" i="21" s="1"/>
  <c r="A991" i="21" s="1"/>
  <c r="A992" i="21" s="1"/>
  <c r="A993" i="21" s="1"/>
  <c r="A995" i="21" s="1"/>
  <c r="A996" i="21" s="1"/>
  <c r="A997" i="21" s="1"/>
  <c r="A998" i="21" s="1"/>
  <c r="A999" i="21" s="1"/>
  <c r="A1000" i="21" s="1"/>
  <c r="A1001" i="21" s="1"/>
  <c r="A1002" i="21" s="1"/>
  <c r="A1003" i="21" s="1"/>
  <c r="A1004" i="21" s="1"/>
  <c r="A1005" i="21" s="1"/>
  <c r="A1006" i="21" s="1"/>
  <c r="A1007" i="21" s="1"/>
  <c r="A1008" i="21" s="1"/>
  <c r="A1010" i="21" s="1"/>
  <c r="A1011" i="21" s="1"/>
  <c r="A1012" i="21" s="1"/>
  <c r="A1013" i="21" s="1"/>
  <c r="A1014" i="21" s="1"/>
  <c r="A1016" i="21" s="1"/>
  <c r="A1018" i="21" s="1"/>
  <c r="A1019" i="21" s="1"/>
  <c r="A1021" i="21" s="1"/>
  <c r="A1022" i="21" s="1"/>
  <c r="A1023" i="21" s="1"/>
  <c r="A1024" i="21" s="1"/>
  <c r="A1025" i="21" s="1"/>
  <c r="A1027" i="21" s="1"/>
  <c r="A1029" i="21" s="1"/>
  <c r="A1030" i="21" s="1"/>
  <c r="A1031" i="21" s="1"/>
  <c r="A1032" i="21" s="1"/>
  <c r="A1033" i="21" s="1"/>
  <c r="A1034" i="21" s="1"/>
  <c r="A1035" i="21" s="1"/>
  <c r="A1036" i="21" s="1"/>
  <c r="A1037" i="21" s="1"/>
  <c r="A1039" i="21" s="1"/>
  <c r="A1040" i="21" s="1"/>
  <c r="A1041" i="21" s="1"/>
  <c r="A1042" i="21" s="1"/>
  <c r="A1044" i="21" s="1"/>
  <c r="A1046" i="21" s="1"/>
  <c r="A1047" i="21" s="1"/>
  <c r="A1048" i="21" s="1"/>
  <c r="A1049" i="21" s="1"/>
  <c r="A1050" i="21" s="1"/>
  <c r="A1051" i="21" s="1"/>
  <c r="A1052" i="21" s="1"/>
  <c r="A1054" i="21" s="1"/>
  <c r="A1055" i="21" s="1"/>
  <c r="A1056" i="21" s="1"/>
  <c r="A1057" i="21" s="1"/>
  <c r="A1058" i="21" s="1"/>
  <c r="A1060" i="21" s="1"/>
  <c r="A1062" i="21" s="1"/>
  <c r="A1064" i="21" s="1"/>
  <c r="A1066" i="21" s="1"/>
  <c r="A1067" i="21" s="1"/>
  <c r="A1069" i="21" s="1"/>
  <c r="A1070" i="21" s="1"/>
  <c r="A1072" i="21" s="1"/>
  <c r="A1074" i="21" s="1"/>
  <c r="F865" i="21"/>
  <c r="D865" i="21"/>
  <c r="A461" i="21"/>
  <c r="A462" i="21" s="1"/>
  <c r="A463" i="21" s="1"/>
  <c r="A464" i="21" s="1"/>
  <c r="A465" i="21" s="1"/>
  <c r="A467" i="21" s="1"/>
  <c r="A468" i="21" s="1"/>
  <c r="A469" i="21" s="1"/>
  <c r="A470" i="21" s="1"/>
  <c r="A471" i="21" s="1"/>
  <c r="A472" i="21" s="1"/>
  <c r="A473" i="21" s="1"/>
  <c r="A474" i="21" s="1"/>
  <c r="A475" i="21" s="1"/>
  <c r="A476" i="21" s="1"/>
  <c r="A477" i="21" s="1"/>
  <c r="A478" i="21" s="1"/>
  <c r="A479" i="21" s="1"/>
  <c r="A481" i="21" s="1"/>
  <c r="A482" i="21" s="1"/>
  <c r="A483" i="21" s="1"/>
  <c r="A484" i="21" s="1"/>
  <c r="A485" i="21" s="1"/>
  <c r="A486" i="21" s="1"/>
  <c r="A488" i="21" s="1"/>
  <c r="A489" i="21" s="1"/>
  <c r="A490" i="21" s="1"/>
  <c r="A491" i="21" s="1"/>
  <c r="A492" i="21" s="1"/>
  <c r="A493" i="21" s="1"/>
  <c r="A494" i="21" s="1"/>
  <c r="A495" i="21" s="1"/>
  <c r="A496" i="21" s="1"/>
  <c r="A497" i="21" s="1"/>
  <c r="A498" i="21" s="1"/>
  <c r="A499" i="21" s="1"/>
  <c r="A500" i="21" s="1"/>
  <c r="A501" i="21" s="1"/>
  <c r="A502" i="21" s="1"/>
  <c r="A503" i="21" s="1"/>
  <c r="A504" i="21" s="1"/>
  <c r="A505" i="21" s="1"/>
  <c r="A506" i="21" s="1"/>
  <c r="A508" i="21" s="1"/>
  <c r="A509" i="21" s="1"/>
  <c r="A510" i="21" s="1"/>
  <c r="A511" i="21" s="1"/>
  <c r="A512" i="21" s="1"/>
  <c r="A513" i="21" s="1"/>
  <c r="A515" i="21" s="1"/>
  <c r="A516" i="21" s="1"/>
  <c r="A517" i="21" s="1"/>
  <c r="A518" i="21" s="1"/>
  <c r="A519" i="21" s="1"/>
  <c r="A520" i="21" s="1"/>
  <c r="A521" i="21" s="1"/>
  <c r="A522" i="21" s="1"/>
  <c r="A523" i="21" s="1"/>
  <c r="A524" i="21" s="1"/>
  <c r="A526" i="21" s="1"/>
  <c r="A527" i="21" s="1"/>
  <c r="A528" i="21" s="1"/>
  <c r="A529" i="21" s="1"/>
  <c r="A531" i="21" s="1"/>
  <c r="A532" i="21" s="1"/>
  <c r="A533" i="21" s="1"/>
  <c r="A534" i="21" s="1"/>
  <c r="A536" i="21" s="1"/>
  <c r="A537" i="21" s="1"/>
  <c r="A538" i="21" s="1"/>
  <c r="A539" i="21" s="1"/>
  <c r="A541" i="21" s="1"/>
  <c r="A542" i="21" s="1"/>
  <c r="A544" i="21" s="1"/>
  <c r="A546" i="21" s="1"/>
  <c r="A547" i="21" s="1"/>
  <c r="A548" i="21" s="1"/>
  <c r="A550" i="21" s="1"/>
  <c r="A551" i="21" s="1"/>
  <c r="A552" i="21" s="1"/>
  <c r="A553" i="21" s="1"/>
  <c r="A554" i="21" s="1"/>
  <c r="A555" i="21" s="1"/>
  <c r="A556" i="21" s="1"/>
  <c r="A557" i="21" s="1"/>
  <c r="A558" i="21" s="1"/>
  <c r="A559" i="21" s="1"/>
  <c r="A560" i="21" s="1"/>
  <c r="A561" i="21" s="1"/>
  <c r="A562" i="21" s="1"/>
  <c r="A563" i="21" s="1"/>
  <c r="A564" i="21" s="1"/>
  <c r="A565" i="21" s="1"/>
  <c r="A566" i="21" s="1"/>
  <c r="A567" i="21" s="1"/>
  <c r="A568" i="21" s="1"/>
  <c r="A569" i="21" s="1"/>
  <c r="A570" i="21" s="1"/>
  <c r="A571" i="21" s="1"/>
  <c r="A572" i="21" s="1"/>
  <c r="A574" i="21" s="1"/>
  <c r="A575" i="21" s="1"/>
  <c r="A576" i="21" s="1"/>
  <c r="A577" i="21" s="1"/>
  <c r="A578" i="21" s="1"/>
  <c r="A579" i="21" s="1"/>
  <c r="A580" i="21" s="1"/>
  <c r="A582" i="21" s="1"/>
  <c r="A584" i="21" s="1"/>
  <c r="A585" i="21" s="1"/>
  <c r="A586" i="21" s="1"/>
  <c r="A587" i="21" s="1"/>
  <c r="A588" i="21" s="1"/>
  <c r="A590" i="21" s="1"/>
  <c r="A591" i="21" s="1"/>
  <c r="A592" i="21" s="1"/>
  <c r="A593" i="21" s="1"/>
  <c r="A594" i="21" s="1"/>
  <c r="A595" i="21" s="1"/>
  <c r="A596" i="21" s="1"/>
  <c r="A597" i="21" s="1"/>
  <c r="A598" i="21" s="1"/>
  <c r="A599" i="21" s="1"/>
  <c r="A600" i="21" s="1"/>
  <c r="A601" i="21" s="1"/>
  <c r="A602" i="21" s="1"/>
  <c r="A603" i="21" s="1"/>
  <c r="A604" i="21" s="1"/>
  <c r="A605" i="21" s="1"/>
  <c r="A606" i="21" s="1"/>
  <c r="A608" i="21" s="1"/>
  <c r="A609" i="21" s="1"/>
  <c r="A610" i="21" s="1"/>
  <c r="A611" i="21" s="1"/>
  <c r="A612" i="21" s="1"/>
  <c r="A613" i="21" s="1"/>
  <c r="A614" i="21" s="1"/>
  <c r="A615" i="21" s="1"/>
  <c r="A616" i="21" s="1"/>
  <c r="A618" i="21" s="1"/>
  <c r="A619" i="21" s="1"/>
  <c r="A621" i="21" s="1"/>
  <c r="A622" i="21" s="1"/>
  <c r="A623" i="21" s="1"/>
  <c r="A624" i="21" s="1"/>
  <c r="A626" i="21" s="1"/>
  <c r="A627" i="21" s="1"/>
  <c r="A628" i="21" s="1"/>
  <c r="A629" i="21" s="1"/>
  <c r="A631" i="21" s="1"/>
  <c r="A632" i="21" s="1"/>
  <c r="A633" i="21" s="1"/>
  <c r="A634" i="21" s="1"/>
  <c r="A635" i="21" s="1"/>
  <c r="A636" i="21" s="1"/>
  <c r="A637" i="21" s="1"/>
  <c r="A638" i="21" s="1"/>
  <c r="A639" i="21" s="1"/>
  <c r="A640" i="21" s="1"/>
  <c r="A641" i="21" s="1"/>
  <c r="A642" i="21" s="1"/>
  <c r="A643" i="21" s="1"/>
  <c r="A644" i="21" s="1"/>
  <c r="A646" i="21" s="1"/>
  <c r="A647" i="21" s="1"/>
  <c r="A648" i="21" s="1"/>
  <c r="A649" i="21" s="1"/>
  <c r="A650" i="21" s="1"/>
  <c r="A652" i="21" s="1"/>
  <c r="A653" i="21" s="1"/>
  <c r="A654" i="21" s="1"/>
  <c r="A655" i="21" s="1"/>
  <c r="A656" i="21" s="1"/>
  <c r="A657" i="21" s="1"/>
  <c r="A658" i="21" s="1"/>
  <c r="A659" i="21" s="1"/>
  <c r="A660" i="21" s="1"/>
  <c r="A662" i="21" s="1"/>
  <c r="A663" i="21" s="1"/>
  <c r="A664" i="21" s="1"/>
  <c r="A665" i="21" s="1"/>
  <c r="A666" i="21" s="1"/>
  <c r="A667" i="21" s="1"/>
  <c r="A668" i="21" s="1"/>
  <c r="A669" i="21" s="1"/>
  <c r="A670" i="21" s="1"/>
  <c r="A671" i="21" s="1"/>
  <c r="A672" i="21" s="1"/>
  <c r="A673" i="21" s="1"/>
  <c r="A674" i="21" s="1"/>
  <c r="A675" i="21" s="1"/>
  <c r="A676" i="21" s="1"/>
  <c r="A677" i="21" s="1"/>
  <c r="A678" i="21" s="1"/>
  <c r="A679" i="21" s="1"/>
  <c r="A680" i="21" s="1"/>
  <c r="A681" i="21" s="1"/>
  <c r="A682" i="21" s="1"/>
  <c r="A683" i="21" s="1"/>
  <c r="A685" i="21" s="1"/>
  <c r="A687" i="21" s="1"/>
  <c r="A688" i="21" s="1"/>
  <c r="A689" i="21" s="1"/>
  <c r="A690" i="21" s="1"/>
  <c r="A691" i="21" s="1"/>
  <c r="A692" i="21" s="1"/>
  <c r="A693" i="21" s="1"/>
  <c r="A694" i="21" s="1"/>
  <c r="A695" i="21" s="1"/>
  <c r="A696" i="21" s="1"/>
  <c r="A697" i="21" s="1"/>
  <c r="A698" i="21" s="1"/>
  <c r="A699" i="21" s="1"/>
  <c r="A701" i="21" s="1"/>
  <c r="A702" i="21" s="1"/>
  <c r="A704" i="21" s="1"/>
  <c r="A705" i="21" s="1"/>
  <c r="A706" i="21" s="1"/>
  <c r="A707" i="21" s="1"/>
  <c r="A708" i="21" s="1"/>
  <c r="A709" i="21" s="1"/>
  <c r="A710" i="21" s="1"/>
  <c r="A711" i="21" s="1"/>
  <c r="A712" i="21" s="1"/>
  <c r="A714" i="21" s="1"/>
  <c r="A715" i="21" s="1"/>
  <c r="A716" i="21" s="1"/>
  <c r="A717" i="21" s="1"/>
  <c r="A719" i="21" s="1"/>
  <c r="A720" i="21" s="1"/>
  <c r="A721" i="21" s="1"/>
  <c r="A722" i="21" s="1"/>
  <c r="A723" i="21" s="1"/>
  <c r="A724" i="21" s="1"/>
  <c r="A725" i="21" s="1"/>
  <c r="A726" i="21" s="1"/>
  <c r="A727" i="21" s="1"/>
  <c r="A729" i="21" s="1"/>
  <c r="A730" i="21" s="1"/>
  <c r="A731" i="21" s="1"/>
  <c r="A732" i="21" s="1"/>
  <c r="A733" i="21" s="1"/>
  <c r="A734" i="21" s="1"/>
  <c r="A735" i="21" s="1"/>
  <c r="A736" i="21" s="1"/>
  <c r="A737" i="21" s="1"/>
  <c r="A738" i="21" s="1"/>
  <c r="A739" i="21" s="1"/>
  <c r="A740" i="21" s="1"/>
  <c r="A741" i="21" s="1"/>
  <c r="A742" i="21" s="1"/>
  <c r="A743" i="21" s="1"/>
  <c r="A744" i="21" s="1"/>
  <c r="A745" i="21" s="1"/>
  <c r="A746" i="21" s="1"/>
  <c r="A747" i="21" s="1"/>
  <c r="A748" i="21" s="1"/>
  <c r="A749" i="21" s="1"/>
  <c r="A750" i="21" s="1"/>
  <c r="A751" i="21" s="1"/>
  <c r="A752" i="21" s="1"/>
  <c r="A753" i="21" s="1"/>
  <c r="A754" i="21" s="1"/>
  <c r="A756" i="21" s="1"/>
  <c r="A757" i="21" s="1"/>
  <c r="A758" i="21" s="1"/>
  <c r="A759" i="21" s="1"/>
  <c r="A760" i="21" s="1"/>
  <c r="A761" i="21" s="1"/>
  <c r="A762" i="21" s="1"/>
  <c r="A763" i="21" s="1"/>
  <c r="A765" i="21" s="1"/>
  <c r="A766" i="21" s="1"/>
  <c r="A768" i="21" s="1"/>
  <c r="A769" i="21" s="1"/>
  <c r="A770" i="21" s="1"/>
  <c r="A771" i="21" s="1"/>
  <c r="A772" i="21" s="1"/>
  <c r="A773" i="21" s="1"/>
  <c r="A774" i="21" s="1"/>
  <c r="A775" i="21" s="1"/>
  <c r="A776" i="21" s="1"/>
  <c r="A777" i="21" s="1"/>
  <c r="A779" i="21" s="1"/>
  <c r="A780" i="21" s="1"/>
  <c r="A781" i="21" s="1"/>
  <c r="A782" i="21" s="1"/>
  <c r="A783" i="21" s="1"/>
  <c r="A784" i="21" s="1"/>
  <c r="A785" i="21" s="1"/>
  <c r="A786" i="21" s="1"/>
  <c r="A787" i="21" s="1"/>
  <c r="A788" i="21" s="1"/>
  <c r="A789" i="21" s="1"/>
  <c r="A790" i="21" s="1"/>
  <c r="A791" i="21" s="1"/>
  <c r="A792" i="21" s="1"/>
  <c r="A793" i="21" s="1"/>
  <c r="A794" i="21" s="1"/>
  <c r="A795" i="21" s="1"/>
  <c r="A796" i="21" s="1"/>
  <c r="A797" i="21" s="1"/>
  <c r="A798" i="21" s="1"/>
  <c r="A799" i="21" s="1"/>
  <c r="A800" i="21" s="1"/>
  <c r="A801" i="21" s="1"/>
  <c r="A802" i="21" s="1"/>
  <c r="A803" i="21" s="1"/>
  <c r="A804" i="21" s="1"/>
  <c r="A805" i="21" s="1"/>
  <c r="A806" i="21" s="1"/>
  <c r="A807" i="21" s="1"/>
  <c r="A808" i="21" s="1"/>
  <c r="A809" i="21" s="1"/>
  <c r="A810" i="21" s="1"/>
  <c r="A811" i="21" s="1"/>
  <c r="A812" i="21" s="1"/>
  <c r="A813" i="21" s="1"/>
  <c r="A814" i="21" s="1"/>
  <c r="A815" i="21" s="1"/>
  <c r="A816" i="21" s="1"/>
  <c r="A817" i="21" s="1"/>
  <c r="A818" i="21" s="1"/>
  <c r="A819" i="21" s="1"/>
  <c r="A821" i="21" s="1"/>
  <c r="A822" i="21" s="1"/>
  <c r="A823" i="21" s="1"/>
  <c r="A824" i="21" s="1"/>
  <c r="A825" i="21" s="1"/>
  <c r="A826" i="21" s="1"/>
  <c r="A827" i="21" s="1"/>
  <c r="A829" i="21" s="1"/>
  <c r="A830" i="21" s="1"/>
  <c r="A832" i="21" s="1"/>
  <c r="A833" i="21" s="1"/>
  <c r="A835" i="21" s="1"/>
  <c r="A836" i="21" s="1"/>
  <c r="A837" i="21" s="1"/>
  <c r="A838" i="21" s="1"/>
  <c r="A839" i="21" s="1"/>
  <c r="A840" i="21" s="1"/>
  <c r="A841" i="21" s="1"/>
  <c r="A842" i="21" s="1"/>
  <c r="A843" i="21" s="1"/>
  <c r="A844" i="21" s="1"/>
  <c r="A846" i="21" s="1"/>
  <c r="A848" i="21" s="1"/>
  <c r="A850" i="21" s="1"/>
  <c r="A851" i="21" s="1"/>
  <c r="A852" i="21" s="1"/>
  <c r="A853" i="21" s="1"/>
  <c r="A854" i="21" s="1"/>
  <c r="A855" i="21" s="1"/>
  <c r="A856" i="21" s="1"/>
  <c r="A857" i="21" s="1"/>
  <c r="A859" i="21" s="1"/>
  <c r="A860" i="21" s="1"/>
  <c r="A862" i="21" s="1"/>
  <c r="A864" i="21" s="1"/>
  <c r="F458" i="21"/>
  <c r="D458" i="21"/>
  <c r="A21" i="21"/>
  <c r="A22" i="21" s="1"/>
  <c r="A23" i="21" s="1"/>
  <c r="A24" i="21" s="1"/>
  <c r="A26" i="21" s="1"/>
  <c r="A27" i="21" s="1"/>
  <c r="A28" i="21" s="1"/>
  <c r="A30" i="21" s="1"/>
  <c r="A31" i="21" s="1"/>
  <c r="A32" i="21" s="1"/>
  <c r="A33" i="21" s="1"/>
  <c r="A34" i="21" s="1"/>
  <c r="A35" i="21" s="1"/>
  <c r="A37" i="21" s="1"/>
  <c r="A38" i="21" s="1"/>
  <c r="A39" i="21" s="1"/>
  <c r="A40" i="21" s="1"/>
  <c r="A41" i="21" s="1"/>
  <c r="A42" i="21" s="1"/>
  <c r="A43" i="21" s="1"/>
  <c r="A45" i="21" s="1"/>
  <c r="A46" i="21" s="1"/>
  <c r="A47" i="21" s="1"/>
  <c r="A48" i="21" s="1"/>
  <c r="A49" i="21" s="1"/>
  <c r="A50" i="21" s="1"/>
  <c r="A52" i="21" s="1"/>
  <c r="A53" i="21" s="1"/>
  <c r="A54" i="21" s="1"/>
  <c r="A55" i="21" s="1"/>
  <c r="A56" i="21" s="1"/>
  <c r="A58" i="21" s="1"/>
  <c r="A59" i="21" s="1"/>
  <c r="A60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8" i="21" s="1"/>
  <c r="A79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2" i="21" s="1"/>
  <c r="A113" i="21" s="1"/>
  <c r="A114" i="21" s="1"/>
  <c r="A115" i="21" s="1"/>
  <c r="A116" i="21" s="1"/>
  <c r="A118" i="21" s="1"/>
  <c r="A119" i="21" s="1"/>
  <c r="A120" i="21" s="1"/>
  <c r="A121" i="21" s="1"/>
  <c r="A122" i="21" s="1"/>
  <c r="A123" i="21" s="1"/>
  <c r="A125" i="21" s="1"/>
  <c r="A126" i="21" s="1"/>
  <c r="A127" i="21" s="1"/>
  <c r="A128" i="21" s="1"/>
  <c r="A129" i="21" s="1"/>
  <c r="A131" i="21" s="1"/>
  <c r="A132" i="21" s="1"/>
  <c r="A133" i="21" s="1"/>
  <c r="A134" i="21" s="1"/>
  <c r="A135" i="21" s="1"/>
  <c r="A137" i="21" s="1"/>
  <c r="A138" i="21" s="1"/>
  <c r="A139" i="21" s="1"/>
  <c r="A141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6" i="21" s="1"/>
  <c r="A208" i="21" s="1"/>
  <c r="A209" i="21" s="1"/>
  <c r="A210" i="21" s="1"/>
  <c r="A211" i="21" s="1"/>
  <c r="A212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9" i="21" s="1"/>
  <c r="A230" i="21" s="1"/>
  <c r="A231" i="21" s="1"/>
  <c r="A233" i="21" s="1"/>
  <c r="A235" i="21" s="1"/>
  <c r="A236" i="21" s="1"/>
  <c r="A237" i="21" s="1"/>
  <c r="A239" i="21" s="1"/>
  <c r="A240" i="21" s="1"/>
  <c r="A241" i="21" s="1"/>
  <c r="A242" i="21" s="1"/>
  <c r="A243" i="21" s="1"/>
  <c r="A245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2" i="21" s="1"/>
  <c r="A263" i="21" s="1"/>
  <c r="A264" i="21" s="1"/>
  <c r="A265" i="21" s="1"/>
  <c r="A266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4" i="21" s="1"/>
  <c r="A355" i="21" s="1"/>
  <c r="A356" i="21" s="1"/>
  <c r="A357" i="21" s="1"/>
  <c r="A358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69" i="21" s="1"/>
  <c r="A371" i="21" s="1"/>
  <c r="A372" i="21" s="1"/>
  <c r="A374" i="21" s="1"/>
  <c r="A375" i="21" s="1"/>
  <c r="A376" i="21" s="1"/>
  <c r="A377" i="21" s="1"/>
  <c r="A378" i="21" s="1"/>
  <c r="A379" i="21" s="1"/>
  <c r="A380" i="21" s="1"/>
  <c r="A381" i="21" s="1"/>
  <c r="A383" i="21" s="1"/>
  <c r="A384" i="21" s="1"/>
  <c r="A385" i="21" s="1"/>
  <c r="A386" i="21" s="1"/>
  <c r="A387" i="21" s="1"/>
  <c r="A388" i="21" s="1"/>
  <c r="A389" i="21" s="1"/>
  <c r="A390" i="21" s="1"/>
  <c r="A392" i="21" s="1"/>
  <c r="A393" i="21" s="1"/>
  <c r="A394" i="21" s="1"/>
  <c r="A395" i="21" s="1"/>
  <c r="A396" i="21" s="1"/>
  <c r="A397" i="21" s="1"/>
  <c r="A398" i="21" s="1"/>
  <c r="A399" i="21" s="1"/>
  <c r="A400" i="21" s="1"/>
  <c r="A401" i="21" s="1"/>
  <c r="A402" i="21" s="1"/>
  <c r="A403" i="21" s="1"/>
  <c r="A404" i="21" s="1"/>
  <c r="A405" i="21" s="1"/>
  <c r="A406" i="21" s="1"/>
  <c r="A407" i="21" s="1"/>
  <c r="A408" i="21" s="1"/>
  <c r="A410" i="21" s="1"/>
  <c r="A411" i="21" s="1"/>
  <c r="A412" i="21" s="1"/>
  <c r="A413" i="21" s="1"/>
  <c r="A414" i="21" s="1"/>
  <c r="A415" i="21" s="1"/>
  <c r="A416" i="21" s="1"/>
  <c r="A417" i="21" s="1"/>
  <c r="A418" i="21" s="1"/>
  <c r="A419" i="21" s="1"/>
  <c r="A420" i="21" s="1"/>
  <c r="A421" i="21" s="1"/>
  <c r="A422" i="21" s="1"/>
  <c r="A423" i="21" s="1"/>
  <c r="A424" i="21" s="1"/>
  <c r="A425" i="21" s="1"/>
  <c r="A426" i="21" s="1"/>
  <c r="A427" i="21" s="1"/>
  <c r="A428" i="21" s="1"/>
  <c r="A429" i="21" s="1"/>
  <c r="A430" i="21" s="1"/>
  <c r="A431" i="21" s="1"/>
  <c r="A432" i="21" s="1"/>
  <c r="A433" i="21" s="1"/>
  <c r="A434" i="21" s="1"/>
  <c r="A435" i="21" s="1"/>
  <c r="A436" i="21" s="1"/>
  <c r="A437" i="21" s="1"/>
  <c r="A438" i="21" s="1"/>
  <c r="A439" i="21" s="1"/>
  <c r="A440" i="21" s="1"/>
  <c r="A441" i="21" s="1"/>
  <c r="A442" i="21" s="1"/>
  <c r="A443" i="21" s="1"/>
  <c r="A444" i="21" s="1"/>
  <c r="A445" i="21" s="1"/>
  <c r="A446" i="21" s="1"/>
  <c r="A447" i="21" s="1"/>
  <c r="A448" i="21" s="1"/>
  <c r="A449" i="21" s="1"/>
  <c r="A451" i="21" s="1"/>
  <c r="A452" i="21" s="1"/>
  <c r="A453" i="21" s="1"/>
  <c r="A454" i="21" s="1"/>
  <c r="A455" i="21" s="1"/>
  <c r="A456" i="21" s="1"/>
  <c r="A457" i="21" s="1"/>
  <c r="F15" i="21"/>
  <c r="F14" i="21" l="1"/>
  <c r="D14" i="21"/>
  <c r="J21" i="2"/>
  <c r="J29" i="2"/>
  <c r="J28" i="2"/>
  <c r="U1009" i="10" l="1"/>
  <c r="W1009" i="10"/>
  <c r="W14" i="10"/>
  <c r="U14" i="10"/>
  <c r="S955" i="10"/>
  <c r="I1073" i="10" l="1"/>
  <c r="J1073" i="10"/>
  <c r="K1073" i="10"/>
  <c r="L1073" i="10"/>
  <c r="M1073" i="10"/>
  <c r="I1071" i="10"/>
  <c r="J1071" i="10"/>
  <c r="K1071" i="10"/>
  <c r="L1071" i="10"/>
  <c r="M1071" i="10"/>
  <c r="I1068" i="10"/>
  <c r="J1068" i="10"/>
  <c r="K1068" i="10"/>
  <c r="L1068" i="10"/>
  <c r="M1068" i="10"/>
  <c r="I1065" i="10"/>
  <c r="J1065" i="10"/>
  <c r="K1065" i="10"/>
  <c r="L1065" i="10"/>
  <c r="M1065" i="10"/>
  <c r="I1063" i="10"/>
  <c r="J1063" i="10"/>
  <c r="K1063" i="10"/>
  <c r="L1063" i="10"/>
  <c r="M1063" i="10"/>
  <c r="I1061" i="10"/>
  <c r="J1061" i="10"/>
  <c r="K1061" i="10"/>
  <c r="L1061" i="10"/>
  <c r="M1061" i="10"/>
  <c r="I1059" i="10"/>
  <c r="J1059" i="10"/>
  <c r="K1059" i="10"/>
  <c r="L1059" i="10"/>
  <c r="M1059" i="10"/>
  <c r="I1053" i="10"/>
  <c r="J1053" i="10"/>
  <c r="K1053" i="10"/>
  <c r="L1053" i="10"/>
  <c r="M1053" i="10"/>
  <c r="I1045" i="10"/>
  <c r="J1045" i="10"/>
  <c r="K1045" i="10"/>
  <c r="L1045" i="10"/>
  <c r="M1045" i="10"/>
  <c r="I1043" i="10"/>
  <c r="J1043" i="10"/>
  <c r="K1043" i="10"/>
  <c r="L1043" i="10"/>
  <c r="M1043" i="10"/>
  <c r="I1038" i="10"/>
  <c r="J1038" i="10"/>
  <c r="K1038" i="10"/>
  <c r="L1038" i="10"/>
  <c r="M1038" i="10"/>
  <c r="I1028" i="10"/>
  <c r="J1028" i="10"/>
  <c r="K1028" i="10"/>
  <c r="L1028" i="10"/>
  <c r="M1028" i="10"/>
  <c r="I1026" i="10"/>
  <c r="J1026" i="10"/>
  <c r="K1026" i="10"/>
  <c r="L1026" i="10"/>
  <c r="M1026" i="10"/>
  <c r="I1020" i="10"/>
  <c r="J1020" i="10"/>
  <c r="K1020" i="10"/>
  <c r="L1020" i="10"/>
  <c r="M1020" i="10"/>
  <c r="I1017" i="10"/>
  <c r="J1017" i="10"/>
  <c r="K1017" i="10"/>
  <c r="L1017" i="10"/>
  <c r="M1017" i="10"/>
  <c r="I1015" i="10"/>
  <c r="J1015" i="10"/>
  <c r="K1015" i="10"/>
  <c r="L1015" i="10"/>
  <c r="M1015" i="10"/>
  <c r="I1009" i="10"/>
  <c r="J1009" i="10"/>
  <c r="K1009" i="10"/>
  <c r="L1009" i="10"/>
  <c r="M1009" i="10"/>
  <c r="I994" i="10"/>
  <c r="J994" i="10"/>
  <c r="K994" i="10"/>
  <c r="L994" i="10"/>
  <c r="M994" i="10"/>
  <c r="I980" i="10"/>
  <c r="J980" i="10"/>
  <c r="K980" i="10"/>
  <c r="L980" i="10"/>
  <c r="M980" i="10"/>
  <c r="I960" i="10"/>
  <c r="J960" i="10"/>
  <c r="K960" i="10"/>
  <c r="L960" i="10"/>
  <c r="M960" i="10"/>
  <c r="I957" i="10"/>
  <c r="J957" i="10"/>
  <c r="K957" i="10"/>
  <c r="L957" i="10"/>
  <c r="M957" i="10"/>
  <c r="I954" i="10"/>
  <c r="J954" i="10"/>
  <c r="K954" i="10"/>
  <c r="L954" i="10"/>
  <c r="M954" i="10"/>
  <c r="I945" i="10"/>
  <c r="J945" i="10"/>
  <c r="K945" i="10"/>
  <c r="L945" i="10"/>
  <c r="M945" i="10"/>
  <c r="I942" i="10"/>
  <c r="J942" i="10"/>
  <c r="K942" i="10"/>
  <c r="L942" i="10"/>
  <c r="M942" i="10"/>
  <c r="I940" i="10"/>
  <c r="J940" i="10"/>
  <c r="K940" i="10"/>
  <c r="L940" i="10"/>
  <c r="M940" i="10"/>
  <c r="I934" i="10"/>
  <c r="J934" i="10"/>
  <c r="K934" i="10"/>
  <c r="L934" i="10"/>
  <c r="M934" i="10"/>
  <c r="I932" i="10"/>
  <c r="J932" i="10"/>
  <c r="K932" i="10"/>
  <c r="L932" i="10"/>
  <c r="M932" i="10"/>
  <c r="I922" i="10"/>
  <c r="J922" i="10"/>
  <c r="K922" i="10"/>
  <c r="L922" i="10"/>
  <c r="M922" i="10"/>
  <c r="I917" i="10"/>
  <c r="J917" i="10"/>
  <c r="K917" i="10"/>
  <c r="L917" i="10"/>
  <c r="M917" i="10"/>
  <c r="I915" i="10"/>
  <c r="J915" i="10"/>
  <c r="K915" i="10"/>
  <c r="L915" i="10"/>
  <c r="M915" i="10"/>
  <c r="I913" i="10"/>
  <c r="J913" i="10"/>
  <c r="K913" i="10"/>
  <c r="L913" i="10"/>
  <c r="M913" i="10"/>
  <c r="I911" i="10"/>
  <c r="J911" i="10"/>
  <c r="K911" i="10"/>
  <c r="L911" i="10"/>
  <c r="M911" i="10"/>
  <c r="I909" i="10"/>
  <c r="J909" i="10"/>
  <c r="K909" i="10"/>
  <c r="L909" i="10"/>
  <c r="M909" i="10"/>
  <c r="I904" i="10"/>
  <c r="J904" i="10"/>
  <c r="K904" i="10"/>
  <c r="L904" i="10"/>
  <c r="M904" i="10"/>
  <c r="I890" i="10"/>
  <c r="J890" i="10"/>
  <c r="K890" i="10"/>
  <c r="L890" i="10"/>
  <c r="M890" i="10"/>
  <c r="I885" i="10"/>
  <c r="J885" i="10"/>
  <c r="K885" i="10"/>
  <c r="L885" i="10"/>
  <c r="M885" i="10"/>
  <c r="I883" i="10"/>
  <c r="J883" i="10"/>
  <c r="K883" i="10"/>
  <c r="L883" i="10"/>
  <c r="M883" i="10"/>
  <c r="I881" i="10"/>
  <c r="J881" i="10"/>
  <c r="K881" i="10"/>
  <c r="L881" i="10"/>
  <c r="M881" i="10"/>
  <c r="I879" i="10"/>
  <c r="J879" i="10"/>
  <c r="K879" i="10"/>
  <c r="L879" i="10"/>
  <c r="M879" i="10"/>
  <c r="I876" i="10"/>
  <c r="J876" i="10"/>
  <c r="K876" i="10"/>
  <c r="L876" i="10"/>
  <c r="M876" i="10"/>
  <c r="I871" i="10"/>
  <c r="J871" i="10"/>
  <c r="K871" i="10"/>
  <c r="L871" i="10"/>
  <c r="M871" i="10"/>
  <c r="I866" i="10"/>
  <c r="J866" i="10"/>
  <c r="K866" i="10"/>
  <c r="L866" i="10"/>
  <c r="M866" i="10"/>
  <c r="I863" i="10"/>
  <c r="J863" i="10"/>
  <c r="K863" i="10"/>
  <c r="L863" i="10"/>
  <c r="M863" i="10"/>
  <c r="I861" i="10"/>
  <c r="J861" i="10"/>
  <c r="K861" i="10"/>
  <c r="L861" i="10"/>
  <c r="M861" i="10"/>
  <c r="I858" i="10"/>
  <c r="J858" i="10"/>
  <c r="K858" i="10"/>
  <c r="L858" i="10"/>
  <c r="M858" i="10"/>
  <c r="I849" i="10"/>
  <c r="J849" i="10"/>
  <c r="K849" i="10"/>
  <c r="L849" i="10"/>
  <c r="M849" i="10"/>
  <c r="I847" i="10"/>
  <c r="J847" i="10"/>
  <c r="K847" i="10"/>
  <c r="L847" i="10"/>
  <c r="M847" i="10"/>
  <c r="I845" i="10"/>
  <c r="J845" i="10"/>
  <c r="K845" i="10"/>
  <c r="L845" i="10"/>
  <c r="M845" i="10"/>
  <c r="I834" i="10"/>
  <c r="J834" i="10"/>
  <c r="K834" i="10"/>
  <c r="L834" i="10"/>
  <c r="M834" i="10"/>
  <c r="I831" i="10"/>
  <c r="J831" i="10"/>
  <c r="K831" i="10"/>
  <c r="L831" i="10"/>
  <c r="M831" i="10"/>
  <c r="I828" i="10"/>
  <c r="J828" i="10"/>
  <c r="K828" i="10"/>
  <c r="L828" i="10"/>
  <c r="M828" i="10"/>
  <c r="I820" i="10"/>
  <c r="J820" i="10"/>
  <c r="K820" i="10"/>
  <c r="L820" i="10"/>
  <c r="M820" i="10"/>
  <c r="I778" i="10"/>
  <c r="J778" i="10"/>
  <c r="K778" i="10"/>
  <c r="L778" i="10"/>
  <c r="M778" i="10"/>
  <c r="I767" i="10"/>
  <c r="J767" i="10"/>
  <c r="K767" i="10"/>
  <c r="L767" i="10"/>
  <c r="M767" i="10"/>
  <c r="I764" i="10"/>
  <c r="J764" i="10"/>
  <c r="K764" i="10"/>
  <c r="L764" i="10"/>
  <c r="M764" i="10"/>
  <c r="I755" i="10"/>
  <c r="J755" i="10"/>
  <c r="K755" i="10"/>
  <c r="L755" i="10"/>
  <c r="M755" i="10"/>
  <c r="I728" i="10"/>
  <c r="J728" i="10"/>
  <c r="K728" i="10"/>
  <c r="L728" i="10"/>
  <c r="M728" i="10"/>
  <c r="I718" i="10"/>
  <c r="J718" i="10"/>
  <c r="K718" i="10"/>
  <c r="L718" i="10"/>
  <c r="M718" i="10"/>
  <c r="I713" i="10"/>
  <c r="J713" i="10"/>
  <c r="K713" i="10"/>
  <c r="L713" i="10"/>
  <c r="M713" i="10"/>
  <c r="I703" i="10"/>
  <c r="J703" i="10"/>
  <c r="K703" i="10"/>
  <c r="L703" i="10"/>
  <c r="M703" i="10"/>
  <c r="I700" i="10"/>
  <c r="J700" i="10"/>
  <c r="K700" i="10"/>
  <c r="L700" i="10"/>
  <c r="M700" i="10"/>
  <c r="I686" i="10"/>
  <c r="J686" i="10"/>
  <c r="K686" i="10"/>
  <c r="L686" i="10"/>
  <c r="M686" i="10"/>
  <c r="I684" i="10"/>
  <c r="J684" i="10"/>
  <c r="K684" i="10"/>
  <c r="L684" i="10"/>
  <c r="M684" i="10"/>
  <c r="I661" i="10"/>
  <c r="J661" i="10"/>
  <c r="K661" i="10"/>
  <c r="L661" i="10"/>
  <c r="M661" i="10"/>
  <c r="I651" i="10"/>
  <c r="J651" i="10"/>
  <c r="K651" i="10"/>
  <c r="L651" i="10"/>
  <c r="M651" i="10"/>
  <c r="I645" i="10"/>
  <c r="J645" i="10"/>
  <c r="K645" i="10"/>
  <c r="L645" i="10"/>
  <c r="M645" i="10"/>
  <c r="I630" i="10"/>
  <c r="J630" i="10"/>
  <c r="K630" i="10"/>
  <c r="L630" i="10"/>
  <c r="M630" i="10"/>
  <c r="I625" i="10"/>
  <c r="J625" i="10"/>
  <c r="K625" i="10"/>
  <c r="L625" i="10"/>
  <c r="M625" i="10"/>
  <c r="I620" i="10"/>
  <c r="J620" i="10"/>
  <c r="K620" i="10"/>
  <c r="L620" i="10"/>
  <c r="M620" i="10"/>
  <c r="I617" i="10"/>
  <c r="J617" i="10"/>
  <c r="K617" i="10"/>
  <c r="L617" i="10"/>
  <c r="M617" i="10"/>
  <c r="I607" i="10"/>
  <c r="J607" i="10"/>
  <c r="K607" i="10"/>
  <c r="L607" i="10"/>
  <c r="M607" i="10"/>
  <c r="I589" i="10"/>
  <c r="J589" i="10"/>
  <c r="K589" i="10"/>
  <c r="L589" i="10"/>
  <c r="M589" i="10"/>
  <c r="I583" i="10"/>
  <c r="J583" i="10"/>
  <c r="K583" i="10"/>
  <c r="L583" i="10"/>
  <c r="M583" i="10"/>
  <c r="I581" i="10"/>
  <c r="J581" i="10"/>
  <c r="K581" i="10"/>
  <c r="L581" i="10"/>
  <c r="M581" i="10"/>
  <c r="I573" i="10"/>
  <c r="J573" i="10"/>
  <c r="K573" i="10"/>
  <c r="L573" i="10"/>
  <c r="M573" i="10"/>
  <c r="I549" i="10"/>
  <c r="J549" i="10"/>
  <c r="K549" i="10"/>
  <c r="L549" i="10"/>
  <c r="M549" i="10"/>
  <c r="I545" i="10"/>
  <c r="J545" i="10"/>
  <c r="K545" i="10"/>
  <c r="L545" i="10"/>
  <c r="M545" i="10"/>
  <c r="I543" i="10"/>
  <c r="J543" i="10"/>
  <c r="K543" i="10"/>
  <c r="L543" i="10"/>
  <c r="M543" i="10"/>
  <c r="I540" i="10"/>
  <c r="J540" i="10"/>
  <c r="K540" i="10"/>
  <c r="L540" i="10"/>
  <c r="M540" i="10"/>
  <c r="I535" i="10"/>
  <c r="J535" i="10"/>
  <c r="K535" i="10"/>
  <c r="L535" i="10"/>
  <c r="M535" i="10"/>
  <c r="I530" i="10"/>
  <c r="J530" i="10"/>
  <c r="K530" i="10"/>
  <c r="L530" i="10"/>
  <c r="M530" i="10"/>
  <c r="I525" i="10"/>
  <c r="J525" i="10"/>
  <c r="K525" i="10"/>
  <c r="L525" i="10"/>
  <c r="M525" i="10"/>
  <c r="I514" i="10"/>
  <c r="J514" i="10"/>
  <c r="K514" i="10"/>
  <c r="L514" i="10"/>
  <c r="M514" i="10"/>
  <c r="I507" i="10"/>
  <c r="J507" i="10"/>
  <c r="K507" i="10"/>
  <c r="L507" i="10"/>
  <c r="M507" i="10"/>
  <c r="I487" i="10"/>
  <c r="J487" i="10"/>
  <c r="K487" i="10"/>
  <c r="L487" i="10"/>
  <c r="M487" i="10"/>
  <c r="I480" i="10"/>
  <c r="J480" i="10"/>
  <c r="K480" i="10"/>
  <c r="L480" i="10"/>
  <c r="M480" i="10"/>
  <c r="I466" i="10"/>
  <c r="J466" i="10"/>
  <c r="K466" i="10"/>
  <c r="L466" i="10"/>
  <c r="M466" i="10"/>
  <c r="I459" i="10"/>
  <c r="J459" i="10"/>
  <c r="K459" i="10"/>
  <c r="L459" i="10"/>
  <c r="M459" i="10"/>
  <c r="I450" i="10"/>
  <c r="J450" i="10"/>
  <c r="K450" i="10"/>
  <c r="L450" i="10"/>
  <c r="M450" i="10"/>
  <c r="I409" i="10"/>
  <c r="J409" i="10"/>
  <c r="K409" i="10"/>
  <c r="L409" i="10"/>
  <c r="M409" i="10"/>
  <c r="I391" i="10"/>
  <c r="J391" i="10"/>
  <c r="K391" i="10"/>
  <c r="L391" i="10"/>
  <c r="M391" i="10"/>
  <c r="I382" i="10"/>
  <c r="J382" i="10"/>
  <c r="K382" i="10"/>
  <c r="L382" i="10"/>
  <c r="M382" i="10"/>
  <c r="I373" i="10"/>
  <c r="J373" i="10"/>
  <c r="K373" i="10"/>
  <c r="L373" i="10"/>
  <c r="M373" i="10"/>
  <c r="I370" i="10"/>
  <c r="J370" i="10"/>
  <c r="K370" i="10"/>
  <c r="L370" i="10"/>
  <c r="M370" i="10"/>
  <c r="I359" i="10"/>
  <c r="J359" i="10"/>
  <c r="K359" i="10"/>
  <c r="L359" i="10"/>
  <c r="M359" i="10"/>
  <c r="I353" i="10"/>
  <c r="J353" i="10"/>
  <c r="K353" i="10"/>
  <c r="L353" i="10"/>
  <c r="M353" i="10"/>
  <c r="I308" i="10"/>
  <c r="J308" i="10"/>
  <c r="K308" i="10"/>
  <c r="L308" i="10"/>
  <c r="M308" i="10"/>
  <c r="I298" i="10"/>
  <c r="J298" i="10"/>
  <c r="K298" i="10"/>
  <c r="L298" i="10"/>
  <c r="M298" i="10"/>
  <c r="I288" i="10"/>
  <c r="J288" i="10"/>
  <c r="K288" i="10"/>
  <c r="L288" i="10"/>
  <c r="M288" i="10"/>
  <c r="I277" i="10"/>
  <c r="J277" i="10"/>
  <c r="K277" i="10"/>
  <c r="L277" i="10"/>
  <c r="I267" i="10"/>
  <c r="J267" i="10"/>
  <c r="K267" i="10"/>
  <c r="L267" i="10"/>
  <c r="M267" i="10"/>
  <c r="I261" i="10"/>
  <c r="J261" i="10"/>
  <c r="K261" i="10"/>
  <c r="L261" i="10"/>
  <c r="M261" i="10"/>
  <c r="I246" i="10"/>
  <c r="J246" i="10"/>
  <c r="K246" i="10"/>
  <c r="L246" i="10"/>
  <c r="M246" i="10"/>
  <c r="I244" i="10"/>
  <c r="J244" i="10"/>
  <c r="K244" i="10"/>
  <c r="L244" i="10"/>
  <c r="M244" i="10"/>
  <c r="I238" i="10"/>
  <c r="J238" i="10"/>
  <c r="K238" i="10"/>
  <c r="L238" i="10"/>
  <c r="M238" i="10"/>
  <c r="I234" i="10"/>
  <c r="J234" i="10"/>
  <c r="K234" i="10"/>
  <c r="L234" i="10"/>
  <c r="M234" i="10"/>
  <c r="I232" i="10"/>
  <c r="J232" i="10"/>
  <c r="K232" i="10"/>
  <c r="L232" i="10"/>
  <c r="M232" i="10"/>
  <c r="I228" i="10"/>
  <c r="J228" i="10"/>
  <c r="K228" i="10"/>
  <c r="L228" i="10"/>
  <c r="M228" i="10"/>
  <c r="I213" i="10"/>
  <c r="J213" i="10"/>
  <c r="K213" i="10"/>
  <c r="L213" i="10"/>
  <c r="M213" i="10"/>
  <c r="I207" i="10"/>
  <c r="J207" i="10"/>
  <c r="K207" i="10"/>
  <c r="L207" i="10"/>
  <c r="M207" i="10"/>
  <c r="I205" i="10"/>
  <c r="J205" i="10"/>
  <c r="K205" i="10"/>
  <c r="L205" i="10"/>
  <c r="M205" i="10"/>
  <c r="I183" i="10"/>
  <c r="J183" i="10"/>
  <c r="K183" i="10"/>
  <c r="L183" i="10"/>
  <c r="M183" i="10"/>
  <c r="I164" i="10"/>
  <c r="J164" i="10"/>
  <c r="K164" i="10"/>
  <c r="L164" i="10"/>
  <c r="M164" i="10"/>
  <c r="I142" i="10"/>
  <c r="J142" i="10"/>
  <c r="K142" i="10"/>
  <c r="L142" i="10"/>
  <c r="M142" i="10"/>
  <c r="I140" i="10"/>
  <c r="J140" i="10"/>
  <c r="K140" i="10"/>
  <c r="L140" i="10"/>
  <c r="M140" i="10"/>
  <c r="I136" i="10"/>
  <c r="J136" i="10"/>
  <c r="K136" i="10"/>
  <c r="L136" i="10"/>
  <c r="M136" i="10"/>
  <c r="I130" i="10"/>
  <c r="J130" i="10"/>
  <c r="K130" i="10"/>
  <c r="L130" i="10"/>
  <c r="M130" i="10"/>
  <c r="I124" i="10"/>
  <c r="J124" i="10"/>
  <c r="K124" i="10"/>
  <c r="L124" i="10"/>
  <c r="M124" i="10"/>
  <c r="I117" i="10"/>
  <c r="J117" i="10"/>
  <c r="K117" i="10"/>
  <c r="L117" i="10"/>
  <c r="M117" i="10"/>
  <c r="I111" i="10"/>
  <c r="J111" i="10"/>
  <c r="K111" i="10"/>
  <c r="L111" i="10"/>
  <c r="M111" i="10"/>
  <c r="I93" i="10"/>
  <c r="J93" i="10"/>
  <c r="K93" i="10"/>
  <c r="L93" i="10"/>
  <c r="M93" i="10"/>
  <c r="I80" i="10"/>
  <c r="J80" i="10"/>
  <c r="K80" i="10"/>
  <c r="L80" i="10"/>
  <c r="M80" i="10"/>
  <c r="I77" i="10"/>
  <c r="J77" i="10"/>
  <c r="K77" i="10"/>
  <c r="L77" i="10"/>
  <c r="M77" i="10"/>
  <c r="I61" i="10"/>
  <c r="J61" i="10"/>
  <c r="K61" i="10"/>
  <c r="L61" i="10"/>
  <c r="M61" i="10"/>
  <c r="I57" i="10"/>
  <c r="J57" i="10"/>
  <c r="K57" i="10"/>
  <c r="L57" i="10"/>
  <c r="M57" i="10"/>
  <c r="I51" i="10"/>
  <c r="J51" i="10"/>
  <c r="K51" i="10"/>
  <c r="L51" i="10"/>
  <c r="M51" i="10"/>
  <c r="I44" i="10"/>
  <c r="J44" i="10"/>
  <c r="K44" i="10"/>
  <c r="L44" i="10"/>
  <c r="M44" i="10"/>
  <c r="I36" i="10"/>
  <c r="J36" i="10"/>
  <c r="K36" i="10"/>
  <c r="L36" i="10"/>
  <c r="M36" i="10"/>
  <c r="I29" i="10"/>
  <c r="J29" i="10"/>
  <c r="K29" i="10"/>
  <c r="L29" i="10"/>
  <c r="M29" i="10"/>
  <c r="I25" i="10"/>
  <c r="J25" i="10"/>
  <c r="K25" i="10"/>
  <c r="L25" i="10"/>
  <c r="M25" i="10"/>
  <c r="I20" i="10"/>
  <c r="J20" i="10"/>
  <c r="K20" i="10"/>
  <c r="L20" i="10"/>
  <c r="M20" i="10"/>
  <c r="I16" i="10"/>
  <c r="J16" i="10"/>
  <c r="K16" i="10"/>
  <c r="L16" i="10"/>
  <c r="M16" i="10"/>
  <c r="N1079" i="10"/>
  <c r="N1078" i="10"/>
  <c r="N1077" i="10"/>
  <c r="N1076" i="10"/>
  <c r="M1075" i="10"/>
  <c r="L1075" i="10"/>
  <c r="K1075" i="10"/>
  <c r="J1075" i="10"/>
  <c r="N1070" i="10" l="1"/>
  <c r="N1069" i="10"/>
  <c r="N1067" i="10"/>
  <c r="N1066" i="10"/>
  <c r="N1058" i="10"/>
  <c r="N1057" i="10"/>
  <c r="N1056" i="10"/>
  <c r="N1055" i="10"/>
  <c r="N1054" i="10"/>
  <c r="N1052" i="10"/>
  <c r="N1051" i="10"/>
  <c r="N1050" i="10"/>
  <c r="N1049" i="10"/>
  <c r="N1048" i="10"/>
  <c r="N1047" i="10"/>
  <c r="N1046" i="10"/>
  <c r="N1042" i="10"/>
  <c r="N1041" i="10"/>
  <c r="N1040" i="10"/>
  <c r="N1039" i="10"/>
  <c r="N1037" i="10"/>
  <c r="N1036" i="10"/>
  <c r="N1035" i="10"/>
  <c r="N1034" i="10"/>
  <c r="N1033" i="10"/>
  <c r="N1032" i="10"/>
  <c r="N1031" i="10"/>
  <c r="N1030" i="10"/>
  <c r="N1029" i="10"/>
  <c r="N1025" i="10"/>
  <c r="N1024" i="10"/>
  <c r="N1023" i="10"/>
  <c r="N1022" i="10"/>
  <c r="N1021" i="10"/>
  <c r="N1019" i="10"/>
  <c r="N1018" i="10"/>
  <c r="N1014" i="10"/>
  <c r="N1013" i="10"/>
  <c r="N1012" i="10"/>
  <c r="N1011" i="10"/>
  <c r="N1010" i="10"/>
  <c r="N1008" i="10"/>
  <c r="N1007" i="10"/>
  <c r="N1006" i="10"/>
  <c r="N1005" i="10"/>
  <c r="N1004" i="10"/>
  <c r="N1003" i="10"/>
  <c r="N1002" i="10"/>
  <c r="N1001" i="10"/>
  <c r="N1000" i="10"/>
  <c r="N999" i="10"/>
  <c r="N998" i="10"/>
  <c r="N997" i="10"/>
  <c r="N996" i="10"/>
  <c r="N995" i="10"/>
  <c r="N993" i="10"/>
  <c r="N992" i="10"/>
  <c r="N991" i="10"/>
  <c r="N990" i="10"/>
  <c r="N989" i="10"/>
  <c r="N988" i="10"/>
  <c r="N987" i="10"/>
  <c r="N986" i="10"/>
  <c r="N985" i="10"/>
  <c r="N984" i="10"/>
  <c r="N983" i="10"/>
  <c r="N982" i="10"/>
  <c r="N981" i="10"/>
  <c r="N979" i="10"/>
  <c r="N978" i="10"/>
  <c r="N977" i="10"/>
  <c r="N976" i="10"/>
  <c r="N975" i="10"/>
  <c r="N974" i="10"/>
  <c r="N973" i="10"/>
  <c r="N972" i="10"/>
  <c r="N971" i="10"/>
  <c r="N970" i="10"/>
  <c r="N969" i="10"/>
  <c r="N968" i="10"/>
  <c r="N967" i="10"/>
  <c r="N966" i="10"/>
  <c r="N965" i="10"/>
  <c r="N964" i="10"/>
  <c r="N963" i="10"/>
  <c r="N962" i="10"/>
  <c r="N961" i="10"/>
  <c r="N959" i="10"/>
  <c r="N958" i="10"/>
  <c r="N956" i="10"/>
  <c r="N955" i="10"/>
  <c r="N953" i="10"/>
  <c r="N952" i="10"/>
  <c r="N951" i="10"/>
  <c r="N950" i="10"/>
  <c r="N949" i="10"/>
  <c r="N948" i="10"/>
  <c r="N947" i="10"/>
  <c r="N944" i="10"/>
  <c r="N943" i="10"/>
  <c r="N939" i="10"/>
  <c r="N938" i="10"/>
  <c r="N937" i="10"/>
  <c r="N936" i="10"/>
  <c r="N935" i="10"/>
  <c r="N931" i="10"/>
  <c r="N930" i="10"/>
  <c r="N929" i="10"/>
  <c r="N928" i="10"/>
  <c r="N927" i="10"/>
  <c r="N926" i="10"/>
  <c r="N925" i="10"/>
  <c r="N924" i="10"/>
  <c r="N921" i="10"/>
  <c r="N920" i="10"/>
  <c r="N919" i="10"/>
  <c r="N908" i="10"/>
  <c r="N907" i="10"/>
  <c r="N906" i="10"/>
  <c r="N903" i="10"/>
  <c r="N902" i="10"/>
  <c r="N901" i="10"/>
  <c r="N900" i="10"/>
  <c r="N899" i="10"/>
  <c r="N898" i="10"/>
  <c r="N897" i="10"/>
  <c r="N896" i="10"/>
  <c r="N895" i="10"/>
  <c r="N894" i="10"/>
  <c r="N893" i="10"/>
  <c r="N892" i="10"/>
  <c r="N891" i="10"/>
  <c r="N889" i="10"/>
  <c r="N888" i="10"/>
  <c r="N887" i="10"/>
  <c r="N886" i="10"/>
  <c r="N878" i="10"/>
  <c r="N877" i="10"/>
  <c r="N875" i="10"/>
  <c r="N874" i="10"/>
  <c r="N873" i="10"/>
  <c r="N872" i="10"/>
  <c r="N870" i="10"/>
  <c r="N869" i="10"/>
  <c r="N868" i="10"/>
  <c r="N867" i="10"/>
  <c r="N860" i="10"/>
  <c r="N859" i="10"/>
  <c r="N857" i="10"/>
  <c r="N856" i="10"/>
  <c r="N855" i="10"/>
  <c r="N854" i="10"/>
  <c r="N853" i="10"/>
  <c r="N852" i="10"/>
  <c r="N851" i="10"/>
  <c r="N850" i="10"/>
  <c r="N844" i="10"/>
  <c r="N843" i="10"/>
  <c r="N842" i="10"/>
  <c r="N841" i="10"/>
  <c r="N840" i="10"/>
  <c r="N839" i="10"/>
  <c r="N838" i="10"/>
  <c r="N837" i="10"/>
  <c r="N836" i="10"/>
  <c r="N835" i="10"/>
  <c r="N833" i="10"/>
  <c r="N832" i="10"/>
  <c r="N830" i="10"/>
  <c r="N829" i="10"/>
  <c r="N827" i="10"/>
  <c r="N826" i="10"/>
  <c r="N825" i="10"/>
  <c r="N824" i="10"/>
  <c r="N823" i="10"/>
  <c r="N822" i="10"/>
  <c r="N821" i="10"/>
  <c r="N819" i="10"/>
  <c r="N818" i="10"/>
  <c r="N817" i="10"/>
  <c r="N816" i="10"/>
  <c r="N815" i="10"/>
  <c r="N814" i="10"/>
  <c r="N813" i="10"/>
  <c r="N812" i="10"/>
  <c r="N811" i="10"/>
  <c r="N810" i="10"/>
  <c r="N809" i="10"/>
  <c r="N808" i="10"/>
  <c r="N807" i="10"/>
  <c r="N806" i="10"/>
  <c r="N805" i="10"/>
  <c r="N804" i="10"/>
  <c r="N803" i="10"/>
  <c r="N802" i="10"/>
  <c r="N801" i="10"/>
  <c r="N800" i="10"/>
  <c r="N799" i="10"/>
  <c r="N798" i="10"/>
  <c r="N797" i="10"/>
  <c r="N796" i="10"/>
  <c r="N795" i="10"/>
  <c r="N794" i="10"/>
  <c r="N793" i="10"/>
  <c r="N792" i="10"/>
  <c r="N791" i="10"/>
  <c r="N790" i="10"/>
  <c r="N789" i="10"/>
  <c r="N788" i="10"/>
  <c r="N787" i="10"/>
  <c r="N786" i="10"/>
  <c r="N785" i="10"/>
  <c r="N784" i="10"/>
  <c r="N783" i="10"/>
  <c r="N782" i="10"/>
  <c r="N781" i="10"/>
  <c r="N780" i="10"/>
  <c r="N779" i="10"/>
  <c r="N777" i="10"/>
  <c r="N776" i="10"/>
  <c r="N775" i="10"/>
  <c r="N774" i="10"/>
  <c r="N773" i="10"/>
  <c r="N350" i="10"/>
  <c r="N349" i="10"/>
  <c r="N348" i="10"/>
  <c r="N347" i="10"/>
  <c r="N346" i="10"/>
  <c r="N345" i="10"/>
  <c r="N344" i="10"/>
  <c r="N343" i="10"/>
  <c r="N342" i="10"/>
  <c r="N341" i="10"/>
  <c r="N340" i="10"/>
  <c r="N339" i="10"/>
  <c r="N338" i="10"/>
  <c r="N337" i="10"/>
  <c r="N336" i="10"/>
  <c r="N335" i="10"/>
  <c r="N334" i="10"/>
  <c r="N333" i="10"/>
  <c r="N332" i="10"/>
  <c r="N331" i="10"/>
  <c r="N330" i="10"/>
  <c r="N329" i="10"/>
  <c r="N328" i="10"/>
  <c r="N327" i="10"/>
  <c r="N326" i="10"/>
  <c r="N325" i="10"/>
  <c r="N324" i="10"/>
  <c r="N323" i="10"/>
  <c r="N322" i="10"/>
  <c r="N321" i="10"/>
  <c r="N320" i="10"/>
  <c r="N319" i="10"/>
  <c r="N318" i="10"/>
  <c r="N317" i="10"/>
  <c r="N316" i="10"/>
  <c r="N315" i="10"/>
  <c r="N314" i="10"/>
  <c r="N313" i="10"/>
  <c r="N312" i="10"/>
  <c r="N311" i="10"/>
  <c r="N310" i="10"/>
  <c r="N309" i="10"/>
  <c r="N307" i="10"/>
  <c r="N306" i="10"/>
  <c r="N305" i="10"/>
  <c r="N304" i="10"/>
  <c r="N303" i="10"/>
  <c r="N302" i="10"/>
  <c r="N301" i="10"/>
  <c r="N300" i="10"/>
  <c r="N299" i="10"/>
  <c r="N297" i="10"/>
  <c r="N296" i="10"/>
  <c r="N295" i="10"/>
  <c r="N294" i="10"/>
  <c r="N293" i="10"/>
  <c r="N292" i="10"/>
  <c r="N291" i="10"/>
  <c r="N290" i="10"/>
  <c r="N289" i="10"/>
  <c r="N287" i="10"/>
  <c r="N286" i="10"/>
  <c r="N285" i="10"/>
  <c r="N284" i="10"/>
  <c r="N283" i="10"/>
  <c r="N282" i="10"/>
  <c r="N281" i="10"/>
  <c r="N280" i="10"/>
  <c r="N279" i="10"/>
  <c r="N278" i="10"/>
  <c r="N276" i="10"/>
  <c r="N275" i="10"/>
  <c r="N274" i="10"/>
  <c r="N273" i="10"/>
  <c r="N272" i="10"/>
  <c r="N271" i="10"/>
  <c r="N270" i="10"/>
  <c r="N269" i="10"/>
  <c r="N268" i="10"/>
  <c r="N266" i="10"/>
  <c r="N265" i="10"/>
  <c r="N264" i="10"/>
  <c r="N263" i="10"/>
  <c r="N262" i="10"/>
  <c r="N260" i="10"/>
  <c r="N259" i="10"/>
  <c r="N258" i="10"/>
  <c r="N257" i="10"/>
  <c r="N256" i="10"/>
  <c r="N255" i="10"/>
  <c r="N254" i="10"/>
  <c r="N253" i="10"/>
  <c r="N252" i="10"/>
  <c r="N249" i="10"/>
  <c r="N248" i="10"/>
  <c r="N247" i="10"/>
  <c r="N242" i="10"/>
  <c r="N241" i="10"/>
  <c r="N239" i="10"/>
  <c r="N236" i="10"/>
  <c r="N231" i="10"/>
  <c r="N227" i="10"/>
  <c r="N226" i="10"/>
  <c r="N225" i="10"/>
  <c r="N222" i="10"/>
  <c r="N221" i="10"/>
  <c r="N219" i="10"/>
  <c r="N217" i="10"/>
  <c r="N215" i="10"/>
  <c r="N214" i="10"/>
  <c r="N210" i="10"/>
  <c r="N209" i="10"/>
  <c r="N208" i="10"/>
  <c r="N203" i="10"/>
  <c r="N202" i="10"/>
  <c r="N200" i="10"/>
  <c r="N198" i="10"/>
  <c r="N196" i="10"/>
  <c r="N195" i="10"/>
  <c r="N194" i="10"/>
  <c r="N193" i="10"/>
  <c r="N192" i="10"/>
  <c r="N191" i="10"/>
  <c r="N190" i="10"/>
  <c r="N189" i="10"/>
  <c r="N188" i="10"/>
  <c r="N187" i="10"/>
  <c r="N186" i="10"/>
  <c r="N185" i="10"/>
  <c r="N184" i="10"/>
  <c r="N182" i="10"/>
  <c r="N181" i="10"/>
  <c r="N180" i="10"/>
  <c r="N179" i="10"/>
  <c r="N178" i="10"/>
  <c r="N177" i="10"/>
  <c r="N176" i="10"/>
  <c r="N175" i="10"/>
  <c r="N174" i="10"/>
  <c r="N173" i="10"/>
  <c r="N172" i="10"/>
  <c r="N171" i="10"/>
  <c r="N170" i="10"/>
  <c r="N169" i="10"/>
  <c r="N168" i="10"/>
  <c r="N167" i="10"/>
  <c r="N166" i="10"/>
  <c r="N165" i="10"/>
  <c r="N163" i="10"/>
  <c r="N162" i="10"/>
  <c r="N161" i="10"/>
  <c r="N160" i="10"/>
  <c r="N159" i="10"/>
  <c r="N158" i="10"/>
  <c r="N157" i="10"/>
  <c r="N156" i="10"/>
  <c r="N155" i="10"/>
  <c r="N154" i="10"/>
  <c r="N153" i="10"/>
  <c r="N152" i="10"/>
  <c r="N151" i="10"/>
  <c r="N150" i="10"/>
  <c r="N149" i="10"/>
  <c r="N148" i="10"/>
  <c r="N147" i="10"/>
  <c r="N146" i="10"/>
  <c r="N145" i="10"/>
  <c r="N144" i="10"/>
  <c r="N143" i="10"/>
  <c r="N139" i="10"/>
  <c r="N137" i="10"/>
  <c r="N135" i="10"/>
  <c r="N134" i="10"/>
  <c r="N133" i="10"/>
  <c r="N132" i="10"/>
  <c r="N131" i="10"/>
  <c r="N129" i="10"/>
  <c r="N128" i="10"/>
  <c r="N127" i="10"/>
  <c r="N126" i="10"/>
  <c r="N125" i="10"/>
  <c r="N123" i="10"/>
  <c r="N122" i="10"/>
  <c r="N121" i="10"/>
  <c r="N120" i="10"/>
  <c r="N119" i="10"/>
  <c r="N118" i="10"/>
  <c r="N116" i="10"/>
  <c r="N115" i="10"/>
  <c r="N114" i="10"/>
  <c r="N113" i="10"/>
  <c r="N112" i="10"/>
  <c r="N110" i="10"/>
  <c r="N109" i="10"/>
  <c r="N108" i="10"/>
  <c r="N107" i="10"/>
  <c r="N106" i="10"/>
  <c r="N105" i="10"/>
  <c r="N104" i="10"/>
  <c r="N103" i="10"/>
  <c r="N102" i="10"/>
  <c r="N101" i="10"/>
  <c r="N100" i="10"/>
  <c r="N99" i="10"/>
  <c r="N98" i="10"/>
  <c r="N97" i="10"/>
  <c r="N96" i="10"/>
  <c r="N95" i="10"/>
  <c r="N94" i="10"/>
  <c r="N92" i="10"/>
  <c r="N91" i="10"/>
  <c r="N90" i="10"/>
  <c r="N89" i="10"/>
  <c r="N88" i="10"/>
  <c r="N87" i="10"/>
  <c r="N86" i="10"/>
  <c r="N85" i="10"/>
  <c r="N84" i="10"/>
  <c r="N83" i="10"/>
  <c r="N82" i="10"/>
  <c r="N81" i="10"/>
  <c r="N79" i="10"/>
  <c r="N78" i="10"/>
  <c r="N76" i="10"/>
  <c r="N75" i="10"/>
  <c r="N74" i="10"/>
  <c r="N73" i="10"/>
  <c r="N72" i="10"/>
  <c r="N71" i="10"/>
  <c r="N70" i="10"/>
  <c r="N69" i="10"/>
  <c r="N68" i="10"/>
  <c r="N67" i="10"/>
  <c r="N66" i="10"/>
  <c r="N65" i="10"/>
  <c r="N64" i="10"/>
  <c r="N63" i="10"/>
  <c r="N62" i="10"/>
  <c r="N60" i="10"/>
  <c r="N59" i="10"/>
  <c r="N58" i="10"/>
  <c r="N56" i="10"/>
  <c r="N55" i="10"/>
  <c r="N54" i="10"/>
  <c r="N53" i="10"/>
  <c r="N52" i="10"/>
  <c r="N50" i="10"/>
  <c r="N49" i="10"/>
  <c r="N48" i="10"/>
  <c r="N47" i="10"/>
  <c r="N46" i="10"/>
  <c r="N45" i="10"/>
  <c r="N43" i="10"/>
  <c r="N42" i="10"/>
  <c r="N41" i="10"/>
  <c r="N40" i="10"/>
  <c r="N39" i="10"/>
  <c r="N38" i="10"/>
  <c r="N37" i="10"/>
  <c r="N35" i="10"/>
  <c r="N34" i="10"/>
  <c r="N33" i="10"/>
  <c r="N32" i="10"/>
  <c r="N31" i="10"/>
  <c r="N30" i="10"/>
  <c r="N28" i="10"/>
  <c r="N27" i="10"/>
  <c r="N26" i="10"/>
  <c r="N24" i="10"/>
  <c r="N23" i="10"/>
  <c r="N22" i="10"/>
  <c r="N21" i="10"/>
  <c r="N19" i="10"/>
  <c r="N1074" i="10"/>
  <c r="N1073" i="10" s="1"/>
  <c r="N1072" i="10"/>
  <c r="N1071" i="10" s="1"/>
  <c r="N1064" i="10"/>
  <c r="N1063" i="10" s="1"/>
  <c r="N1062" i="10"/>
  <c r="N1061" i="10" s="1"/>
  <c r="N1060" i="10"/>
  <c r="N1059" i="10" s="1"/>
  <c r="N1044" i="10"/>
  <c r="N1043" i="10" s="1"/>
  <c r="N1027" i="10"/>
  <c r="N1026" i="10" s="1"/>
  <c r="N1016" i="10"/>
  <c r="N1015" i="10" s="1"/>
  <c r="N772" i="10"/>
  <c r="N771" i="10"/>
  <c r="N770" i="10"/>
  <c r="N769" i="10"/>
  <c r="N768" i="10"/>
  <c r="N766" i="10"/>
  <c r="N765" i="10"/>
  <c r="N763" i="10"/>
  <c r="N762" i="10"/>
  <c r="N761" i="10"/>
  <c r="N760" i="10"/>
  <c r="N759" i="10"/>
  <c r="N758" i="10"/>
  <c r="N757" i="10"/>
  <c r="N756" i="10"/>
  <c r="N754" i="10"/>
  <c r="N753" i="10"/>
  <c r="N752" i="10"/>
  <c r="N751" i="10"/>
  <c r="N750" i="10"/>
  <c r="N749" i="10"/>
  <c r="N748" i="10"/>
  <c r="N747" i="10"/>
  <c r="N746" i="10"/>
  <c r="N745" i="10"/>
  <c r="N744" i="10"/>
  <c r="N743" i="10"/>
  <c r="N742" i="10"/>
  <c r="N741" i="10"/>
  <c r="N740" i="10"/>
  <c r="N739" i="10"/>
  <c r="N738" i="10"/>
  <c r="N737" i="10"/>
  <c r="N736" i="10"/>
  <c r="N735" i="10"/>
  <c r="N734" i="10"/>
  <c r="N733" i="10"/>
  <c r="N732" i="10"/>
  <c r="N731" i="10"/>
  <c r="N730" i="10"/>
  <c r="N729" i="10"/>
  <c r="N727" i="10"/>
  <c r="N726" i="10"/>
  <c r="N725" i="10"/>
  <c r="N724" i="10"/>
  <c r="N723" i="10"/>
  <c r="N722" i="10"/>
  <c r="N721" i="10"/>
  <c r="N720" i="10"/>
  <c r="N719" i="10"/>
  <c r="N717" i="10"/>
  <c r="N716" i="10"/>
  <c r="N715" i="10"/>
  <c r="N714" i="10"/>
  <c r="N712" i="10"/>
  <c r="N711" i="10"/>
  <c r="N710" i="10"/>
  <c r="N709" i="10"/>
  <c r="N708" i="10"/>
  <c r="N707" i="10"/>
  <c r="N706" i="10"/>
  <c r="N705" i="10"/>
  <c r="N704" i="10"/>
  <c r="N702" i="10"/>
  <c r="N701" i="10"/>
  <c r="N699" i="10"/>
  <c r="N698" i="10"/>
  <c r="N697" i="10"/>
  <c r="N696" i="10"/>
  <c r="N695" i="10"/>
  <c r="N694" i="10"/>
  <c r="N693" i="10"/>
  <c r="N692" i="10"/>
  <c r="N691" i="10"/>
  <c r="N690" i="10"/>
  <c r="N689" i="10"/>
  <c r="N688" i="10"/>
  <c r="N687" i="10"/>
  <c r="N683" i="10"/>
  <c r="N682" i="10"/>
  <c r="N681" i="10"/>
  <c r="N680" i="10"/>
  <c r="N679" i="10"/>
  <c r="N678" i="10"/>
  <c r="N677" i="10"/>
  <c r="N676" i="10"/>
  <c r="N675" i="10"/>
  <c r="N674" i="10"/>
  <c r="N673" i="10"/>
  <c r="N672" i="10"/>
  <c r="N671" i="10"/>
  <c r="N670" i="10"/>
  <c r="N669" i="10"/>
  <c r="N668" i="10"/>
  <c r="N667" i="10"/>
  <c r="N666" i="10"/>
  <c r="N665" i="10"/>
  <c r="N664" i="10"/>
  <c r="N663" i="10"/>
  <c r="N662" i="10"/>
  <c r="N660" i="10"/>
  <c r="N659" i="10"/>
  <c r="N658" i="10"/>
  <c r="N657" i="10"/>
  <c r="N656" i="10"/>
  <c r="N655" i="10"/>
  <c r="N654" i="10"/>
  <c r="N653" i="10"/>
  <c r="N652" i="10"/>
  <c r="N650" i="10"/>
  <c r="N649" i="10"/>
  <c r="N648" i="10"/>
  <c r="N647" i="10"/>
  <c r="N646" i="10"/>
  <c r="N644" i="10"/>
  <c r="N643" i="10"/>
  <c r="N642" i="10"/>
  <c r="N641" i="10"/>
  <c r="N640" i="10"/>
  <c r="N639" i="10"/>
  <c r="N638" i="10"/>
  <c r="N637" i="10"/>
  <c r="N636" i="10"/>
  <c r="N635" i="10"/>
  <c r="N634" i="10"/>
  <c r="N633" i="10"/>
  <c r="N632" i="10"/>
  <c r="N631" i="10"/>
  <c r="N629" i="10"/>
  <c r="N628" i="10"/>
  <c r="N627" i="10"/>
  <c r="N626" i="10"/>
  <c r="N624" i="10"/>
  <c r="N623" i="10"/>
  <c r="N622" i="10"/>
  <c r="N621" i="10"/>
  <c r="N619" i="10"/>
  <c r="N618" i="10"/>
  <c r="N616" i="10"/>
  <c r="N615" i="10"/>
  <c r="N614" i="10"/>
  <c r="N613" i="10"/>
  <c r="N612" i="10"/>
  <c r="N611" i="10"/>
  <c r="N610" i="10"/>
  <c r="N609" i="10"/>
  <c r="N608" i="10"/>
  <c r="N606" i="10"/>
  <c r="N605" i="10"/>
  <c r="N604" i="10"/>
  <c r="N603" i="10"/>
  <c r="N602" i="10"/>
  <c r="N601" i="10"/>
  <c r="N600" i="10"/>
  <c r="N599" i="10"/>
  <c r="N598" i="10"/>
  <c r="N597" i="10"/>
  <c r="N596" i="10"/>
  <c r="N595" i="10"/>
  <c r="N594" i="10"/>
  <c r="N593" i="10"/>
  <c r="N592" i="10"/>
  <c r="N591" i="10"/>
  <c r="N590" i="10"/>
  <c r="N588" i="10"/>
  <c r="N587" i="10"/>
  <c r="N586" i="10"/>
  <c r="N585" i="10"/>
  <c r="N584" i="10"/>
  <c r="N580" i="10"/>
  <c r="N579" i="10"/>
  <c r="N578" i="10"/>
  <c r="N577" i="10"/>
  <c r="N576" i="10"/>
  <c r="N575" i="10"/>
  <c r="N572" i="10"/>
  <c r="N571" i="10"/>
  <c r="N570" i="10"/>
  <c r="N569" i="10"/>
  <c r="N568" i="10"/>
  <c r="N567" i="10"/>
  <c r="N566" i="10"/>
  <c r="N565" i="10"/>
  <c r="N564" i="10"/>
  <c r="N563" i="10"/>
  <c r="N562" i="10"/>
  <c r="N561" i="10"/>
  <c r="N560" i="10"/>
  <c r="N559" i="10"/>
  <c r="N558" i="10"/>
  <c r="N557" i="10"/>
  <c r="N556" i="10"/>
  <c r="N555" i="10"/>
  <c r="N554" i="10"/>
  <c r="N553" i="10"/>
  <c r="N552" i="10"/>
  <c r="N551" i="10"/>
  <c r="N550" i="10"/>
  <c r="N548" i="10"/>
  <c r="N547" i="10"/>
  <c r="N546" i="10"/>
  <c r="N542" i="10"/>
  <c r="N541" i="10"/>
  <c r="N539" i="10"/>
  <c r="N538" i="10"/>
  <c r="N537" i="10"/>
  <c r="N536" i="10"/>
  <c r="N534" i="10"/>
  <c r="N533" i="10"/>
  <c r="N532" i="10"/>
  <c r="N531" i="10"/>
  <c r="N529" i="10"/>
  <c r="N528" i="10"/>
  <c r="N527" i="10"/>
  <c r="N526" i="10"/>
  <c r="N524" i="10"/>
  <c r="N523" i="10"/>
  <c r="N522" i="10"/>
  <c r="N521" i="10"/>
  <c r="N520" i="10"/>
  <c r="N519" i="10"/>
  <c r="N518" i="10"/>
  <c r="N517" i="10"/>
  <c r="N516" i="10"/>
  <c r="N515" i="10"/>
  <c r="N513" i="10"/>
  <c r="N512" i="10"/>
  <c r="N511" i="10"/>
  <c r="N510" i="10"/>
  <c r="N509" i="10"/>
  <c r="N508" i="10"/>
  <c r="N506" i="10"/>
  <c r="N505" i="10"/>
  <c r="N504" i="10"/>
  <c r="N503" i="10"/>
  <c r="N502" i="10"/>
  <c r="N501" i="10"/>
  <c r="N500" i="10"/>
  <c r="N499" i="10"/>
  <c r="N498" i="10"/>
  <c r="N497" i="10"/>
  <c r="N496" i="10"/>
  <c r="N495" i="10"/>
  <c r="N494" i="10"/>
  <c r="N493" i="10"/>
  <c r="N492" i="10"/>
  <c r="N491" i="10"/>
  <c r="N490" i="10"/>
  <c r="N489" i="10"/>
  <c r="N488" i="10"/>
  <c r="N486" i="10"/>
  <c r="N485" i="10"/>
  <c r="N484" i="10"/>
  <c r="N483" i="10"/>
  <c r="N482" i="10"/>
  <c r="N481" i="10"/>
  <c r="N479" i="10"/>
  <c r="N478" i="10"/>
  <c r="N477" i="10"/>
  <c r="N476" i="10"/>
  <c r="N475" i="10"/>
  <c r="N474" i="10"/>
  <c r="N473" i="10"/>
  <c r="N472" i="10"/>
  <c r="N471" i="10"/>
  <c r="N470" i="10"/>
  <c r="N469" i="10"/>
  <c r="N468" i="10"/>
  <c r="N467" i="10"/>
  <c r="N465" i="10"/>
  <c r="N464" i="10"/>
  <c r="N463" i="10"/>
  <c r="N462" i="10"/>
  <c r="N461" i="10"/>
  <c r="N460" i="10"/>
  <c r="N457" i="10"/>
  <c r="N456" i="10"/>
  <c r="N455" i="10"/>
  <c r="N454" i="10"/>
  <c r="N453" i="10"/>
  <c r="N452" i="10"/>
  <c r="N451" i="10"/>
  <c r="N449" i="10"/>
  <c r="N448" i="10"/>
  <c r="N447" i="10"/>
  <c r="N446" i="10"/>
  <c r="N445" i="10"/>
  <c r="N444" i="10"/>
  <c r="N443" i="10"/>
  <c r="N442" i="10"/>
  <c r="N441" i="10"/>
  <c r="N440" i="10"/>
  <c r="N439" i="10"/>
  <c r="N438" i="10"/>
  <c r="N437" i="10"/>
  <c r="N436" i="10"/>
  <c r="N435" i="10"/>
  <c r="N434" i="10"/>
  <c r="N433" i="10"/>
  <c r="N432" i="10"/>
  <c r="N431" i="10"/>
  <c r="N430" i="10"/>
  <c r="N429" i="10"/>
  <c r="N428" i="10"/>
  <c r="N427" i="10"/>
  <c r="N426" i="10"/>
  <c r="N425" i="10"/>
  <c r="N424" i="10"/>
  <c r="N423" i="10"/>
  <c r="N422" i="10"/>
  <c r="N421" i="10"/>
  <c r="N420" i="10"/>
  <c r="N419" i="10"/>
  <c r="N418" i="10"/>
  <c r="N417" i="10"/>
  <c r="N416" i="10"/>
  <c r="N415" i="10"/>
  <c r="N414" i="10"/>
  <c r="N413" i="10"/>
  <c r="N412" i="10"/>
  <c r="N411" i="10"/>
  <c r="N410" i="10"/>
  <c r="N408" i="10"/>
  <c r="N407" i="10"/>
  <c r="N406" i="10"/>
  <c r="N405" i="10"/>
  <c r="N404" i="10"/>
  <c r="N403" i="10"/>
  <c r="N402" i="10"/>
  <c r="N401" i="10"/>
  <c r="N400" i="10"/>
  <c r="N399" i="10"/>
  <c r="N398" i="10"/>
  <c r="N397" i="10"/>
  <c r="N396" i="10"/>
  <c r="N395" i="10"/>
  <c r="N394" i="10"/>
  <c r="N393" i="10"/>
  <c r="N392" i="10"/>
  <c r="N390" i="10"/>
  <c r="N389" i="10"/>
  <c r="N388" i="10"/>
  <c r="N387" i="10"/>
  <c r="N386" i="10"/>
  <c r="N385" i="10"/>
  <c r="N384" i="10"/>
  <c r="N383" i="10"/>
  <c r="N381" i="10"/>
  <c r="N380" i="10"/>
  <c r="N379" i="10"/>
  <c r="N378" i="10"/>
  <c r="N377" i="10"/>
  <c r="N376" i="10"/>
  <c r="N375" i="10"/>
  <c r="N374" i="10"/>
  <c r="N372" i="10"/>
  <c r="N371" i="10"/>
  <c r="N369" i="10"/>
  <c r="N368" i="10"/>
  <c r="N367" i="10"/>
  <c r="N366" i="10"/>
  <c r="N365" i="10"/>
  <c r="N364" i="10"/>
  <c r="N363" i="10"/>
  <c r="N362" i="10"/>
  <c r="N361" i="10"/>
  <c r="N360" i="10"/>
  <c r="N358" i="10"/>
  <c r="N357" i="10"/>
  <c r="N356" i="10"/>
  <c r="N355" i="10"/>
  <c r="N354" i="10"/>
  <c r="N352" i="10"/>
  <c r="N351" i="10"/>
  <c r="N251" i="10"/>
  <c r="N250" i="10"/>
  <c r="N243" i="10"/>
  <c r="N240" i="10"/>
  <c r="N237" i="10"/>
  <c r="N235" i="10"/>
  <c r="N230" i="10"/>
  <c r="N224" i="10"/>
  <c r="N223" i="10"/>
  <c r="N220" i="10"/>
  <c r="N218" i="10"/>
  <c r="N216" i="10"/>
  <c r="N212" i="10"/>
  <c r="N211" i="10"/>
  <c r="N204" i="10"/>
  <c r="N201" i="10"/>
  <c r="N199" i="10"/>
  <c r="N197" i="10"/>
  <c r="R1082" i="10"/>
  <c r="Q1082" i="10"/>
  <c r="P1082" i="10"/>
  <c r="O1082" i="10"/>
  <c r="N1082" i="10"/>
  <c r="R1081" i="10"/>
  <c r="Q1081" i="10"/>
  <c r="P1081" i="10"/>
  <c r="O1081" i="10"/>
  <c r="N1081" i="10"/>
  <c r="R1080" i="10"/>
  <c r="Q1080" i="10"/>
  <c r="P1080" i="10"/>
  <c r="O1080" i="10"/>
  <c r="N1080" i="10"/>
  <c r="R1079" i="10"/>
  <c r="Q1079" i="10"/>
  <c r="P1079" i="10"/>
  <c r="O1079" i="10"/>
  <c r="R1078" i="10"/>
  <c r="Q1078" i="10"/>
  <c r="P1078" i="10"/>
  <c r="O1078" i="10"/>
  <c r="R1077" i="10"/>
  <c r="Q1077" i="10"/>
  <c r="P1077" i="10"/>
  <c r="O1077" i="10"/>
  <c r="N1075" i="10" l="1"/>
  <c r="N540" i="10"/>
  <c r="N353" i="10"/>
  <c r="N954" i="10"/>
  <c r="N764" i="10"/>
  <c r="N617" i="10"/>
  <c r="N77" i="10"/>
  <c r="N828" i="10"/>
  <c r="N876" i="10"/>
  <c r="N1068" i="10"/>
  <c r="N480" i="10"/>
  <c r="N545" i="10"/>
  <c r="N607" i="10"/>
  <c r="N20" i="10"/>
  <c r="N25" i="10"/>
  <c r="N44" i="10"/>
  <c r="N111" i="10"/>
  <c r="N130" i="10"/>
  <c r="N164" i="10"/>
  <c r="N261" i="10"/>
  <c r="N288" i="10"/>
  <c r="N960" i="10"/>
  <c r="N994" i="10"/>
  <c r="N229" i="10"/>
  <c r="N228" i="10" s="1"/>
  <c r="N233" i="10"/>
  <c r="N232" i="10" s="1"/>
  <c r="N359" i="10"/>
  <c r="N373" i="10"/>
  <c r="N382" i="10"/>
  <c r="N391" i="10"/>
  <c r="N141" i="10"/>
  <c r="N140" i="10" s="1"/>
  <c r="N234" i="10"/>
  <c r="N245" i="10"/>
  <c r="N244" i="10" s="1"/>
  <c r="N409" i="10"/>
  <c r="N450" i="10"/>
  <c r="N487" i="10"/>
  <c r="N574" i="10"/>
  <c r="N573" i="10" s="1"/>
  <c r="N583" i="10"/>
  <c r="N651" i="10"/>
  <c r="N686" i="10"/>
  <c r="N713" i="10"/>
  <c r="N718" i="10"/>
  <c r="N862" i="10"/>
  <c r="N861" i="10" s="1"/>
  <c r="N884" i="10"/>
  <c r="N883" i="10" s="1"/>
  <c r="N916" i="10"/>
  <c r="N915" i="10" s="1"/>
  <c r="N51" i="10"/>
  <c r="N61" i="10"/>
  <c r="N183" i="10"/>
  <c r="N213" i="10"/>
  <c r="N277" i="10"/>
  <c r="N308" i="10"/>
  <c r="N820" i="10"/>
  <c r="N942" i="10"/>
  <c r="N957" i="10"/>
  <c r="N1009" i="10"/>
  <c r="N1028" i="10"/>
  <c r="N1053" i="10"/>
  <c r="N138" i="10"/>
  <c r="N136" i="10" s="1"/>
  <c r="N370" i="10"/>
  <c r="N466" i="10"/>
  <c r="N514" i="10"/>
  <c r="N544" i="10"/>
  <c r="N543" i="10" s="1"/>
  <c r="N549" i="10"/>
  <c r="N589" i="10"/>
  <c r="N620" i="10"/>
  <c r="N625" i="10"/>
  <c r="N630" i="10"/>
  <c r="N661" i="10"/>
  <c r="N700" i="10"/>
  <c r="N728" i="10"/>
  <c r="N767" i="10"/>
  <c r="N864" i="10"/>
  <c r="N863" i="10" s="1"/>
  <c r="N910" i="10"/>
  <c r="N909" i="10" s="1"/>
  <c r="N933" i="10"/>
  <c r="N932" i="10" s="1"/>
  <c r="N29" i="10"/>
  <c r="N57" i="10"/>
  <c r="N80" i="10"/>
  <c r="N93" i="10"/>
  <c r="N124" i="10"/>
  <c r="N142" i="10"/>
  <c r="N207" i="10"/>
  <c r="N831" i="10"/>
  <c r="N849" i="10"/>
  <c r="N858" i="10"/>
  <c r="N885" i="10"/>
  <c r="N890" i="10"/>
  <c r="N980" i="10"/>
  <c r="N1017" i="10"/>
  <c r="N1038" i="10"/>
  <c r="N1045" i="10"/>
  <c r="N1065" i="10"/>
  <c r="N846" i="10"/>
  <c r="N845" i="10" s="1"/>
  <c r="N880" i="10"/>
  <c r="N879" i="10" s="1"/>
  <c r="N912" i="10"/>
  <c r="N911" i="10" s="1"/>
  <c r="N941" i="10"/>
  <c r="N940" i="10" s="1"/>
  <c r="N246" i="10"/>
  <c r="N905" i="10"/>
  <c r="N904" i="10" s="1"/>
  <c r="N918" i="10"/>
  <c r="N917" i="10" s="1"/>
  <c r="N923" i="10"/>
  <c r="N922" i="10" s="1"/>
  <c r="N946" i="10"/>
  <c r="N945" i="10" s="1"/>
  <c r="N206" i="10"/>
  <c r="N205" i="10" s="1"/>
  <c r="N459" i="10"/>
  <c r="N507" i="10"/>
  <c r="N525" i="10"/>
  <c r="N530" i="10"/>
  <c r="N535" i="10"/>
  <c r="N582" i="10"/>
  <c r="N581" i="10" s="1"/>
  <c r="N645" i="10"/>
  <c r="N685" i="10"/>
  <c r="N684" i="10" s="1"/>
  <c r="N703" i="10"/>
  <c r="N755" i="10"/>
  <c r="N848" i="10"/>
  <c r="N847" i="10" s="1"/>
  <c r="N882" i="10"/>
  <c r="N881" i="10" s="1"/>
  <c r="N914" i="10"/>
  <c r="N913" i="10" s="1"/>
  <c r="N36" i="10"/>
  <c r="N117" i="10"/>
  <c r="N238" i="10"/>
  <c r="N267" i="10"/>
  <c r="N298" i="10"/>
  <c r="N778" i="10"/>
  <c r="N834" i="10"/>
  <c r="N866" i="10"/>
  <c r="N871" i="10"/>
  <c r="N934" i="10"/>
  <c r="N1020" i="10"/>
  <c r="H1074" i="10"/>
  <c r="E1074" i="10"/>
  <c r="H1072" i="10"/>
  <c r="E1072" i="10"/>
  <c r="H1070" i="10"/>
  <c r="E1070" i="10"/>
  <c r="H1069" i="10"/>
  <c r="E1069" i="10"/>
  <c r="H1067" i="10"/>
  <c r="E1067" i="10"/>
  <c r="H1066" i="10"/>
  <c r="E1066" i="10"/>
  <c r="H1064" i="10"/>
  <c r="E1064" i="10"/>
  <c r="H1062" i="10"/>
  <c r="E1062" i="10"/>
  <c r="H1060" i="10"/>
  <c r="E1060" i="10"/>
  <c r="H1058" i="10"/>
  <c r="E1058" i="10"/>
  <c r="H1057" i="10"/>
  <c r="E1057" i="10"/>
  <c r="H1056" i="10"/>
  <c r="E1056" i="10"/>
  <c r="H1055" i="10"/>
  <c r="E1055" i="10"/>
  <c r="H1054" i="10"/>
  <c r="E1054" i="10"/>
  <c r="H1052" i="10"/>
  <c r="E1052" i="10"/>
  <c r="H1051" i="10"/>
  <c r="E1051" i="10"/>
  <c r="H1050" i="10"/>
  <c r="E1050" i="10"/>
  <c r="H1049" i="10"/>
  <c r="E1049" i="10"/>
  <c r="H1048" i="10"/>
  <c r="E1048" i="10"/>
  <c r="H1047" i="10"/>
  <c r="E1047" i="10"/>
  <c r="H1046" i="10"/>
  <c r="E1046" i="10"/>
  <c r="H1044" i="10"/>
  <c r="E1044" i="10"/>
  <c r="H1042" i="10"/>
  <c r="E1042" i="10"/>
  <c r="H1041" i="10"/>
  <c r="E1041" i="10"/>
  <c r="H1040" i="10"/>
  <c r="E1040" i="10"/>
  <c r="H1039" i="10"/>
  <c r="E1039" i="10"/>
  <c r="H1037" i="10"/>
  <c r="E1037" i="10"/>
  <c r="H1036" i="10"/>
  <c r="E1036" i="10"/>
  <c r="H1035" i="10"/>
  <c r="E1035" i="10"/>
  <c r="H1034" i="10"/>
  <c r="E1034" i="10"/>
  <c r="H1033" i="10"/>
  <c r="E1033" i="10"/>
  <c r="H1032" i="10"/>
  <c r="E1032" i="10"/>
  <c r="H1031" i="10"/>
  <c r="E1031" i="10"/>
  <c r="H1030" i="10"/>
  <c r="E1030" i="10"/>
  <c r="H1029" i="10"/>
  <c r="E1029" i="10"/>
  <c r="H1027" i="10"/>
  <c r="E1027" i="10"/>
  <c r="H1025" i="10"/>
  <c r="E1025" i="10"/>
  <c r="H1024" i="10"/>
  <c r="E1024" i="10"/>
  <c r="H1023" i="10"/>
  <c r="E1023" i="10"/>
  <c r="H1022" i="10"/>
  <c r="E1022" i="10"/>
  <c r="H1021" i="10"/>
  <c r="E1021" i="10"/>
  <c r="H1019" i="10"/>
  <c r="E1019" i="10"/>
  <c r="H1018" i="10"/>
  <c r="E1018" i="10"/>
  <c r="H1016" i="10"/>
  <c r="E1016" i="10"/>
  <c r="H1014" i="10"/>
  <c r="E1014" i="10"/>
  <c r="H1013" i="10"/>
  <c r="E1013" i="10"/>
  <c r="H1012" i="10"/>
  <c r="E1012" i="10"/>
  <c r="H1011" i="10"/>
  <c r="E1011" i="10"/>
  <c r="H1010" i="10"/>
  <c r="E1010" i="10"/>
  <c r="H1008" i="10"/>
  <c r="E1008" i="10"/>
  <c r="H1007" i="10"/>
  <c r="E1007" i="10"/>
  <c r="H1006" i="10"/>
  <c r="E1006" i="10"/>
  <c r="H1005" i="10"/>
  <c r="E1005" i="10"/>
  <c r="H1004" i="10"/>
  <c r="E1004" i="10"/>
  <c r="H1003" i="10"/>
  <c r="E1003" i="10"/>
  <c r="H1002" i="10"/>
  <c r="E1002" i="10"/>
  <c r="H1001" i="10"/>
  <c r="E1001" i="10"/>
  <c r="H1000" i="10"/>
  <c r="E1000" i="10"/>
  <c r="H999" i="10"/>
  <c r="E999" i="10"/>
  <c r="H998" i="10"/>
  <c r="E998" i="10"/>
  <c r="H997" i="10"/>
  <c r="E997" i="10"/>
  <c r="H996" i="10"/>
  <c r="E996" i="10"/>
  <c r="H995" i="10"/>
  <c r="E995" i="10"/>
  <c r="H993" i="10"/>
  <c r="E993" i="10"/>
  <c r="H992" i="10"/>
  <c r="E992" i="10"/>
  <c r="H991" i="10"/>
  <c r="E991" i="10"/>
  <c r="H990" i="10"/>
  <c r="E990" i="10"/>
  <c r="H989" i="10"/>
  <c r="E989" i="10"/>
  <c r="H988" i="10"/>
  <c r="E988" i="10"/>
  <c r="H987" i="10"/>
  <c r="E987" i="10"/>
  <c r="H986" i="10"/>
  <c r="E986" i="10"/>
  <c r="H985" i="10"/>
  <c r="E985" i="10"/>
  <c r="H984" i="10"/>
  <c r="E984" i="10"/>
  <c r="H983" i="10"/>
  <c r="E983" i="10"/>
  <c r="H982" i="10"/>
  <c r="E982" i="10"/>
  <c r="H981" i="10"/>
  <c r="E981" i="10"/>
  <c r="H979" i="10"/>
  <c r="E979" i="10"/>
  <c r="H978" i="10"/>
  <c r="E978" i="10"/>
  <c r="H977" i="10"/>
  <c r="E977" i="10"/>
  <c r="H976" i="10"/>
  <c r="E976" i="10"/>
  <c r="H975" i="10"/>
  <c r="E975" i="10"/>
  <c r="H974" i="10"/>
  <c r="E974" i="10"/>
  <c r="H973" i="10"/>
  <c r="E973" i="10"/>
  <c r="H972" i="10"/>
  <c r="E972" i="10"/>
  <c r="H971" i="10"/>
  <c r="E971" i="10"/>
  <c r="H970" i="10"/>
  <c r="E970" i="10"/>
  <c r="H969" i="10"/>
  <c r="E969" i="10"/>
  <c r="H968" i="10"/>
  <c r="E968" i="10"/>
  <c r="H967" i="10"/>
  <c r="E967" i="10"/>
  <c r="H966" i="10"/>
  <c r="E966" i="10"/>
  <c r="H965" i="10"/>
  <c r="E965" i="10"/>
  <c r="H964" i="10"/>
  <c r="E964" i="10"/>
  <c r="H963" i="10"/>
  <c r="E963" i="10"/>
  <c r="H962" i="10"/>
  <c r="E962" i="10"/>
  <c r="H961" i="10"/>
  <c r="E961" i="10"/>
  <c r="H959" i="10"/>
  <c r="E959" i="10"/>
  <c r="H958" i="10"/>
  <c r="E958" i="10"/>
  <c r="H956" i="10"/>
  <c r="E956" i="10"/>
  <c r="H955" i="10"/>
  <c r="E955" i="10"/>
  <c r="H953" i="10"/>
  <c r="E953" i="10"/>
  <c r="H952" i="10"/>
  <c r="E952" i="10"/>
  <c r="H951" i="10"/>
  <c r="E951" i="10"/>
  <c r="H950" i="10"/>
  <c r="E950" i="10"/>
  <c r="H949" i="10"/>
  <c r="E949" i="10"/>
  <c r="H948" i="10"/>
  <c r="E948" i="10"/>
  <c r="H947" i="10"/>
  <c r="E947" i="10"/>
  <c r="H946" i="10"/>
  <c r="E946" i="10"/>
  <c r="H944" i="10"/>
  <c r="E944" i="10"/>
  <c r="H943" i="10"/>
  <c r="E943" i="10"/>
  <c r="H941" i="10"/>
  <c r="E941" i="10"/>
  <c r="H939" i="10"/>
  <c r="E939" i="10"/>
  <c r="H938" i="10"/>
  <c r="E938" i="10"/>
  <c r="H937" i="10"/>
  <c r="E937" i="10"/>
  <c r="H936" i="10"/>
  <c r="E936" i="10"/>
  <c r="H935" i="10"/>
  <c r="E935" i="10"/>
  <c r="H933" i="10"/>
  <c r="E933" i="10"/>
  <c r="H931" i="10"/>
  <c r="E931" i="10"/>
  <c r="H930" i="10"/>
  <c r="E930" i="10"/>
  <c r="H929" i="10"/>
  <c r="E929" i="10"/>
  <c r="H928" i="10"/>
  <c r="E928" i="10"/>
  <c r="H927" i="10"/>
  <c r="E927" i="10"/>
  <c r="H926" i="10"/>
  <c r="E926" i="10"/>
  <c r="H925" i="10"/>
  <c r="E925" i="10"/>
  <c r="H924" i="10"/>
  <c r="E924" i="10"/>
  <c r="H923" i="10"/>
  <c r="E923" i="10"/>
  <c r="H921" i="10"/>
  <c r="E921" i="10"/>
  <c r="H920" i="10"/>
  <c r="E920" i="10"/>
  <c r="H919" i="10"/>
  <c r="E919" i="10"/>
  <c r="H918" i="10"/>
  <c r="E918" i="10"/>
  <c r="H916" i="10"/>
  <c r="E916" i="10"/>
  <c r="H914" i="10"/>
  <c r="E914" i="10"/>
  <c r="H912" i="10"/>
  <c r="E912" i="10"/>
  <c r="H910" i="10"/>
  <c r="E910" i="10"/>
  <c r="H908" i="10"/>
  <c r="E908" i="10"/>
  <c r="H907" i="10"/>
  <c r="E907" i="10"/>
  <c r="H906" i="10"/>
  <c r="E906" i="10"/>
  <c r="H905" i="10"/>
  <c r="E905" i="10"/>
  <c r="H903" i="10"/>
  <c r="E903" i="10"/>
  <c r="H902" i="10"/>
  <c r="E902" i="10"/>
  <c r="H901" i="10"/>
  <c r="E901" i="10"/>
  <c r="H900" i="10"/>
  <c r="E900" i="10"/>
  <c r="H899" i="10"/>
  <c r="E899" i="10"/>
  <c r="H898" i="10"/>
  <c r="E898" i="10"/>
  <c r="H897" i="10"/>
  <c r="E897" i="10"/>
  <c r="H896" i="10"/>
  <c r="E896" i="10"/>
  <c r="H895" i="10"/>
  <c r="E895" i="10"/>
  <c r="H894" i="10"/>
  <c r="E894" i="10"/>
  <c r="H893" i="10"/>
  <c r="E893" i="10"/>
  <c r="H892" i="10"/>
  <c r="E892" i="10"/>
  <c r="H891" i="10"/>
  <c r="E891" i="10"/>
  <c r="H889" i="10"/>
  <c r="E889" i="10"/>
  <c r="H888" i="10"/>
  <c r="E888" i="10"/>
  <c r="H887" i="10"/>
  <c r="E887" i="10"/>
  <c r="H886" i="10"/>
  <c r="E886" i="10"/>
  <c r="H884" i="10"/>
  <c r="E884" i="10"/>
  <c r="H882" i="10"/>
  <c r="E882" i="10"/>
  <c r="H880" i="10"/>
  <c r="E880" i="10"/>
  <c r="H878" i="10"/>
  <c r="E878" i="10"/>
  <c r="H877" i="10"/>
  <c r="E877" i="10"/>
  <c r="H875" i="10"/>
  <c r="E875" i="10"/>
  <c r="H874" i="10"/>
  <c r="E874" i="10"/>
  <c r="H873" i="10"/>
  <c r="E873" i="10"/>
  <c r="H872" i="10"/>
  <c r="E872" i="10"/>
  <c r="H870" i="10"/>
  <c r="E870" i="10"/>
  <c r="H869" i="10"/>
  <c r="E869" i="10"/>
  <c r="H868" i="10"/>
  <c r="E868" i="10"/>
  <c r="H867" i="10"/>
  <c r="E867" i="10"/>
  <c r="H864" i="10"/>
  <c r="E864" i="10"/>
  <c r="H862" i="10"/>
  <c r="E862" i="10"/>
  <c r="H860" i="10"/>
  <c r="E860" i="10"/>
  <c r="H859" i="10"/>
  <c r="E859" i="10"/>
  <c r="H857" i="10"/>
  <c r="E857" i="10"/>
  <c r="H856" i="10"/>
  <c r="E856" i="10"/>
  <c r="H855" i="10"/>
  <c r="E855" i="10"/>
  <c r="H854" i="10"/>
  <c r="E854" i="10"/>
  <c r="H853" i="10"/>
  <c r="E853" i="10"/>
  <c r="H852" i="10"/>
  <c r="E852" i="10"/>
  <c r="H851" i="10"/>
  <c r="E851" i="10"/>
  <c r="H850" i="10"/>
  <c r="E850" i="10"/>
  <c r="H848" i="10"/>
  <c r="E848" i="10"/>
  <c r="H846" i="10"/>
  <c r="E846" i="10"/>
  <c r="H844" i="10"/>
  <c r="E844" i="10"/>
  <c r="H843" i="10"/>
  <c r="E843" i="10"/>
  <c r="H842" i="10"/>
  <c r="E842" i="10"/>
  <c r="H841" i="10"/>
  <c r="E841" i="10"/>
  <c r="H840" i="10"/>
  <c r="E840" i="10"/>
  <c r="H839" i="10"/>
  <c r="E839" i="10"/>
  <c r="H838" i="10"/>
  <c r="E838" i="10"/>
  <c r="H837" i="10"/>
  <c r="E837" i="10"/>
  <c r="H836" i="10"/>
  <c r="E836" i="10"/>
  <c r="H835" i="10"/>
  <c r="E835" i="10"/>
  <c r="H833" i="10"/>
  <c r="E833" i="10"/>
  <c r="H832" i="10"/>
  <c r="E832" i="10"/>
  <c r="H830" i="10"/>
  <c r="E830" i="10"/>
  <c r="H829" i="10"/>
  <c r="E829" i="10"/>
  <c r="H827" i="10"/>
  <c r="E827" i="10"/>
  <c r="H826" i="10"/>
  <c r="E826" i="10"/>
  <c r="H825" i="10"/>
  <c r="E825" i="10"/>
  <c r="H824" i="10"/>
  <c r="E824" i="10"/>
  <c r="H823" i="10"/>
  <c r="E823" i="10"/>
  <c r="H822" i="10"/>
  <c r="E822" i="10"/>
  <c r="H821" i="10"/>
  <c r="E821" i="10"/>
  <c r="H819" i="10"/>
  <c r="E819" i="10"/>
  <c r="H818" i="10"/>
  <c r="E818" i="10"/>
  <c r="H817" i="10"/>
  <c r="E817" i="10"/>
  <c r="H816" i="10"/>
  <c r="E816" i="10"/>
  <c r="H815" i="10"/>
  <c r="E815" i="10"/>
  <c r="H814" i="10"/>
  <c r="E814" i="10"/>
  <c r="H813" i="10"/>
  <c r="E813" i="10"/>
  <c r="H812" i="10"/>
  <c r="E812" i="10"/>
  <c r="H811" i="10"/>
  <c r="E811" i="10"/>
  <c r="H810" i="10"/>
  <c r="E810" i="10"/>
  <c r="H809" i="10"/>
  <c r="E809" i="10"/>
  <c r="H808" i="10"/>
  <c r="E808" i="10"/>
  <c r="H807" i="10"/>
  <c r="E807" i="10"/>
  <c r="H806" i="10"/>
  <c r="E806" i="10"/>
  <c r="H805" i="10"/>
  <c r="E805" i="10"/>
  <c r="H804" i="10"/>
  <c r="E804" i="10"/>
  <c r="H803" i="10"/>
  <c r="E803" i="10"/>
  <c r="H802" i="10"/>
  <c r="E802" i="10"/>
  <c r="H801" i="10"/>
  <c r="E801" i="10"/>
  <c r="H800" i="10"/>
  <c r="E800" i="10"/>
  <c r="H799" i="10"/>
  <c r="E799" i="10"/>
  <c r="H798" i="10"/>
  <c r="E798" i="10"/>
  <c r="H797" i="10"/>
  <c r="E797" i="10"/>
  <c r="H796" i="10"/>
  <c r="E796" i="10"/>
  <c r="H795" i="10"/>
  <c r="E795" i="10"/>
  <c r="H794" i="10"/>
  <c r="E794" i="10"/>
  <c r="H793" i="10"/>
  <c r="E793" i="10"/>
  <c r="H792" i="10"/>
  <c r="E792" i="10"/>
  <c r="H791" i="10"/>
  <c r="E791" i="10"/>
  <c r="H790" i="10"/>
  <c r="E790" i="10"/>
  <c r="H789" i="10"/>
  <c r="E789" i="10"/>
  <c r="H788" i="10"/>
  <c r="E788" i="10"/>
  <c r="H787" i="10"/>
  <c r="E787" i="10"/>
  <c r="H786" i="10"/>
  <c r="E786" i="10"/>
  <c r="H785" i="10"/>
  <c r="E785" i="10"/>
  <c r="H784" i="10"/>
  <c r="E784" i="10"/>
  <c r="H783" i="10"/>
  <c r="E783" i="10"/>
  <c r="H782" i="10"/>
  <c r="E782" i="10"/>
  <c r="H781" i="10"/>
  <c r="E781" i="10"/>
  <c r="H780" i="10"/>
  <c r="E780" i="10"/>
  <c r="H779" i="10"/>
  <c r="E779" i="10"/>
  <c r="H777" i="10"/>
  <c r="E777" i="10"/>
  <c r="H776" i="10"/>
  <c r="E776" i="10"/>
  <c r="H775" i="10"/>
  <c r="E775" i="10"/>
  <c r="H774" i="10"/>
  <c r="E774" i="10"/>
  <c r="H773" i="10"/>
  <c r="E773" i="10"/>
  <c r="H772" i="10"/>
  <c r="E772" i="10"/>
  <c r="H771" i="10"/>
  <c r="E771" i="10"/>
  <c r="H770" i="10"/>
  <c r="E770" i="10"/>
  <c r="H769" i="10"/>
  <c r="E769" i="10"/>
  <c r="H768" i="10"/>
  <c r="E768" i="10"/>
  <c r="H766" i="10"/>
  <c r="E766" i="10"/>
  <c r="H765" i="10"/>
  <c r="E765" i="10"/>
  <c r="H763" i="10"/>
  <c r="E763" i="10"/>
  <c r="H762" i="10"/>
  <c r="E762" i="10"/>
  <c r="H761" i="10"/>
  <c r="E761" i="10"/>
  <c r="H760" i="10"/>
  <c r="E760" i="10"/>
  <c r="H759" i="10"/>
  <c r="E759" i="10"/>
  <c r="H758" i="10"/>
  <c r="E758" i="10"/>
  <c r="H757" i="10"/>
  <c r="E757" i="10"/>
  <c r="H756" i="10"/>
  <c r="E756" i="10"/>
  <c r="H754" i="10"/>
  <c r="E754" i="10"/>
  <c r="H753" i="10"/>
  <c r="E753" i="10"/>
  <c r="H752" i="10"/>
  <c r="E752" i="10"/>
  <c r="H751" i="10"/>
  <c r="E751" i="10"/>
  <c r="H750" i="10"/>
  <c r="E750" i="10"/>
  <c r="H749" i="10"/>
  <c r="E749" i="10"/>
  <c r="H748" i="10"/>
  <c r="E748" i="10"/>
  <c r="H747" i="10"/>
  <c r="E747" i="10"/>
  <c r="H746" i="10"/>
  <c r="E746" i="10"/>
  <c r="H745" i="10"/>
  <c r="E745" i="10"/>
  <c r="H744" i="10"/>
  <c r="E744" i="10"/>
  <c r="H743" i="10"/>
  <c r="E743" i="10"/>
  <c r="H742" i="10"/>
  <c r="E742" i="10"/>
  <c r="H741" i="10"/>
  <c r="E741" i="10"/>
  <c r="H740" i="10"/>
  <c r="E740" i="10"/>
  <c r="H739" i="10"/>
  <c r="E739" i="10"/>
  <c r="H738" i="10"/>
  <c r="E738" i="10"/>
  <c r="H737" i="10"/>
  <c r="E737" i="10"/>
  <c r="H736" i="10"/>
  <c r="E736" i="10"/>
  <c r="H735" i="10"/>
  <c r="E735" i="10"/>
  <c r="H734" i="10"/>
  <c r="E734" i="10"/>
  <c r="H733" i="10"/>
  <c r="E733" i="10"/>
  <c r="H732" i="10"/>
  <c r="E732" i="10"/>
  <c r="H731" i="10"/>
  <c r="E731" i="10"/>
  <c r="H730" i="10"/>
  <c r="E730" i="10"/>
  <c r="H729" i="10"/>
  <c r="E729" i="10"/>
  <c r="H727" i="10"/>
  <c r="E727" i="10"/>
  <c r="H726" i="10"/>
  <c r="E726" i="10"/>
  <c r="H725" i="10"/>
  <c r="E725" i="10"/>
  <c r="H724" i="10"/>
  <c r="E724" i="10"/>
  <c r="H723" i="10"/>
  <c r="E723" i="10"/>
  <c r="H722" i="10"/>
  <c r="E722" i="10"/>
  <c r="H721" i="10"/>
  <c r="E721" i="10"/>
  <c r="H720" i="10"/>
  <c r="E720" i="10"/>
  <c r="H719" i="10"/>
  <c r="E719" i="10"/>
  <c r="H717" i="10"/>
  <c r="E717" i="10"/>
  <c r="H716" i="10"/>
  <c r="E716" i="10"/>
  <c r="H715" i="10"/>
  <c r="E715" i="10"/>
  <c r="H714" i="10"/>
  <c r="E714" i="10"/>
  <c r="H712" i="10"/>
  <c r="E712" i="10"/>
  <c r="H711" i="10"/>
  <c r="E711" i="10"/>
  <c r="H710" i="10"/>
  <c r="E710" i="10"/>
  <c r="H709" i="10"/>
  <c r="E709" i="10"/>
  <c r="H708" i="10"/>
  <c r="E708" i="10"/>
  <c r="H707" i="10"/>
  <c r="E707" i="10"/>
  <c r="H706" i="10"/>
  <c r="E706" i="10"/>
  <c r="H705" i="10"/>
  <c r="E705" i="10"/>
  <c r="H704" i="10"/>
  <c r="E704" i="10"/>
  <c r="H702" i="10"/>
  <c r="E702" i="10"/>
  <c r="H701" i="10"/>
  <c r="E701" i="10"/>
  <c r="H699" i="10"/>
  <c r="E699" i="10"/>
  <c r="H698" i="10"/>
  <c r="E698" i="10"/>
  <c r="H697" i="10"/>
  <c r="E697" i="10"/>
  <c r="H696" i="10"/>
  <c r="E696" i="10"/>
  <c r="H695" i="10"/>
  <c r="E695" i="10"/>
  <c r="H694" i="10"/>
  <c r="E694" i="10"/>
  <c r="H693" i="10"/>
  <c r="E693" i="10"/>
  <c r="H692" i="10"/>
  <c r="E692" i="10"/>
  <c r="H691" i="10"/>
  <c r="E691" i="10"/>
  <c r="H690" i="10"/>
  <c r="E690" i="10"/>
  <c r="H689" i="10"/>
  <c r="E689" i="10"/>
  <c r="H688" i="10"/>
  <c r="E688" i="10"/>
  <c r="H687" i="10"/>
  <c r="E687" i="10"/>
  <c r="H685" i="10"/>
  <c r="E685" i="10"/>
  <c r="H683" i="10"/>
  <c r="E683" i="10"/>
  <c r="H682" i="10"/>
  <c r="E682" i="10"/>
  <c r="H681" i="10"/>
  <c r="E681" i="10"/>
  <c r="H680" i="10"/>
  <c r="E680" i="10"/>
  <c r="H679" i="10"/>
  <c r="E679" i="10"/>
  <c r="H678" i="10"/>
  <c r="E678" i="10"/>
  <c r="H677" i="10"/>
  <c r="E677" i="10"/>
  <c r="H676" i="10"/>
  <c r="E676" i="10"/>
  <c r="H675" i="10"/>
  <c r="E675" i="10"/>
  <c r="H674" i="10"/>
  <c r="E674" i="10"/>
  <c r="H673" i="10"/>
  <c r="E673" i="10"/>
  <c r="H672" i="10"/>
  <c r="E672" i="10"/>
  <c r="H671" i="10"/>
  <c r="E671" i="10"/>
  <c r="H670" i="10"/>
  <c r="E670" i="10"/>
  <c r="H669" i="10"/>
  <c r="E669" i="10"/>
  <c r="H668" i="10"/>
  <c r="E668" i="10"/>
  <c r="H667" i="10"/>
  <c r="E667" i="10"/>
  <c r="H666" i="10"/>
  <c r="E666" i="10"/>
  <c r="H665" i="10"/>
  <c r="E665" i="10"/>
  <c r="H664" i="10"/>
  <c r="E664" i="10"/>
  <c r="H663" i="10"/>
  <c r="E663" i="10"/>
  <c r="H662" i="10"/>
  <c r="E662" i="10"/>
  <c r="H660" i="10"/>
  <c r="E660" i="10"/>
  <c r="H659" i="10"/>
  <c r="E659" i="10"/>
  <c r="H658" i="10"/>
  <c r="E658" i="10"/>
  <c r="H657" i="10"/>
  <c r="E657" i="10"/>
  <c r="H656" i="10"/>
  <c r="E656" i="10"/>
  <c r="H655" i="10"/>
  <c r="E655" i="10"/>
  <c r="H654" i="10"/>
  <c r="E654" i="10"/>
  <c r="H653" i="10"/>
  <c r="E653" i="10"/>
  <c r="H652" i="10"/>
  <c r="E652" i="10"/>
  <c r="H650" i="10"/>
  <c r="E650" i="10"/>
  <c r="H649" i="10"/>
  <c r="E649" i="10"/>
  <c r="H648" i="10"/>
  <c r="E648" i="10"/>
  <c r="H647" i="10"/>
  <c r="E647" i="10"/>
  <c r="H646" i="10"/>
  <c r="E646" i="10"/>
  <c r="H644" i="10"/>
  <c r="E644" i="10"/>
  <c r="H643" i="10"/>
  <c r="E643" i="10"/>
  <c r="H642" i="10"/>
  <c r="E642" i="10"/>
  <c r="H641" i="10"/>
  <c r="E641" i="10"/>
  <c r="H640" i="10"/>
  <c r="E640" i="10"/>
  <c r="H639" i="10"/>
  <c r="E639" i="10"/>
  <c r="H638" i="10"/>
  <c r="E638" i="10"/>
  <c r="H637" i="10"/>
  <c r="E637" i="10"/>
  <c r="H636" i="10"/>
  <c r="E636" i="10"/>
  <c r="H635" i="10"/>
  <c r="E635" i="10"/>
  <c r="H634" i="10"/>
  <c r="E634" i="10"/>
  <c r="H633" i="10"/>
  <c r="E633" i="10"/>
  <c r="H632" i="10"/>
  <c r="E632" i="10"/>
  <c r="H631" i="10"/>
  <c r="E631" i="10"/>
  <c r="H629" i="10"/>
  <c r="E629" i="10"/>
  <c r="H628" i="10"/>
  <c r="E628" i="10"/>
  <c r="H627" i="10"/>
  <c r="E627" i="10"/>
  <c r="H626" i="10"/>
  <c r="E626" i="10"/>
  <c r="H624" i="10"/>
  <c r="E624" i="10"/>
  <c r="H623" i="10"/>
  <c r="E623" i="10"/>
  <c r="H622" i="10"/>
  <c r="E622" i="10"/>
  <c r="H621" i="10"/>
  <c r="E621" i="10"/>
  <c r="H619" i="10"/>
  <c r="E619" i="10"/>
  <c r="H618" i="10"/>
  <c r="E618" i="10"/>
  <c r="H616" i="10"/>
  <c r="E616" i="10"/>
  <c r="H615" i="10"/>
  <c r="E615" i="10"/>
  <c r="H614" i="10"/>
  <c r="E614" i="10"/>
  <c r="H613" i="10"/>
  <c r="E613" i="10"/>
  <c r="H612" i="10"/>
  <c r="E612" i="10"/>
  <c r="H611" i="10"/>
  <c r="E611" i="10"/>
  <c r="H610" i="10"/>
  <c r="E610" i="10"/>
  <c r="H609" i="10"/>
  <c r="E609" i="10"/>
  <c r="H608" i="10"/>
  <c r="E608" i="10"/>
  <c r="H606" i="10"/>
  <c r="E606" i="10"/>
  <c r="H605" i="10"/>
  <c r="E605" i="10"/>
  <c r="H604" i="10"/>
  <c r="E604" i="10"/>
  <c r="H603" i="10"/>
  <c r="E603" i="10"/>
  <c r="H602" i="10"/>
  <c r="E602" i="10"/>
  <c r="H601" i="10"/>
  <c r="E601" i="10"/>
  <c r="H600" i="10"/>
  <c r="E600" i="10"/>
  <c r="H599" i="10"/>
  <c r="E599" i="10"/>
  <c r="H598" i="10"/>
  <c r="E598" i="10"/>
  <c r="H597" i="10"/>
  <c r="E597" i="10"/>
  <c r="H596" i="10"/>
  <c r="E596" i="10"/>
  <c r="H595" i="10"/>
  <c r="E595" i="10"/>
  <c r="H594" i="10"/>
  <c r="E594" i="10"/>
  <c r="H593" i="10"/>
  <c r="E593" i="10"/>
  <c r="H592" i="10"/>
  <c r="E592" i="10"/>
  <c r="H591" i="10"/>
  <c r="E591" i="10"/>
  <c r="H590" i="10"/>
  <c r="E590" i="10"/>
  <c r="H588" i="10"/>
  <c r="E588" i="10"/>
  <c r="H587" i="10"/>
  <c r="E587" i="10"/>
  <c r="H586" i="10"/>
  <c r="E586" i="10"/>
  <c r="H585" i="10"/>
  <c r="E585" i="10"/>
  <c r="H584" i="10"/>
  <c r="E584" i="10"/>
  <c r="H582" i="10"/>
  <c r="E582" i="10"/>
  <c r="H580" i="10"/>
  <c r="E580" i="10"/>
  <c r="H579" i="10"/>
  <c r="E579" i="10"/>
  <c r="H578" i="10"/>
  <c r="E578" i="10"/>
  <c r="H577" i="10"/>
  <c r="E577" i="10"/>
  <c r="H576" i="10"/>
  <c r="E576" i="10"/>
  <c r="H575" i="10"/>
  <c r="E575" i="10"/>
  <c r="H574" i="10"/>
  <c r="E574" i="10"/>
  <c r="H572" i="10"/>
  <c r="E572" i="10"/>
  <c r="H571" i="10"/>
  <c r="E571" i="10"/>
  <c r="H570" i="10"/>
  <c r="E570" i="10"/>
  <c r="H569" i="10"/>
  <c r="E569" i="10"/>
  <c r="H568" i="10"/>
  <c r="E568" i="10"/>
  <c r="H567" i="10"/>
  <c r="E567" i="10"/>
  <c r="H566" i="10"/>
  <c r="E566" i="10"/>
  <c r="H565" i="10"/>
  <c r="E565" i="10"/>
  <c r="H564" i="10"/>
  <c r="E564" i="10"/>
  <c r="H563" i="10"/>
  <c r="E563" i="10"/>
  <c r="H562" i="10"/>
  <c r="E562" i="10"/>
  <c r="H561" i="10"/>
  <c r="E561" i="10"/>
  <c r="H560" i="10"/>
  <c r="E560" i="10"/>
  <c r="H559" i="10"/>
  <c r="E559" i="10"/>
  <c r="H558" i="10"/>
  <c r="E558" i="10"/>
  <c r="H557" i="10"/>
  <c r="E557" i="10"/>
  <c r="H556" i="10"/>
  <c r="E556" i="10"/>
  <c r="H555" i="10"/>
  <c r="E555" i="10"/>
  <c r="H554" i="10"/>
  <c r="E554" i="10"/>
  <c r="H553" i="10"/>
  <c r="E553" i="10"/>
  <c r="H552" i="10"/>
  <c r="E552" i="10"/>
  <c r="H551" i="10"/>
  <c r="E551" i="10"/>
  <c r="H550" i="10"/>
  <c r="E550" i="10"/>
  <c r="H548" i="10"/>
  <c r="E548" i="10"/>
  <c r="H547" i="10"/>
  <c r="E547" i="10"/>
  <c r="H546" i="10"/>
  <c r="E546" i="10"/>
  <c r="H544" i="10"/>
  <c r="E544" i="10"/>
  <c r="H542" i="10"/>
  <c r="E542" i="10"/>
  <c r="H541" i="10"/>
  <c r="E541" i="10"/>
  <c r="H539" i="10"/>
  <c r="E539" i="10"/>
  <c r="H538" i="10"/>
  <c r="E538" i="10"/>
  <c r="H537" i="10"/>
  <c r="E537" i="10"/>
  <c r="H536" i="10"/>
  <c r="E536" i="10"/>
  <c r="H534" i="10"/>
  <c r="E534" i="10"/>
  <c r="H533" i="10"/>
  <c r="E533" i="10"/>
  <c r="H532" i="10"/>
  <c r="E532" i="10"/>
  <c r="H531" i="10"/>
  <c r="E531" i="10"/>
  <c r="H529" i="10"/>
  <c r="E529" i="10"/>
  <c r="H528" i="10"/>
  <c r="E528" i="10"/>
  <c r="H527" i="10"/>
  <c r="E527" i="10"/>
  <c r="H526" i="10"/>
  <c r="E526" i="10"/>
  <c r="H524" i="10"/>
  <c r="E524" i="10"/>
  <c r="H523" i="10"/>
  <c r="E523" i="10"/>
  <c r="H522" i="10"/>
  <c r="E522" i="10"/>
  <c r="H521" i="10"/>
  <c r="E521" i="10"/>
  <c r="H520" i="10"/>
  <c r="E520" i="10"/>
  <c r="H519" i="10"/>
  <c r="E519" i="10"/>
  <c r="H518" i="10"/>
  <c r="E518" i="10"/>
  <c r="H517" i="10"/>
  <c r="E517" i="10"/>
  <c r="H516" i="10"/>
  <c r="E516" i="10"/>
  <c r="H515" i="10"/>
  <c r="E515" i="10"/>
  <c r="H513" i="10"/>
  <c r="E513" i="10"/>
  <c r="H512" i="10"/>
  <c r="E512" i="10"/>
  <c r="H511" i="10"/>
  <c r="E511" i="10"/>
  <c r="H510" i="10"/>
  <c r="E510" i="10"/>
  <c r="H509" i="10"/>
  <c r="E509" i="10"/>
  <c r="H508" i="10"/>
  <c r="E508" i="10"/>
  <c r="H506" i="10"/>
  <c r="E506" i="10"/>
  <c r="H505" i="10"/>
  <c r="E505" i="10"/>
  <c r="H504" i="10"/>
  <c r="E504" i="10"/>
  <c r="H503" i="10"/>
  <c r="E503" i="10"/>
  <c r="H502" i="10"/>
  <c r="E502" i="10"/>
  <c r="H501" i="10"/>
  <c r="E501" i="10"/>
  <c r="H500" i="10"/>
  <c r="E500" i="10"/>
  <c r="H499" i="10"/>
  <c r="E499" i="10"/>
  <c r="H498" i="10"/>
  <c r="E498" i="10"/>
  <c r="H497" i="10"/>
  <c r="E497" i="10"/>
  <c r="H496" i="10"/>
  <c r="E496" i="10"/>
  <c r="H495" i="10"/>
  <c r="E495" i="10"/>
  <c r="H494" i="10"/>
  <c r="E494" i="10"/>
  <c r="H493" i="10"/>
  <c r="E493" i="10"/>
  <c r="H492" i="10"/>
  <c r="E492" i="10"/>
  <c r="H491" i="10"/>
  <c r="E491" i="10"/>
  <c r="H490" i="10"/>
  <c r="E490" i="10"/>
  <c r="H489" i="10"/>
  <c r="E489" i="10"/>
  <c r="H488" i="10"/>
  <c r="E488" i="10"/>
  <c r="H486" i="10"/>
  <c r="E486" i="10"/>
  <c r="H485" i="10"/>
  <c r="E485" i="10"/>
  <c r="H484" i="10"/>
  <c r="E484" i="10"/>
  <c r="H483" i="10"/>
  <c r="E483" i="10"/>
  <c r="H482" i="10"/>
  <c r="E482" i="10"/>
  <c r="H481" i="10"/>
  <c r="E481" i="10"/>
  <c r="H479" i="10"/>
  <c r="E479" i="10"/>
  <c r="H478" i="10"/>
  <c r="E478" i="10"/>
  <c r="H477" i="10"/>
  <c r="E477" i="10"/>
  <c r="H476" i="10"/>
  <c r="E476" i="10"/>
  <c r="H475" i="10"/>
  <c r="E475" i="10"/>
  <c r="H474" i="10"/>
  <c r="E474" i="10"/>
  <c r="H473" i="10"/>
  <c r="E473" i="10"/>
  <c r="H472" i="10"/>
  <c r="E472" i="10"/>
  <c r="H471" i="10"/>
  <c r="E471" i="10"/>
  <c r="H470" i="10"/>
  <c r="E470" i="10"/>
  <c r="H469" i="10"/>
  <c r="E469" i="10"/>
  <c r="H468" i="10"/>
  <c r="E468" i="10"/>
  <c r="H467" i="10"/>
  <c r="E467" i="10"/>
  <c r="H465" i="10"/>
  <c r="E465" i="10"/>
  <c r="H464" i="10"/>
  <c r="E464" i="10"/>
  <c r="H463" i="10"/>
  <c r="E463" i="10"/>
  <c r="H462" i="10"/>
  <c r="E462" i="10"/>
  <c r="H461" i="10"/>
  <c r="E461" i="10"/>
  <c r="H460" i="10"/>
  <c r="E460" i="10"/>
  <c r="H457" i="10"/>
  <c r="E457" i="10"/>
  <c r="H456" i="10"/>
  <c r="E456" i="10"/>
  <c r="H455" i="10"/>
  <c r="E455" i="10"/>
  <c r="H454" i="10"/>
  <c r="E454" i="10"/>
  <c r="H453" i="10"/>
  <c r="E453" i="10"/>
  <c r="H452" i="10"/>
  <c r="E452" i="10"/>
  <c r="H451" i="10"/>
  <c r="E451" i="10"/>
  <c r="H449" i="10"/>
  <c r="E449" i="10"/>
  <c r="H448" i="10"/>
  <c r="E448" i="10"/>
  <c r="H447" i="10"/>
  <c r="E447" i="10"/>
  <c r="H446" i="10"/>
  <c r="E446" i="10"/>
  <c r="H445" i="10"/>
  <c r="E445" i="10"/>
  <c r="H444" i="10"/>
  <c r="E444" i="10"/>
  <c r="H443" i="10"/>
  <c r="E443" i="10"/>
  <c r="H442" i="10"/>
  <c r="E442" i="10"/>
  <c r="H441" i="10"/>
  <c r="E441" i="10"/>
  <c r="H440" i="10"/>
  <c r="E440" i="10"/>
  <c r="H439" i="10"/>
  <c r="E439" i="10"/>
  <c r="H438" i="10"/>
  <c r="E438" i="10"/>
  <c r="H437" i="10"/>
  <c r="E437" i="10"/>
  <c r="H436" i="10"/>
  <c r="E436" i="10"/>
  <c r="H435" i="10"/>
  <c r="E435" i="10"/>
  <c r="H434" i="10"/>
  <c r="E434" i="10"/>
  <c r="H433" i="10"/>
  <c r="E433" i="10"/>
  <c r="H432" i="10"/>
  <c r="E432" i="10"/>
  <c r="H431" i="10"/>
  <c r="E431" i="10"/>
  <c r="H430" i="10"/>
  <c r="E430" i="10"/>
  <c r="H429" i="10"/>
  <c r="E429" i="10"/>
  <c r="H428" i="10"/>
  <c r="E428" i="10"/>
  <c r="H427" i="10"/>
  <c r="E427" i="10"/>
  <c r="H426" i="10"/>
  <c r="E426" i="10"/>
  <c r="H425" i="10"/>
  <c r="E425" i="10"/>
  <c r="H424" i="10"/>
  <c r="E424" i="10"/>
  <c r="H423" i="10"/>
  <c r="E423" i="10"/>
  <c r="H422" i="10"/>
  <c r="E422" i="10"/>
  <c r="H421" i="10"/>
  <c r="E421" i="10"/>
  <c r="H420" i="10"/>
  <c r="E420" i="10"/>
  <c r="H419" i="10"/>
  <c r="E419" i="10"/>
  <c r="H418" i="10"/>
  <c r="E418" i="10"/>
  <c r="H417" i="10"/>
  <c r="E417" i="10"/>
  <c r="H416" i="10"/>
  <c r="E416" i="10"/>
  <c r="H415" i="10"/>
  <c r="E415" i="10"/>
  <c r="H414" i="10"/>
  <c r="E414" i="10"/>
  <c r="H413" i="10"/>
  <c r="E413" i="10"/>
  <c r="H412" i="10"/>
  <c r="E412" i="10"/>
  <c r="H411" i="10"/>
  <c r="E411" i="10"/>
  <c r="H410" i="10"/>
  <c r="E410" i="10"/>
  <c r="H408" i="10"/>
  <c r="E408" i="10"/>
  <c r="H407" i="10"/>
  <c r="E407" i="10"/>
  <c r="H406" i="10"/>
  <c r="E406" i="10"/>
  <c r="H405" i="10"/>
  <c r="E405" i="10"/>
  <c r="H404" i="10"/>
  <c r="E404" i="10"/>
  <c r="H403" i="10"/>
  <c r="E403" i="10"/>
  <c r="H402" i="10"/>
  <c r="E402" i="10"/>
  <c r="H401" i="10"/>
  <c r="E401" i="10"/>
  <c r="H400" i="10"/>
  <c r="E400" i="10"/>
  <c r="H399" i="10"/>
  <c r="E399" i="10"/>
  <c r="H398" i="10"/>
  <c r="E398" i="10"/>
  <c r="H397" i="10"/>
  <c r="E397" i="10"/>
  <c r="H396" i="10"/>
  <c r="E396" i="10"/>
  <c r="H395" i="10"/>
  <c r="E395" i="10"/>
  <c r="H394" i="10"/>
  <c r="E394" i="10"/>
  <c r="H393" i="10"/>
  <c r="E393" i="10"/>
  <c r="H392" i="10"/>
  <c r="E392" i="10"/>
  <c r="H390" i="10"/>
  <c r="E390" i="10"/>
  <c r="H389" i="10"/>
  <c r="E389" i="10"/>
  <c r="H388" i="10"/>
  <c r="E388" i="10"/>
  <c r="H387" i="10"/>
  <c r="E387" i="10"/>
  <c r="H386" i="10"/>
  <c r="E386" i="10"/>
  <c r="H385" i="10"/>
  <c r="E385" i="10"/>
  <c r="H384" i="10"/>
  <c r="E384" i="10"/>
  <c r="H383" i="10"/>
  <c r="E383" i="10"/>
  <c r="H381" i="10"/>
  <c r="E381" i="10"/>
  <c r="H380" i="10"/>
  <c r="E380" i="10"/>
  <c r="H379" i="10"/>
  <c r="E379" i="10"/>
  <c r="H378" i="10"/>
  <c r="E378" i="10"/>
  <c r="H377" i="10"/>
  <c r="E377" i="10"/>
  <c r="H376" i="10"/>
  <c r="E376" i="10"/>
  <c r="H375" i="10"/>
  <c r="E375" i="10"/>
  <c r="H374" i="10"/>
  <c r="E374" i="10"/>
  <c r="H372" i="10"/>
  <c r="E372" i="10"/>
  <c r="H371" i="10"/>
  <c r="E371" i="10"/>
  <c r="H369" i="10"/>
  <c r="E369" i="10"/>
  <c r="H368" i="10"/>
  <c r="E368" i="10"/>
  <c r="H367" i="10"/>
  <c r="E367" i="10"/>
  <c r="H366" i="10"/>
  <c r="E366" i="10"/>
  <c r="H365" i="10"/>
  <c r="E365" i="10"/>
  <c r="H364" i="10"/>
  <c r="E364" i="10"/>
  <c r="H363" i="10"/>
  <c r="E363" i="10"/>
  <c r="H362" i="10"/>
  <c r="E362" i="10"/>
  <c r="H361" i="10"/>
  <c r="E361" i="10"/>
  <c r="H360" i="10"/>
  <c r="E360" i="10"/>
  <c r="H358" i="10"/>
  <c r="E358" i="10"/>
  <c r="H357" i="10"/>
  <c r="E357" i="10"/>
  <c r="H356" i="10"/>
  <c r="E356" i="10"/>
  <c r="H355" i="10"/>
  <c r="E355" i="10"/>
  <c r="H354" i="10"/>
  <c r="E354" i="10"/>
  <c r="H352" i="10"/>
  <c r="E352" i="10"/>
  <c r="H351" i="10"/>
  <c r="E351" i="10"/>
  <c r="H350" i="10"/>
  <c r="E350" i="10"/>
  <c r="H349" i="10"/>
  <c r="E349" i="10"/>
  <c r="H348" i="10"/>
  <c r="E348" i="10"/>
  <c r="H347" i="10"/>
  <c r="E347" i="10"/>
  <c r="H346" i="10"/>
  <c r="E346" i="10"/>
  <c r="H345" i="10"/>
  <c r="E345" i="10"/>
  <c r="H344" i="10"/>
  <c r="E344" i="10"/>
  <c r="H343" i="10"/>
  <c r="E343" i="10"/>
  <c r="H342" i="10"/>
  <c r="E342" i="10"/>
  <c r="H341" i="10"/>
  <c r="E341" i="10"/>
  <c r="H340" i="10"/>
  <c r="E340" i="10"/>
  <c r="H339" i="10"/>
  <c r="E339" i="10"/>
  <c r="H338" i="10"/>
  <c r="E338" i="10"/>
  <c r="H337" i="10"/>
  <c r="E337" i="10"/>
  <c r="H336" i="10"/>
  <c r="E336" i="10"/>
  <c r="H335" i="10"/>
  <c r="E335" i="10"/>
  <c r="H334" i="10"/>
  <c r="E334" i="10"/>
  <c r="H333" i="10"/>
  <c r="E333" i="10"/>
  <c r="H332" i="10"/>
  <c r="E332" i="10"/>
  <c r="H331" i="10"/>
  <c r="E331" i="10"/>
  <c r="H330" i="10"/>
  <c r="E330" i="10"/>
  <c r="H329" i="10"/>
  <c r="E329" i="10"/>
  <c r="H328" i="10"/>
  <c r="E328" i="10"/>
  <c r="H327" i="10"/>
  <c r="E327" i="10"/>
  <c r="H326" i="10"/>
  <c r="E326" i="10"/>
  <c r="H325" i="10"/>
  <c r="E325" i="10"/>
  <c r="H324" i="10"/>
  <c r="E324" i="10"/>
  <c r="H323" i="10"/>
  <c r="E323" i="10"/>
  <c r="H322" i="10"/>
  <c r="E322" i="10"/>
  <c r="H321" i="10"/>
  <c r="E321" i="10"/>
  <c r="H320" i="10"/>
  <c r="E320" i="10"/>
  <c r="H319" i="10"/>
  <c r="E319" i="10"/>
  <c r="H318" i="10"/>
  <c r="E318" i="10"/>
  <c r="H317" i="10"/>
  <c r="E317" i="10"/>
  <c r="H316" i="10"/>
  <c r="E316" i="10"/>
  <c r="H315" i="10"/>
  <c r="E315" i="10"/>
  <c r="H314" i="10"/>
  <c r="E314" i="10"/>
  <c r="H313" i="10"/>
  <c r="E313" i="10"/>
  <c r="H312" i="10"/>
  <c r="E312" i="10"/>
  <c r="H311" i="10"/>
  <c r="E311" i="10"/>
  <c r="H310" i="10"/>
  <c r="E310" i="10"/>
  <c r="H309" i="10"/>
  <c r="E309" i="10"/>
  <c r="H307" i="10"/>
  <c r="E307" i="10"/>
  <c r="H306" i="10"/>
  <c r="E306" i="10"/>
  <c r="H305" i="10"/>
  <c r="E305" i="10"/>
  <c r="H304" i="10"/>
  <c r="E304" i="10"/>
  <c r="H303" i="10"/>
  <c r="E303" i="10"/>
  <c r="H302" i="10"/>
  <c r="E302" i="10"/>
  <c r="H301" i="10"/>
  <c r="E301" i="10"/>
  <c r="H300" i="10"/>
  <c r="E300" i="10"/>
  <c r="H299" i="10"/>
  <c r="E299" i="10"/>
  <c r="H297" i="10"/>
  <c r="E297" i="10"/>
  <c r="H296" i="10"/>
  <c r="E296" i="10"/>
  <c r="H295" i="10"/>
  <c r="E295" i="10"/>
  <c r="H294" i="10"/>
  <c r="E294" i="10"/>
  <c r="H293" i="10"/>
  <c r="E293" i="10"/>
  <c r="H292" i="10"/>
  <c r="E292" i="10"/>
  <c r="H291" i="10"/>
  <c r="E291" i="10"/>
  <c r="H290" i="10"/>
  <c r="E290" i="10"/>
  <c r="H289" i="10"/>
  <c r="E289" i="10"/>
  <c r="H287" i="10"/>
  <c r="E287" i="10"/>
  <c r="H286" i="10"/>
  <c r="E286" i="10"/>
  <c r="H285" i="10"/>
  <c r="E285" i="10"/>
  <c r="H284" i="10"/>
  <c r="E284" i="10"/>
  <c r="H283" i="10"/>
  <c r="E283" i="10"/>
  <c r="H282" i="10"/>
  <c r="E282" i="10"/>
  <c r="H281" i="10"/>
  <c r="E281" i="10"/>
  <c r="H280" i="10"/>
  <c r="E280" i="10"/>
  <c r="H279" i="10"/>
  <c r="E279" i="10"/>
  <c r="H278" i="10"/>
  <c r="E278" i="10"/>
  <c r="H276" i="10"/>
  <c r="E276" i="10"/>
  <c r="H275" i="10"/>
  <c r="E275" i="10"/>
  <c r="H274" i="10"/>
  <c r="E274" i="10"/>
  <c r="H273" i="10"/>
  <c r="E273" i="10"/>
  <c r="H272" i="10"/>
  <c r="E272" i="10"/>
  <c r="H271" i="10"/>
  <c r="E271" i="10"/>
  <c r="H270" i="10"/>
  <c r="E270" i="10"/>
  <c r="H269" i="10"/>
  <c r="E269" i="10"/>
  <c r="H268" i="10"/>
  <c r="E268" i="10"/>
  <c r="H266" i="10"/>
  <c r="E266" i="10"/>
  <c r="H265" i="10"/>
  <c r="E265" i="10"/>
  <c r="H264" i="10"/>
  <c r="E264" i="10"/>
  <c r="H263" i="10"/>
  <c r="E263" i="10"/>
  <c r="H262" i="10"/>
  <c r="E262" i="10"/>
  <c r="H260" i="10"/>
  <c r="E260" i="10"/>
  <c r="H259" i="10"/>
  <c r="E259" i="10"/>
  <c r="H258" i="10"/>
  <c r="E258" i="10"/>
  <c r="H257" i="10"/>
  <c r="E257" i="10"/>
  <c r="H256" i="10"/>
  <c r="E256" i="10"/>
  <c r="H255" i="10"/>
  <c r="E255" i="10"/>
  <c r="H254" i="10"/>
  <c r="E254" i="10"/>
  <c r="H253" i="10"/>
  <c r="E253" i="10"/>
  <c r="H252" i="10"/>
  <c r="E252" i="10"/>
  <c r="H251" i="10"/>
  <c r="E251" i="10"/>
  <c r="H250" i="10"/>
  <c r="E250" i="10"/>
  <c r="H249" i="10"/>
  <c r="E249" i="10"/>
  <c r="H248" i="10"/>
  <c r="E248" i="10"/>
  <c r="H247" i="10"/>
  <c r="E247" i="10"/>
  <c r="H245" i="10"/>
  <c r="E245" i="10"/>
  <c r="H243" i="10"/>
  <c r="E243" i="10"/>
  <c r="H242" i="10"/>
  <c r="E242" i="10"/>
  <c r="H241" i="10"/>
  <c r="E241" i="10"/>
  <c r="H240" i="10"/>
  <c r="E240" i="10"/>
  <c r="H239" i="10"/>
  <c r="E239" i="10"/>
  <c r="H237" i="10"/>
  <c r="E237" i="10"/>
  <c r="H236" i="10"/>
  <c r="E236" i="10"/>
  <c r="H235" i="10"/>
  <c r="E235" i="10"/>
  <c r="H233" i="10"/>
  <c r="E233" i="10"/>
  <c r="H231" i="10"/>
  <c r="E231" i="10"/>
  <c r="H230" i="10"/>
  <c r="E230" i="10"/>
  <c r="H229" i="10"/>
  <c r="E229" i="10"/>
  <c r="H227" i="10"/>
  <c r="E227" i="10"/>
  <c r="H226" i="10"/>
  <c r="E226" i="10"/>
  <c r="H225" i="10"/>
  <c r="E225" i="10"/>
  <c r="H224" i="10"/>
  <c r="E224" i="10"/>
  <c r="H223" i="10"/>
  <c r="E223" i="10"/>
  <c r="H222" i="10"/>
  <c r="E222" i="10"/>
  <c r="H221" i="10"/>
  <c r="E221" i="10"/>
  <c r="H220" i="10"/>
  <c r="E220" i="10"/>
  <c r="H219" i="10"/>
  <c r="E219" i="10"/>
  <c r="H218" i="10"/>
  <c r="E218" i="10"/>
  <c r="H217" i="10"/>
  <c r="E217" i="10"/>
  <c r="H216" i="10"/>
  <c r="E216" i="10"/>
  <c r="H215" i="10"/>
  <c r="E215" i="10"/>
  <c r="H214" i="10"/>
  <c r="E214" i="10"/>
  <c r="H212" i="10"/>
  <c r="E212" i="10"/>
  <c r="H211" i="10"/>
  <c r="E211" i="10"/>
  <c r="H210" i="10"/>
  <c r="E210" i="10"/>
  <c r="H209" i="10"/>
  <c r="E209" i="10"/>
  <c r="H208" i="10"/>
  <c r="E208" i="10"/>
  <c r="H206" i="10"/>
  <c r="E206" i="10"/>
  <c r="H204" i="10"/>
  <c r="E204" i="10"/>
  <c r="H203" i="10"/>
  <c r="E203" i="10"/>
  <c r="H202" i="10"/>
  <c r="E202" i="10"/>
  <c r="H201" i="10"/>
  <c r="E201" i="10"/>
  <c r="H200" i="10"/>
  <c r="E200" i="10"/>
  <c r="H199" i="10"/>
  <c r="E199" i="10"/>
  <c r="H198" i="10"/>
  <c r="E198" i="10"/>
  <c r="H197" i="10"/>
  <c r="E197" i="10"/>
  <c r="H196" i="10"/>
  <c r="E196" i="10"/>
  <c r="H195" i="10"/>
  <c r="E195" i="10"/>
  <c r="H194" i="10"/>
  <c r="E194" i="10"/>
  <c r="H193" i="10"/>
  <c r="E193" i="10"/>
  <c r="H192" i="10"/>
  <c r="E192" i="10"/>
  <c r="H191" i="10"/>
  <c r="E191" i="10"/>
  <c r="H190" i="10"/>
  <c r="E190" i="10"/>
  <c r="H189" i="10"/>
  <c r="E189" i="10"/>
  <c r="H188" i="10"/>
  <c r="E188" i="10"/>
  <c r="H187" i="10"/>
  <c r="E187" i="10"/>
  <c r="H186" i="10"/>
  <c r="E186" i="10"/>
  <c r="H185" i="10"/>
  <c r="E185" i="10"/>
  <c r="H184" i="10"/>
  <c r="E184" i="10"/>
  <c r="H182" i="10"/>
  <c r="E182" i="10"/>
  <c r="H181" i="10"/>
  <c r="E181" i="10"/>
  <c r="H180" i="10"/>
  <c r="E180" i="10"/>
  <c r="H179" i="10"/>
  <c r="E179" i="10"/>
  <c r="H178" i="10"/>
  <c r="E178" i="10"/>
  <c r="H177" i="10"/>
  <c r="E177" i="10"/>
  <c r="H176" i="10"/>
  <c r="E176" i="10"/>
  <c r="H175" i="10"/>
  <c r="E175" i="10"/>
  <c r="H174" i="10"/>
  <c r="E174" i="10"/>
  <c r="H173" i="10"/>
  <c r="E173" i="10"/>
  <c r="H172" i="10"/>
  <c r="E172" i="10"/>
  <c r="H171" i="10"/>
  <c r="E171" i="10"/>
  <c r="H170" i="10"/>
  <c r="E170" i="10"/>
  <c r="H169" i="10"/>
  <c r="E169" i="10"/>
  <c r="H168" i="10"/>
  <c r="E168" i="10"/>
  <c r="H167" i="10"/>
  <c r="E167" i="10"/>
  <c r="H166" i="10"/>
  <c r="E166" i="10"/>
  <c r="H165" i="10"/>
  <c r="E165" i="10"/>
  <c r="H163" i="10"/>
  <c r="E163" i="10"/>
  <c r="H162" i="10"/>
  <c r="E162" i="10"/>
  <c r="H161" i="10"/>
  <c r="E161" i="10"/>
  <c r="H160" i="10"/>
  <c r="E160" i="10"/>
  <c r="H159" i="10"/>
  <c r="E159" i="10"/>
  <c r="H158" i="10"/>
  <c r="E158" i="10"/>
  <c r="H157" i="10"/>
  <c r="E157" i="10"/>
  <c r="H156" i="10"/>
  <c r="E156" i="10"/>
  <c r="H155" i="10"/>
  <c r="E155" i="10"/>
  <c r="H154" i="10"/>
  <c r="E154" i="10"/>
  <c r="H153" i="10"/>
  <c r="E153" i="10"/>
  <c r="H152" i="10"/>
  <c r="E152" i="10"/>
  <c r="H151" i="10"/>
  <c r="E151" i="10"/>
  <c r="H150" i="10"/>
  <c r="E150" i="10"/>
  <c r="H149" i="10"/>
  <c r="E149" i="10"/>
  <c r="H148" i="10"/>
  <c r="E148" i="10"/>
  <c r="H147" i="10"/>
  <c r="E147" i="10"/>
  <c r="H146" i="10"/>
  <c r="E146" i="10"/>
  <c r="H145" i="10"/>
  <c r="E145" i="10"/>
  <c r="H144" i="10"/>
  <c r="E144" i="10"/>
  <c r="H143" i="10"/>
  <c r="E143" i="10"/>
  <c r="H141" i="10"/>
  <c r="E141" i="10"/>
  <c r="H139" i="10"/>
  <c r="E139" i="10"/>
  <c r="H138" i="10"/>
  <c r="E138" i="10"/>
  <c r="H137" i="10"/>
  <c r="E137" i="10"/>
  <c r="H135" i="10"/>
  <c r="E135" i="10"/>
  <c r="H134" i="10"/>
  <c r="E134" i="10"/>
  <c r="H133" i="10"/>
  <c r="E133" i="10"/>
  <c r="H132" i="10"/>
  <c r="E132" i="10"/>
  <c r="H131" i="10"/>
  <c r="E131" i="10"/>
  <c r="H129" i="10"/>
  <c r="E129" i="10"/>
  <c r="H128" i="10"/>
  <c r="E128" i="10"/>
  <c r="H127" i="10"/>
  <c r="E127" i="10"/>
  <c r="H126" i="10"/>
  <c r="E126" i="10"/>
  <c r="H125" i="10"/>
  <c r="E125" i="10"/>
  <c r="H123" i="10"/>
  <c r="E123" i="10"/>
  <c r="H122" i="10"/>
  <c r="E122" i="10"/>
  <c r="H121" i="10"/>
  <c r="E121" i="10"/>
  <c r="H120" i="10"/>
  <c r="E120" i="10"/>
  <c r="H119" i="10"/>
  <c r="E119" i="10"/>
  <c r="H118" i="10"/>
  <c r="E118" i="10"/>
  <c r="H116" i="10"/>
  <c r="E116" i="10"/>
  <c r="H115" i="10"/>
  <c r="E115" i="10"/>
  <c r="H114" i="10"/>
  <c r="E114" i="10"/>
  <c r="H113" i="10"/>
  <c r="E113" i="10"/>
  <c r="H112" i="10"/>
  <c r="E112" i="10"/>
  <c r="H110" i="10"/>
  <c r="E110" i="10"/>
  <c r="H109" i="10"/>
  <c r="E109" i="10"/>
  <c r="H108" i="10"/>
  <c r="E108" i="10"/>
  <c r="H107" i="10"/>
  <c r="E107" i="10"/>
  <c r="H106" i="10"/>
  <c r="E106" i="10"/>
  <c r="H105" i="10"/>
  <c r="E105" i="10"/>
  <c r="H104" i="10"/>
  <c r="E104" i="10"/>
  <c r="H103" i="10"/>
  <c r="E103" i="10"/>
  <c r="H102" i="10"/>
  <c r="E102" i="10"/>
  <c r="H101" i="10"/>
  <c r="E101" i="10"/>
  <c r="H100" i="10"/>
  <c r="E100" i="10"/>
  <c r="H99" i="10"/>
  <c r="E99" i="10"/>
  <c r="H98" i="10"/>
  <c r="E98" i="10"/>
  <c r="H97" i="10"/>
  <c r="E97" i="10"/>
  <c r="H96" i="10"/>
  <c r="E96" i="10"/>
  <c r="H95" i="10"/>
  <c r="E95" i="10"/>
  <c r="H94" i="10"/>
  <c r="E94" i="10"/>
  <c r="H92" i="10"/>
  <c r="E92" i="10"/>
  <c r="H91" i="10"/>
  <c r="E91" i="10"/>
  <c r="H90" i="10"/>
  <c r="E90" i="10"/>
  <c r="H89" i="10"/>
  <c r="E89" i="10"/>
  <c r="H88" i="10"/>
  <c r="E88" i="10"/>
  <c r="H87" i="10"/>
  <c r="E87" i="10"/>
  <c r="H86" i="10"/>
  <c r="E86" i="10"/>
  <c r="H85" i="10"/>
  <c r="E85" i="10"/>
  <c r="H84" i="10"/>
  <c r="E84" i="10"/>
  <c r="H83" i="10"/>
  <c r="E83" i="10"/>
  <c r="H82" i="10"/>
  <c r="E82" i="10"/>
  <c r="H81" i="10"/>
  <c r="E81" i="10"/>
  <c r="H79" i="10"/>
  <c r="E79" i="10"/>
  <c r="H78" i="10"/>
  <c r="E78" i="10"/>
  <c r="H76" i="10"/>
  <c r="E76" i="10"/>
  <c r="H75" i="10"/>
  <c r="E75" i="10"/>
  <c r="H74" i="10"/>
  <c r="E74" i="10"/>
  <c r="H73" i="10"/>
  <c r="E73" i="10"/>
  <c r="H72" i="10"/>
  <c r="E72" i="10"/>
  <c r="H71" i="10"/>
  <c r="E71" i="10"/>
  <c r="H70" i="10"/>
  <c r="E70" i="10"/>
  <c r="H69" i="10"/>
  <c r="E69" i="10"/>
  <c r="H68" i="10"/>
  <c r="E68" i="10"/>
  <c r="H67" i="10"/>
  <c r="E67" i="10"/>
  <c r="H66" i="10"/>
  <c r="E66" i="10"/>
  <c r="H65" i="10"/>
  <c r="E65" i="10"/>
  <c r="H64" i="10"/>
  <c r="E64" i="10"/>
  <c r="H63" i="10"/>
  <c r="E63" i="10"/>
  <c r="H62" i="10"/>
  <c r="E62" i="10"/>
  <c r="H60" i="10"/>
  <c r="E60" i="10"/>
  <c r="H59" i="10"/>
  <c r="E59" i="10"/>
  <c r="H58" i="10"/>
  <c r="E58" i="10"/>
  <c r="H56" i="10"/>
  <c r="E56" i="10"/>
  <c r="H55" i="10"/>
  <c r="E55" i="10"/>
  <c r="H54" i="10"/>
  <c r="E54" i="10"/>
  <c r="H53" i="10"/>
  <c r="E53" i="10"/>
  <c r="H52" i="10"/>
  <c r="E52" i="10"/>
  <c r="H50" i="10"/>
  <c r="E50" i="10"/>
  <c r="H49" i="10"/>
  <c r="E49" i="10"/>
  <c r="H48" i="10"/>
  <c r="E48" i="10"/>
  <c r="H47" i="10"/>
  <c r="E47" i="10"/>
  <c r="H46" i="10"/>
  <c r="E46" i="10"/>
  <c r="H45" i="10"/>
  <c r="E45" i="10"/>
  <c r="H43" i="10"/>
  <c r="E43" i="10"/>
  <c r="H42" i="10"/>
  <c r="E42" i="10"/>
  <c r="H41" i="10"/>
  <c r="E41" i="10"/>
  <c r="H40" i="10"/>
  <c r="E40" i="10"/>
  <c r="H39" i="10"/>
  <c r="E39" i="10"/>
  <c r="H38" i="10"/>
  <c r="E38" i="10"/>
  <c r="H37" i="10"/>
  <c r="E37" i="10"/>
  <c r="H35" i="10"/>
  <c r="E35" i="10"/>
  <c r="H34" i="10"/>
  <c r="E34" i="10"/>
  <c r="H33" i="10"/>
  <c r="E33" i="10"/>
  <c r="H32" i="10"/>
  <c r="E32" i="10"/>
  <c r="H31" i="10"/>
  <c r="E31" i="10"/>
  <c r="H30" i="10"/>
  <c r="E30" i="10"/>
  <c r="H28" i="10"/>
  <c r="E28" i="10"/>
  <c r="H27" i="10"/>
  <c r="E27" i="10"/>
  <c r="H26" i="10"/>
  <c r="E26" i="10"/>
  <c r="H24" i="10"/>
  <c r="E24" i="10"/>
  <c r="H23" i="10"/>
  <c r="E23" i="10"/>
  <c r="H22" i="10"/>
  <c r="E22" i="10"/>
  <c r="H21" i="10"/>
  <c r="E21" i="10"/>
  <c r="H19" i="10"/>
  <c r="E19" i="10"/>
  <c r="H18" i="10"/>
  <c r="E18" i="10"/>
  <c r="F196" i="10" l="1"/>
  <c r="F200" i="10"/>
  <c r="F204" i="10"/>
  <c r="F208" i="10"/>
  <c r="F210" i="10"/>
  <c r="F215" i="10"/>
  <c r="F217" i="10"/>
  <c r="F219" i="10"/>
  <c r="F223" i="10"/>
  <c r="F225" i="10"/>
  <c r="F227" i="10"/>
  <c r="F233" i="10"/>
  <c r="F236" i="10"/>
  <c r="F239" i="10"/>
  <c r="F243" i="10"/>
  <c r="F247" i="10"/>
  <c r="F253" i="10"/>
  <c r="F255" i="10"/>
  <c r="F262" i="10"/>
  <c r="F273" i="10"/>
  <c r="F275" i="10"/>
  <c r="F282" i="10"/>
  <c r="F289" i="10"/>
  <c r="F291" i="10"/>
  <c r="F297" i="10"/>
  <c r="F300" i="10"/>
  <c r="F302" i="10"/>
  <c r="F304" i="10"/>
  <c r="F306" i="10"/>
  <c r="F309" i="10"/>
  <c r="F311" i="10"/>
  <c r="F313" i="10"/>
  <c r="F315" i="10"/>
  <c r="F317" i="10"/>
  <c r="F319" i="10"/>
  <c r="F321" i="10"/>
  <c r="F323" i="10"/>
  <c r="F327" i="10"/>
  <c r="F331" i="10"/>
  <c r="F333" i="10"/>
  <c r="F335" i="10"/>
  <c r="F337" i="10"/>
  <c r="F339" i="10"/>
  <c r="F343" i="10"/>
  <c r="F347" i="10"/>
  <c r="F351" i="10"/>
  <c r="F356" i="10"/>
  <c r="F361" i="10"/>
  <c r="F365" i="10"/>
  <c r="F369" i="10"/>
  <c r="F375" i="10"/>
  <c r="F377" i="10"/>
  <c r="F379" i="10"/>
  <c r="F384" i="10"/>
  <c r="F388" i="10"/>
  <c r="F393" i="10"/>
  <c r="F397" i="10"/>
  <c r="F401" i="10"/>
  <c r="F403" i="10"/>
  <c r="F405" i="10"/>
  <c r="F410" i="10"/>
  <c r="F414" i="10"/>
  <c r="F418" i="10"/>
  <c r="F422" i="10"/>
  <c r="F426" i="10"/>
  <c r="F430" i="10"/>
  <c r="F434" i="10"/>
  <c r="F436" i="10"/>
  <c r="F438" i="10"/>
  <c r="F442" i="10"/>
  <c r="F444" i="10"/>
  <c r="F446" i="10"/>
  <c r="F448" i="10"/>
  <c r="F451" i="10"/>
  <c r="F453" i="10"/>
  <c r="N458" i="10"/>
  <c r="N865" i="10"/>
  <c r="F455" i="10"/>
  <c r="F461" i="10"/>
  <c r="F463" i="10"/>
  <c r="F465" i="10"/>
  <c r="F468" i="10"/>
  <c r="F470" i="10"/>
  <c r="F472" i="10"/>
  <c r="F474" i="10"/>
  <c r="F476" i="10"/>
  <c r="F478" i="10"/>
  <c r="F481" i="10"/>
  <c r="F483" i="10"/>
  <c r="F485" i="10"/>
  <c r="F488" i="10"/>
  <c r="F490" i="10"/>
  <c r="F492" i="10"/>
  <c r="F494" i="10"/>
  <c r="F496" i="10"/>
  <c r="F498" i="10"/>
  <c r="F500" i="10"/>
  <c r="F502" i="10"/>
  <c r="F504" i="10"/>
  <c r="F506" i="10"/>
  <c r="F509" i="10"/>
  <c r="F511" i="10"/>
  <c r="F516" i="10"/>
  <c r="F518" i="10"/>
  <c r="F520" i="10"/>
  <c r="F522" i="10"/>
  <c r="F524" i="10"/>
  <c r="F527" i="10"/>
  <c r="F529" i="10"/>
  <c r="F532" i="10"/>
  <c r="F534" i="10"/>
  <c r="F537" i="10"/>
  <c r="F539" i="10"/>
  <c r="F542" i="10"/>
  <c r="F546" i="10"/>
  <c r="F551" i="10"/>
  <c r="F555" i="10"/>
  <c r="F557" i="10"/>
  <c r="F559" i="10"/>
  <c r="F561" i="10"/>
  <c r="F563" i="10"/>
  <c r="F565" i="10"/>
  <c r="F567" i="10"/>
  <c r="F569" i="10"/>
  <c r="F571" i="10"/>
  <c r="F574" i="10"/>
  <c r="F576" i="10"/>
  <c r="F580" i="10"/>
  <c r="F584" i="10"/>
  <c r="F586" i="10"/>
  <c r="F588" i="10"/>
  <c r="F591" i="10"/>
  <c r="F593" i="10"/>
  <c r="F595" i="10"/>
  <c r="F599" i="10"/>
  <c r="F601" i="10"/>
  <c r="F603" i="10"/>
  <c r="F605" i="10"/>
  <c r="F608" i="10"/>
  <c r="F610" i="10"/>
  <c r="F612" i="10"/>
  <c r="F614" i="10"/>
  <c r="F616" i="10"/>
  <c r="F619" i="10"/>
  <c r="F622" i="10"/>
  <c r="F624" i="10"/>
  <c r="F627" i="10"/>
  <c r="F632" i="10"/>
  <c r="F634" i="10"/>
  <c r="F636" i="10"/>
  <c r="F638" i="10"/>
  <c r="F640" i="10"/>
  <c r="F642" i="10"/>
  <c r="F644" i="10"/>
  <c r="F647" i="10"/>
  <c r="F649" i="10"/>
  <c r="F654" i="10"/>
  <c r="F656" i="10"/>
  <c r="F658" i="10"/>
  <c r="F660" i="10"/>
  <c r="F663" i="10"/>
  <c r="F665" i="10"/>
  <c r="F667" i="10"/>
  <c r="F671" i="10"/>
  <c r="F673" i="10"/>
  <c r="F675" i="10"/>
  <c r="F677" i="10"/>
  <c r="F679" i="10"/>
  <c r="F681" i="10"/>
  <c r="F683" i="10"/>
  <c r="F687" i="10"/>
  <c r="F689" i="10"/>
  <c r="F693" i="10"/>
  <c r="F695" i="10"/>
  <c r="F249" i="10"/>
  <c r="F697" i="10"/>
  <c r="F699" i="10"/>
  <c r="F702" i="10"/>
  <c r="F705" i="10"/>
  <c r="F707" i="10"/>
  <c r="F21" i="10"/>
  <c r="F26" i="10"/>
  <c r="F28" i="10"/>
  <c r="F31" i="10"/>
  <c r="F33" i="10"/>
  <c r="F35" i="10"/>
  <c r="F40" i="10"/>
  <c r="F42" i="10"/>
  <c r="F45" i="10"/>
  <c r="F49" i="10"/>
  <c r="F52" i="10"/>
  <c r="F54" i="10"/>
  <c r="F59" i="10"/>
  <c r="F62" i="10"/>
  <c r="F64" i="10"/>
  <c r="F709" i="10"/>
  <c r="F711" i="10"/>
  <c r="F714" i="10"/>
  <c r="F716" i="10"/>
  <c r="F719" i="10"/>
  <c r="F721" i="10"/>
  <c r="F723" i="10"/>
  <c r="F725" i="10"/>
  <c r="F727" i="10"/>
  <c r="F730" i="10"/>
  <c r="F732" i="10"/>
  <c r="F734" i="10"/>
  <c r="F66" i="10"/>
  <c r="F68" i="10"/>
  <c r="F70" i="10"/>
  <c r="F72" i="10"/>
  <c r="F74" i="10"/>
  <c r="F76" i="10"/>
  <c r="F79" i="10"/>
  <c r="F82" i="10"/>
  <c r="F84" i="10"/>
  <c r="F86" i="10"/>
  <c r="F88" i="10"/>
  <c r="F90" i="10"/>
  <c r="F92" i="10"/>
  <c r="F95" i="10"/>
  <c r="F97" i="10"/>
  <c r="F101" i="10"/>
  <c r="F103" i="10"/>
  <c r="F105" i="10"/>
  <c r="F107" i="10"/>
  <c r="F109" i="10"/>
  <c r="F112" i="10"/>
  <c r="F114" i="10"/>
  <c r="F116" i="10"/>
  <c r="F119" i="10"/>
  <c r="F121" i="10"/>
  <c r="F126" i="10"/>
  <c r="F141" i="10"/>
  <c r="F146" i="10"/>
  <c r="F150" i="10"/>
  <c r="F154" i="10"/>
  <c r="F158" i="10"/>
  <c r="F162" i="10"/>
  <c r="F165" i="10"/>
  <c r="F167" i="10"/>
  <c r="F171" i="10"/>
  <c r="F173" i="10"/>
  <c r="F175" i="10"/>
  <c r="F179" i="10"/>
  <c r="F181" i="10"/>
  <c r="F188" i="10"/>
  <c r="F190" i="10"/>
  <c r="F192" i="10"/>
  <c r="F736" i="10"/>
  <c r="F740" i="10"/>
  <c r="F742" i="10"/>
  <c r="F744" i="10"/>
  <c r="F746" i="10"/>
  <c r="F748" i="10"/>
  <c r="F750" i="10"/>
  <c r="F752" i="10"/>
  <c r="F754" i="10"/>
  <c r="F757" i="10"/>
  <c r="F759" i="10"/>
  <c r="F761" i="10"/>
  <c r="F763" i="10"/>
  <c r="F766" i="10"/>
  <c r="F769" i="10"/>
  <c r="F771" i="10"/>
  <c r="F773" i="10"/>
  <c r="F775" i="10"/>
  <c r="F777" i="10"/>
  <c r="F780" i="10"/>
  <c r="F782" i="10"/>
  <c r="F784" i="10"/>
  <c r="F786" i="10"/>
  <c r="F788" i="10"/>
  <c r="F790" i="10"/>
  <c r="F792" i="10"/>
  <c r="F794" i="10"/>
  <c r="F798" i="10"/>
  <c r="F800" i="10"/>
  <c r="F802" i="10"/>
  <c r="F804" i="10"/>
  <c r="F806" i="10"/>
  <c r="F810" i="10"/>
  <c r="F812" i="10"/>
  <c r="F814" i="10"/>
  <c r="F816" i="10"/>
  <c r="F821" i="10"/>
  <c r="F823" i="10"/>
  <c r="F825" i="10"/>
  <c r="F827" i="10"/>
  <c r="F833" i="10"/>
  <c r="F838" i="10"/>
  <c r="F848" i="10"/>
  <c r="F851" i="10"/>
  <c r="F853" i="10"/>
  <c r="F855" i="10"/>
  <c r="F860" i="10"/>
  <c r="F864" i="10"/>
  <c r="F868" i="10"/>
  <c r="F870" i="10"/>
  <c r="F875" i="10"/>
  <c r="F878" i="10"/>
  <c r="F882" i="10"/>
  <c r="F886" i="10"/>
  <c r="F891" i="10"/>
  <c r="F893" i="10"/>
  <c r="F895" i="10"/>
  <c r="F897" i="10"/>
  <c r="F899" i="10"/>
  <c r="F901" i="10"/>
  <c r="F903" i="10"/>
  <c r="F906" i="10"/>
  <c r="F908" i="10"/>
  <c r="F912" i="10"/>
  <c r="F919" i="10"/>
  <c r="F921" i="10"/>
  <c r="F924" i="10"/>
  <c r="F926" i="10"/>
  <c r="F928" i="10"/>
  <c r="F930" i="10"/>
  <c r="F933" i="10"/>
  <c r="F936" i="10"/>
  <c r="F938" i="10"/>
  <c r="F941" i="10"/>
  <c r="F944" i="10"/>
  <c r="F947" i="10"/>
  <c r="F949" i="10"/>
  <c r="F951" i="10"/>
  <c r="F953" i="10"/>
  <c r="F959" i="10"/>
  <c r="F962" i="10"/>
  <c r="F964" i="10"/>
  <c r="F983" i="10"/>
  <c r="F22" i="10"/>
  <c r="F27" i="10"/>
  <c r="F32" i="10"/>
  <c r="F41" i="10"/>
  <c r="F46" i="10"/>
  <c r="F50" i="10"/>
  <c r="F58" i="10"/>
  <c r="F60" i="10"/>
  <c r="F63" i="10"/>
  <c r="F65" i="10"/>
  <c r="F69" i="10"/>
  <c r="F73" i="10"/>
  <c r="F78" i="10"/>
  <c r="F81" i="10"/>
  <c r="F83" i="10"/>
  <c r="F85" i="10"/>
  <c r="F87" i="10"/>
  <c r="F89" i="10"/>
  <c r="F91" i="10"/>
  <c r="F94" i="10"/>
  <c r="F96" i="10"/>
  <c r="F100" i="10"/>
  <c r="F104" i="10"/>
  <c r="F106" i="10"/>
  <c r="F108" i="10"/>
  <c r="F110" i="10"/>
  <c r="F113" i="10"/>
  <c r="F115" i="10"/>
  <c r="F118" i="10"/>
  <c r="F122" i="10"/>
  <c r="F127" i="10"/>
  <c r="F129" i="10"/>
  <c r="F132" i="10"/>
  <c r="F137" i="10"/>
  <c r="F139" i="10"/>
  <c r="F143" i="10"/>
  <c r="F145" i="10"/>
  <c r="F147" i="10"/>
  <c r="F149" i="10"/>
  <c r="F151" i="10"/>
  <c r="F153" i="10"/>
  <c r="F155" i="10"/>
  <c r="F157" i="10"/>
  <c r="F159" i="10"/>
  <c r="F163" i="10"/>
  <c r="F168" i="10"/>
  <c r="F172" i="10"/>
  <c r="F176" i="10"/>
  <c r="F180" i="10"/>
  <c r="F185" i="10"/>
  <c r="F189" i="10"/>
  <c r="F193" i="10"/>
  <c r="F197" i="10"/>
  <c r="F201" i="10"/>
  <c r="F206" i="10"/>
  <c r="F211" i="10"/>
  <c r="F216" i="10"/>
  <c r="F220" i="10"/>
  <c r="F224" i="10"/>
  <c r="F229" i="10"/>
  <c r="F235" i="10"/>
  <c r="F240" i="10"/>
  <c r="F245" i="10"/>
  <c r="F248" i="10"/>
  <c r="F250" i="10"/>
  <c r="F254" i="10"/>
  <c r="F256" i="10"/>
  <c r="F258" i="10"/>
  <c r="F260" i="10"/>
  <c r="F263" i="10"/>
  <c r="F265" i="10"/>
  <c r="F268" i="10"/>
  <c r="F270" i="10"/>
  <c r="F274" i="10"/>
  <c r="F276" i="10"/>
  <c r="F279" i="10"/>
  <c r="F287" i="10"/>
  <c r="F290" i="10"/>
  <c r="F292" i="10"/>
  <c r="F294" i="10"/>
  <c r="F296" i="10"/>
  <c r="F299" i="10"/>
  <c r="F305" i="10"/>
  <c r="F312" i="10"/>
  <c r="F314" i="10"/>
  <c r="F316" i="10"/>
  <c r="F320" i="10"/>
  <c r="F324" i="10"/>
  <c r="F330" i="10"/>
  <c r="F336" i="10"/>
  <c r="F340" i="10"/>
  <c r="F346" i="10"/>
  <c r="F350" i="10"/>
  <c r="F352" i="10"/>
  <c r="F357" i="10"/>
  <c r="F362" i="10"/>
  <c r="F368" i="10"/>
  <c r="F376" i="10"/>
  <c r="F380" i="10"/>
  <c r="F383" i="10"/>
  <c r="F389" i="10"/>
  <c r="F406" i="10"/>
  <c r="F419" i="10"/>
  <c r="F423" i="10"/>
  <c r="F427" i="10"/>
  <c r="F429" i="10"/>
  <c r="F433" i="10"/>
  <c r="F435" i="10"/>
  <c r="F437" i="10"/>
  <c r="F439" i="10"/>
  <c r="F443" i="10"/>
  <c r="F449" i="10"/>
  <c r="F452" i="10"/>
  <c r="F460" i="10"/>
  <c r="F462" i="10"/>
  <c r="F473" i="10"/>
  <c r="F475" i="10"/>
  <c r="F484" i="10"/>
  <c r="F486" i="10"/>
  <c r="F497" i="10"/>
  <c r="F501" i="10"/>
  <c r="F503" i="10"/>
  <c r="F505" i="10"/>
  <c r="F510" i="10"/>
  <c r="F512" i="10"/>
  <c r="F517" i="10"/>
  <c r="F523" i="10"/>
  <c r="F528" i="10"/>
  <c r="F531" i="10"/>
  <c r="F536" i="10"/>
  <c r="F544" i="10"/>
  <c r="F547" i="10"/>
  <c r="F550" i="10"/>
  <c r="F552" i="10"/>
  <c r="F556" i="10"/>
  <c r="F558" i="10"/>
  <c r="F560" i="10"/>
  <c r="F562" i="10"/>
  <c r="F566" i="10"/>
  <c r="F568" i="10"/>
  <c r="F572" i="10"/>
  <c r="F575" i="10"/>
  <c r="F577" i="10"/>
  <c r="F582" i="10"/>
  <c r="F585" i="10"/>
  <c r="F590" i="10"/>
  <c r="F592" i="10"/>
  <c r="F594" i="10"/>
  <c r="F598" i="10"/>
  <c r="F600" i="10"/>
  <c r="F602" i="10"/>
  <c r="F606" i="10"/>
  <c r="F609" i="10"/>
  <c r="F611" i="10"/>
  <c r="F615" i="10"/>
  <c r="F618" i="10"/>
  <c r="F621" i="10"/>
  <c r="F626" i="10"/>
  <c r="F628" i="10"/>
  <c r="F631" i="10"/>
  <c r="F635" i="10"/>
  <c r="F637" i="10"/>
  <c r="F639" i="10"/>
  <c r="F643" i="10"/>
  <c r="F646" i="10"/>
  <c r="F648" i="10"/>
  <c r="F653" i="10"/>
  <c r="F655" i="10"/>
  <c r="F657" i="10"/>
  <c r="F662" i="10"/>
  <c r="F664" i="10"/>
  <c r="F666" i="10"/>
  <c r="F670" i="10"/>
  <c r="F672" i="10"/>
  <c r="F674" i="10"/>
  <c r="F676" i="10"/>
  <c r="F680" i="10"/>
  <c r="F682" i="10"/>
  <c r="F685" i="10"/>
  <c r="F690" i="10"/>
  <c r="F694" i="10"/>
  <c r="F696" i="10"/>
  <c r="F698" i="10"/>
  <c r="F701" i="10"/>
  <c r="F704" i="10"/>
  <c r="F706" i="10"/>
  <c r="F708" i="10"/>
  <c r="F710" i="10"/>
  <c r="F712" i="10"/>
  <c r="F717" i="10"/>
  <c r="F720" i="10"/>
  <c r="F722" i="10"/>
  <c r="F724" i="10"/>
  <c r="F726" i="10"/>
  <c r="F729" i="10"/>
  <c r="F731" i="10"/>
  <c r="F733" i="10"/>
  <c r="F735" i="10"/>
  <c r="F737" i="10"/>
  <c r="F739" i="10"/>
  <c r="F741" i="10"/>
  <c r="F747" i="10"/>
  <c r="F751" i="10"/>
  <c r="F753" i="10"/>
  <c r="F756" i="10"/>
  <c r="F758" i="10"/>
  <c r="F760" i="10"/>
  <c r="F765" i="10"/>
  <c r="F768" i="10"/>
  <c r="F770" i="10"/>
  <c r="F772" i="10"/>
  <c r="F774" i="10"/>
  <c r="F776" i="10"/>
  <c r="F779" i="10"/>
  <c r="F781" i="10"/>
  <c r="F783" i="10"/>
  <c r="F787" i="10"/>
  <c r="F789" i="10"/>
  <c r="F791" i="10"/>
  <c r="F793" i="10"/>
  <c r="F795" i="10"/>
  <c r="F797" i="10"/>
  <c r="F799" i="10"/>
  <c r="F801" i="10"/>
  <c r="F803" i="10"/>
  <c r="F805" i="10"/>
  <c r="F807" i="10"/>
  <c r="F809" i="10"/>
  <c r="F811" i="10"/>
  <c r="F813" i="10"/>
  <c r="F815" i="10"/>
  <c r="F817" i="10"/>
  <c r="F819" i="10"/>
  <c r="F822" i="10"/>
  <c r="F824" i="10"/>
  <c r="F826" i="10"/>
  <c r="F829" i="10"/>
  <c r="F835" i="10"/>
  <c r="F837" i="10"/>
  <c r="F839" i="10"/>
  <c r="F841" i="10"/>
  <c r="F843" i="10"/>
  <c r="F846" i="10"/>
  <c r="F850" i="10"/>
  <c r="F852" i="10"/>
  <c r="F854" i="10"/>
  <c r="F856" i="10"/>
  <c r="F859" i="10"/>
  <c r="F862" i="10"/>
  <c r="F867" i="10"/>
  <c r="F872" i="10"/>
  <c r="F874" i="10"/>
  <c r="F894" i="10"/>
  <c r="F914" i="10"/>
  <c r="F935" i="10"/>
  <c r="F955" i="10"/>
  <c r="F973" i="10"/>
  <c r="F975" i="10"/>
  <c r="F977" i="10"/>
  <c r="F979" i="10"/>
  <c r="F984" i="10"/>
  <c r="F986" i="10"/>
  <c r="F988" i="10"/>
  <c r="F990" i="10"/>
  <c r="F995" i="10"/>
  <c r="F997" i="10"/>
  <c r="F999" i="10"/>
  <c r="F1001" i="10"/>
  <c r="F1003" i="10"/>
  <c r="F1005" i="10"/>
  <c r="F1007" i="10"/>
  <c r="F1010" i="10"/>
  <c r="F1012" i="10"/>
  <c r="F1021" i="10"/>
  <c r="F1023" i="10"/>
  <c r="F1025" i="10"/>
  <c r="F1029" i="10"/>
  <c r="F1033" i="10"/>
  <c r="F1048" i="10"/>
  <c r="F966" i="10"/>
  <c r="F1058" i="10"/>
  <c r="F1019" i="10"/>
  <c r="F156" i="10"/>
  <c r="F259" i="10"/>
  <c r="F295" i="10"/>
  <c r="F326" i="10"/>
  <c r="F464" i="10"/>
  <c r="F743" i="10"/>
  <c r="F1037" i="10"/>
  <c r="F1040" i="10"/>
  <c r="F1042" i="10"/>
  <c r="F1046" i="10"/>
  <c r="F1050" i="10"/>
  <c r="F1052" i="10"/>
  <c r="F1057" i="10"/>
  <c r="F1060" i="10"/>
  <c r="F1064" i="10"/>
  <c r="F1067" i="10"/>
  <c r="F1070" i="10"/>
  <c r="F138" i="10"/>
  <c r="F271" i="10"/>
  <c r="F641" i="10"/>
  <c r="F37" i="10"/>
  <c r="F55" i="10"/>
  <c r="F148" i="10"/>
  <c r="F396" i="10"/>
  <c r="F128" i="10"/>
  <c r="F198" i="10"/>
  <c r="F284" i="10"/>
  <c r="F360" i="10"/>
  <c r="F23" i="10"/>
  <c r="F971" i="10"/>
  <c r="F982" i="10"/>
  <c r="F992" i="10"/>
  <c r="F1014" i="10"/>
  <c r="F1018" i="10"/>
  <c r="F1031" i="10"/>
  <c r="F1035" i="10"/>
  <c r="F1055" i="10"/>
  <c r="F1074" i="10"/>
  <c r="F18" i="10"/>
  <c r="F38" i="10"/>
  <c r="F56" i="10"/>
  <c r="F310" i="10"/>
  <c r="F342" i="10"/>
  <c r="F378" i="10"/>
  <c r="F413" i="10"/>
  <c r="F445" i="10"/>
  <c r="F604" i="10"/>
  <c r="F47" i="10"/>
  <c r="F67" i="10"/>
  <c r="F71" i="10"/>
  <c r="F75" i="10"/>
  <c r="F98" i="10"/>
  <c r="F102" i="10"/>
  <c r="F120" i="10"/>
  <c r="F125" i="10"/>
  <c r="F134" i="10"/>
  <c r="F161" i="10"/>
  <c r="F166" i="10"/>
  <c r="F170" i="10"/>
  <c r="F174" i="10"/>
  <c r="F178" i="10"/>
  <c r="F182" i="10"/>
  <c r="F187" i="10"/>
  <c r="F191" i="10"/>
  <c r="F195" i="10"/>
  <c r="F199" i="10"/>
  <c r="F203" i="10"/>
  <c r="F209" i="10"/>
  <c r="F214" i="10"/>
  <c r="F218" i="10"/>
  <c r="F222" i="10"/>
  <c r="F226" i="10"/>
  <c r="F231" i="10"/>
  <c r="F237" i="10"/>
  <c r="F242" i="10"/>
  <c r="F252" i="10"/>
  <c r="F272" i="10"/>
  <c r="F281" i="10"/>
  <c r="F285" i="10"/>
  <c r="F301" i="10"/>
  <c r="F303" i="10"/>
  <c r="F307" i="10"/>
  <c r="F318" i="10"/>
  <c r="F322" i="10"/>
  <c r="F328" i="10"/>
  <c r="F332" i="10"/>
  <c r="F334" i="10"/>
  <c r="F338" i="10"/>
  <c r="F344" i="10"/>
  <c r="F348" i="10"/>
  <c r="F355" i="10"/>
  <c r="F364" i="10"/>
  <c r="F366" i="10"/>
  <c r="F371" i="10"/>
  <c r="F374" i="10"/>
  <c r="F385" i="10"/>
  <c r="F387" i="10"/>
  <c r="F392" i="10"/>
  <c r="F394" i="10"/>
  <c r="F398" i="10"/>
  <c r="F400" i="10"/>
  <c r="F402" i="10"/>
  <c r="F404" i="10"/>
  <c r="F408" i="10"/>
  <c r="F411" i="10"/>
  <c r="F415" i="10"/>
  <c r="F417" i="10"/>
  <c r="F421" i="10"/>
  <c r="F425" i="10"/>
  <c r="F431" i="10"/>
  <c r="F441" i="10"/>
  <c r="F447" i="10"/>
  <c r="F454" i="10"/>
  <c r="F456" i="10"/>
  <c r="F467" i="10"/>
  <c r="F469" i="10"/>
  <c r="F471" i="10"/>
  <c r="F477" i="10"/>
  <c r="F479" i="10"/>
  <c r="F482" i="10"/>
  <c r="F489" i="10"/>
  <c r="F491" i="10"/>
  <c r="F493" i="10"/>
  <c r="F495" i="10"/>
  <c r="F499" i="10"/>
  <c r="F508" i="10"/>
  <c r="F515" i="10"/>
  <c r="F519" i="10"/>
  <c r="F521" i="10"/>
  <c r="F533" i="10"/>
  <c r="F538" i="10"/>
  <c r="F541" i="10"/>
  <c r="F554" i="10"/>
  <c r="F564" i="10"/>
  <c r="F570" i="10"/>
  <c r="F579" i="10"/>
  <c r="F587" i="10"/>
  <c r="F596" i="10"/>
  <c r="F613" i="10"/>
  <c r="F623" i="10"/>
  <c r="F633" i="10"/>
  <c r="F650" i="10"/>
  <c r="F659" i="10"/>
  <c r="F668" i="10"/>
  <c r="F678" i="10"/>
  <c r="F688" i="10"/>
  <c r="F692" i="10"/>
  <c r="F283" i="10"/>
  <c r="F526" i="10"/>
  <c r="F19" i="10"/>
  <c r="F24" i="10"/>
  <c r="F30" i="10"/>
  <c r="F34" i="10"/>
  <c r="F39" i="10"/>
  <c r="F43" i="10"/>
  <c r="F48" i="10"/>
  <c r="F53" i="10"/>
  <c r="F1000" i="10"/>
  <c r="F1039" i="10"/>
  <c r="F123" i="10"/>
  <c r="F133" i="10"/>
  <c r="F144" i="10"/>
  <c r="F152" i="10"/>
  <c r="F160" i="10"/>
  <c r="F169" i="10"/>
  <c r="F177" i="10"/>
  <c r="F186" i="10"/>
  <c r="F194" i="10"/>
  <c r="F202" i="10"/>
  <c r="F212" i="10"/>
  <c r="F221" i="10"/>
  <c r="F230" i="10"/>
  <c r="F266" i="10"/>
  <c r="F99" i="10"/>
  <c r="F131" i="10"/>
  <c r="F135" i="10"/>
  <c r="F184" i="10"/>
  <c r="F251" i="10"/>
  <c r="F257" i="10"/>
  <c r="F264" i="10"/>
  <c r="F269" i="10"/>
  <c r="F280" i="10"/>
  <c r="F286" i="10"/>
  <c r="F293" i="10"/>
  <c r="F325" i="10"/>
  <c r="F329" i="10"/>
  <c r="F341" i="10"/>
  <c r="F345" i="10"/>
  <c r="F349" i="10"/>
  <c r="F354" i="10"/>
  <c r="F358" i="10"/>
  <c r="F363" i="10"/>
  <c r="F367" i="10"/>
  <c r="F372" i="10"/>
  <c r="F381" i="10"/>
  <c r="F386" i="10"/>
  <c r="F390" i="10"/>
  <c r="F395" i="10"/>
  <c r="F399" i="10"/>
  <c r="F407" i="10"/>
  <c r="F412" i="10"/>
  <c r="F416" i="10"/>
  <c r="F420" i="10"/>
  <c r="F424" i="10"/>
  <c r="F428" i="10"/>
  <c r="F432" i="10"/>
  <c r="F440" i="10"/>
  <c r="F457" i="10"/>
  <c r="F548" i="10"/>
  <c r="F553" i="10"/>
  <c r="F578" i="10"/>
  <c r="F597" i="10"/>
  <c r="F629" i="10"/>
  <c r="F652" i="10"/>
  <c r="F669" i="10"/>
  <c r="F691" i="10"/>
  <c r="F738" i="10"/>
  <c r="F796" i="10"/>
  <c r="F808" i="10"/>
  <c r="F818" i="10"/>
  <c r="F830" i="10"/>
  <c r="F836" i="10"/>
  <c r="F840" i="10"/>
  <c r="F842" i="10"/>
  <c r="F844" i="10"/>
  <c r="F857" i="10"/>
  <c r="F873" i="10"/>
  <c r="F888" i="10"/>
  <c r="F916" i="10"/>
  <c r="F956" i="10"/>
  <c r="F968" i="10"/>
  <c r="F241" i="10"/>
  <c r="F278" i="10"/>
  <c r="F513" i="10"/>
  <c r="F715" i="10"/>
  <c r="F745" i="10"/>
  <c r="F749" i="10"/>
  <c r="F762" i="10"/>
  <c r="F785" i="10"/>
  <c r="F832" i="10"/>
  <c r="F869" i="10"/>
  <c r="F877" i="10"/>
  <c r="F880" i="10"/>
  <c r="F884" i="10"/>
  <c r="F887" i="10"/>
  <c r="F889" i="10"/>
  <c r="F892" i="10"/>
  <c r="F896" i="10"/>
  <c r="F898" i="10"/>
  <c r="F900" i="10"/>
  <c r="F902" i="10"/>
  <c r="F905" i="10"/>
  <c r="F907" i="10"/>
  <c r="F910" i="10"/>
  <c r="F918" i="10"/>
  <c r="F920" i="10"/>
  <c r="F923" i="10"/>
  <c r="F925" i="10"/>
  <c r="F927" i="10"/>
  <c r="F929" i="10"/>
  <c r="F931" i="10"/>
  <c r="F937" i="10"/>
  <c r="F939" i="10"/>
  <c r="F943" i="10"/>
  <c r="F946" i="10"/>
  <c r="F970" i="10"/>
  <c r="F972" i="10"/>
  <c r="F974" i="10"/>
  <c r="F976" i="10"/>
  <c r="F978" i="10"/>
  <c r="F981" i="10"/>
  <c r="F985" i="10"/>
  <c r="F948" i="10"/>
  <c r="F950" i="10"/>
  <c r="F952" i="10"/>
  <c r="F958" i="10"/>
  <c r="F961" i="10"/>
  <c r="F963" i="10"/>
  <c r="F965" i="10"/>
  <c r="F967" i="10"/>
  <c r="F969" i="10"/>
  <c r="F987" i="10"/>
  <c r="F989" i="10"/>
  <c r="F991" i="10"/>
  <c r="F993" i="10"/>
  <c r="F996" i="10"/>
  <c r="F998" i="10"/>
  <c r="F1002" i="10"/>
  <c r="F1004" i="10"/>
  <c r="F1006" i="10"/>
  <c r="F1008" i="10"/>
  <c r="F1011" i="10"/>
  <c r="F1013" i="10"/>
  <c r="F1016" i="10"/>
  <c r="F1022" i="10"/>
  <c r="F1024" i="10"/>
  <c r="F1027" i="10"/>
  <c r="F1030" i="10"/>
  <c r="F1032" i="10"/>
  <c r="F1034" i="10"/>
  <c r="F1036" i="10"/>
  <c r="F1041" i="10"/>
  <c r="F1044" i="10"/>
  <c r="F1047" i="10"/>
  <c r="F1049" i="10"/>
  <c r="F1051" i="10"/>
  <c r="F1054" i="10"/>
  <c r="F1056" i="10"/>
  <c r="F1062" i="10"/>
  <c r="F1066" i="10"/>
  <c r="F1069" i="10"/>
  <c r="F1072" i="10"/>
  <c r="N18" i="10"/>
  <c r="AJ1075" i="10" l="1"/>
  <c r="AJ1073" i="10"/>
  <c r="AJ1071" i="10"/>
  <c r="AJ1068" i="10"/>
  <c r="AJ1065" i="10"/>
  <c r="AJ1063" i="10"/>
  <c r="AJ1061" i="10"/>
  <c r="AJ1059" i="10"/>
  <c r="AJ1053" i="10"/>
  <c r="AJ1045" i="10"/>
  <c r="AJ1043" i="10"/>
  <c r="AJ1038" i="10"/>
  <c r="AJ1028" i="10"/>
  <c r="AJ1026" i="10"/>
  <c r="AJ1020" i="10"/>
  <c r="AJ1017" i="10"/>
  <c r="AJ1015" i="10"/>
  <c r="AJ1009" i="10"/>
  <c r="AJ994" i="10"/>
  <c r="AJ980" i="10"/>
  <c r="AJ960" i="10"/>
  <c r="AJ957" i="10"/>
  <c r="AJ954" i="10"/>
  <c r="AJ945" i="10"/>
  <c r="AJ942" i="10"/>
  <c r="AJ940" i="10"/>
  <c r="AJ934" i="10"/>
  <c r="AJ932" i="10"/>
  <c r="AJ922" i="10"/>
  <c r="AJ917" i="10"/>
  <c r="AJ915" i="10"/>
  <c r="AJ913" i="10"/>
  <c r="AJ911" i="10"/>
  <c r="AJ909" i="10"/>
  <c r="AJ904" i="10"/>
  <c r="AJ890" i="10"/>
  <c r="AJ885" i="10"/>
  <c r="AJ883" i="10"/>
  <c r="AJ881" i="10"/>
  <c r="AJ879" i="10"/>
  <c r="AJ876" i="10"/>
  <c r="AJ871" i="10"/>
  <c r="AJ866" i="10"/>
  <c r="AJ863" i="10"/>
  <c r="AJ861" i="10"/>
  <c r="AJ858" i="10"/>
  <c r="AJ849" i="10"/>
  <c r="AJ847" i="10"/>
  <c r="AJ845" i="10"/>
  <c r="AJ834" i="10"/>
  <c r="AJ831" i="10"/>
  <c r="AJ828" i="10"/>
  <c r="AJ820" i="10"/>
  <c r="AJ778" i="10"/>
  <c r="AJ767" i="10"/>
  <c r="AJ764" i="10"/>
  <c r="AJ755" i="10"/>
  <c r="AJ728" i="10"/>
  <c r="AJ718" i="10"/>
  <c r="AJ713" i="10"/>
  <c r="AJ703" i="10"/>
  <c r="AJ700" i="10"/>
  <c r="AJ686" i="10"/>
  <c r="AJ684" i="10"/>
  <c r="AJ661" i="10"/>
  <c r="AJ651" i="10"/>
  <c r="AJ645" i="10"/>
  <c r="AJ630" i="10"/>
  <c r="AJ625" i="10"/>
  <c r="AJ620" i="10"/>
  <c r="AJ617" i="10"/>
  <c r="AJ607" i="10"/>
  <c r="AJ589" i="10"/>
  <c r="AJ583" i="10"/>
  <c r="AJ581" i="10"/>
  <c r="AJ573" i="10"/>
  <c r="AJ549" i="10"/>
  <c r="AJ545" i="10"/>
  <c r="AJ543" i="10"/>
  <c r="AJ540" i="10"/>
  <c r="AJ535" i="10"/>
  <c r="AJ530" i="10"/>
  <c r="AJ525" i="10"/>
  <c r="AJ514" i="10"/>
  <c r="AJ507" i="10"/>
  <c r="AJ487" i="10"/>
  <c r="AJ480" i="10"/>
  <c r="AJ466" i="10"/>
  <c r="AJ459" i="10"/>
  <c r="AJ450" i="10"/>
  <c r="AJ409" i="10"/>
  <c r="AJ391" i="10"/>
  <c r="AJ382" i="10"/>
  <c r="AJ373" i="10"/>
  <c r="AJ370" i="10"/>
  <c r="AJ359" i="10"/>
  <c r="AJ353" i="10"/>
  <c r="AJ308" i="10"/>
  <c r="AJ298" i="10"/>
  <c r="AJ288" i="10"/>
  <c r="AJ277" i="10"/>
  <c r="AJ267" i="10"/>
  <c r="AJ261" i="10"/>
  <c r="AJ246" i="10"/>
  <c r="AJ244" i="10"/>
  <c r="AJ238" i="10"/>
  <c r="AJ234" i="10"/>
  <c r="AJ232" i="10"/>
  <c r="AJ228" i="10"/>
  <c r="AJ213" i="10"/>
  <c r="AJ207" i="10"/>
  <c r="AJ205" i="10"/>
  <c r="AJ183" i="10"/>
  <c r="AJ164" i="10"/>
  <c r="AJ142" i="10"/>
  <c r="AJ140" i="10"/>
  <c r="AJ136" i="10"/>
  <c r="AJ130" i="10"/>
  <c r="AJ124" i="10"/>
  <c r="AJ117" i="10"/>
  <c r="AJ111" i="10"/>
  <c r="AJ93" i="10"/>
  <c r="AJ80" i="10"/>
  <c r="AJ77" i="10"/>
  <c r="AJ61" i="10"/>
  <c r="AJ57" i="10"/>
  <c r="AJ51" i="10"/>
  <c r="AJ44" i="10"/>
  <c r="AJ36" i="10"/>
  <c r="AJ29" i="10"/>
  <c r="AJ25" i="10"/>
  <c r="AJ20" i="10"/>
  <c r="AJ16" i="10"/>
  <c r="AE1075" i="10"/>
  <c r="AE1073" i="10"/>
  <c r="AE1071" i="10"/>
  <c r="AE1068" i="10"/>
  <c r="AE1065" i="10"/>
  <c r="AE1063" i="10"/>
  <c r="AE1061" i="10"/>
  <c r="AE1059" i="10"/>
  <c r="AE1053" i="10"/>
  <c r="AE1045" i="10"/>
  <c r="AE1043" i="10"/>
  <c r="AE1038" i="10"/>
  <c r="AE1028" i="10"/>
  <c r="AE1026" i="10"/>
  <c r="AE1020" i="10"/>
  <c r="AE1017" i="10"/>
  <c r="AE1015" i="10"/>
  <c r="AE1009" i="10"/>
  <c r="AE994" i="10"/>
  <c r="AE980" i="10"/>
  <c r="AE960" i="10"/>
  <c r="AE957" i="10"/>
  <c r="AE954" i="10"/>
  <c r="AE945" i="10"/>
  <c r="AE942" i="10"/>
  <c r="AE940" i="10"/>
  <c r="AE934" i="10"/>
  <c r="AE932" i="10"/>
  <c r="AE922" i="10"/>
  <c r="AE917" i="10"/>
  <c r="AE915" i="10"/>
  <c r="AE913" i="10"/>
  <c r="AE911" i="10"/>
  <c r="AE909" i="10"/>
  <c r="AE904" i="10"/>
  <c r="AE890" i="10"/>
  <c r="AE885" i="10"/>
  <c r="AE883" i="10"/>
  <c r="AE881" i="10"/>
  <c r="AE879" i="10"/>
  <c r="AE876" i="10"/>
  <c r="AE871" i="10"/>
  <c r="AE866" i="10"/>
  <c r="AE863" i="10"/>
  <c r="AE861" i="10"/>
  <c r="AE858" i="10"/>
  <c r="AE849" i="10"/>
  <c r="AE847" i="10"/>
  <c r="AE845" i="10"/>
  <c r="AE834" i="10"/>
  <c r="AE831" i="10"/>
  <c r="AE828" i="10"/>
  <c r="AE820" i="10"/>
  <c r="AE778" i="10"/>
  <c r="AE767" i="10"/>
  <c r="AE764" i="10"/>
  <c r="AE755" i="10"/>
  <c r="AE728" i="10"/>
  <c r="AE718" i="10"/>
  <c r="AE713" i="10"/>
  <c r="AE703" i="10"/>
  <c r="AE700" i="10"/>
  <c r="AE686" i="10"/>
  <c r="AE684" i="10"/>
  <c r="AE661" i="10"/>
  <c r="AE651" i="10"/>
  <c r="AE645" i="10"/>
  <c r="AE630" i="10"/>
  <c r="AE625" i="10"/>
  <c r="AE620" i="10"/>
  <c r="AE617" i="10"/>
  <c r="AE607" i="10"/>
  <c r="AE589" i="10"/>
  <c r="AE583" i="10"/>
  <c r="AE581" i="10"/>
  <c r="AE573" i="10"/>
  <c r="AE549" i="10"/>
  <c r="AE545" i="10"/>
  <c r="AE543" i="10"/>
  <c r="AE540" i="10"/>
  <c r="AE535" i="10"/>
  <c r="AE530" i="10"/>
  <c r="AE525" i="10"/>
  <c r="AE514" i="10"/>
  <c r="AE507" i="10"/>
  <c r="AE487" i="10"/>
  <c r="AE480" i="10"/>
  <c r="AE466" i="10"/>
  <c r="AE459" i="10"/>
  <c r="AE450" i="10"/>
  <c r="AE409" i="10"/>
  <c r="AE391" i="10"/>
  <c r="AE382" i="10"/>
  <c r="AE373" i="10"/>
  <c r="AE370" i="10"/>
  <c r="AE359" i="10"/>
  <c r="AE353" i="10"/>
  <c r="AE308" i="10"/>
  <c r="AE298" i="10"/>
  <c r="AE288" i="10"/>
  <c r="AE277" i="10"/>
  <c r="AE267" i="10"/>
  <c r="AE261" i="10"/>
  <c r="AE246" i="10"/>
  <c r="AE244" i="10"/>
  <c r="AE238" i="10"/>
  <c r="AE234" i="10"/>
  <c r="AE232" i="10"/>
  <c r="AE228" i="10"/>
  <c r="AE213" i="10"/>
  <c r="AE207" i="10"/>
  <c r="AE205" i="10"/>
  <c r="AE183" i="10"/>
  <c r="AE164" i="10"/>
  <c r="AE142" i="10"/>
  <c r="AE140" i="10"/>
  <c r="AE136" i="10"/>
  <c r="AE130" i="10"/>
  <c r="AE124" i="10"/>
  <c r="AE117" i="10"/>
  <c r="AE111" i="10"/>
  <c r="AE93" i="10"/>
  <c r="AE80" i="10"/>
  <c r="AE77" i="10"/>
  <c r="AE61" i="10"/>
  <c r="AE57" i="10"/>
  <c r="AE51" i="10"/>
  <c r="AE44" i="10"/>
  <c r="AE36" i="10"/>
  <c r="AE29" i="10"/>
  <c r="AE25" i="10"/>
  <c r="AE20" i="10"/>
  <c r="AE16" i="10"/>
  <c r="AK1075" i="10"/>
  <c r="AI1075" i="10"/>
  <c r="AH1075" i="10"/>
  <c r="AG1075" i="10"/>
  <c r="AF1075" i="10"/>
  <c r="AD1075" i="10"/>
  <c r="AC1075" i="10"/>
  <c r="AA1075" i="10"/>
  <c r="Z1075" i="10"/>
  <c r="Y1075" i="10"/>
  <c r="X1075" i="10"/>
  <c r="I1075" i="10"/>
  <c r="H1075" i="10"/>
  <c r="G1075" i="10"/>
  <c r="F1075" i="10"/>
  <c r="E1075" i="10"/>
  <c r="AK1073" i="10"/>
  <c r="AA1073" i="10"/>
  <c r="Z1073" i="10"/>
  <c r="Y1073" i="10"/>
  <c r="X1073" i="10"/>
  <c r="H1073" i="10"/>
  <c r="G1073" i="10"/>
  <c r="F1073" i="10"/>
  <c r="E1073" i="10"/>
  <c r="AK1071" i="10"/>
  <c r="AA1071" i="10"/>
  <c r="Z1071" i="10"/>
  <c r="Y1071" i="10"/>
  <c r="X1071" i="10"/>
  <c r="H1071" i="10"/>
  <c r="G1071" i="10"/>
  <c r="F1071" i="10"/>
  <c r="E1071" i="10"/>
  <c r="AK1068" i="10"/>
  <c r="AA1068" i="10"/>
  <c r="Z1068" i="10"/>
  <c r="Y1068" i="10"/>
  <c r="X1068" i="10"/>
  <c r="H1068" i="10"/>
  <c r="G1068" i="10"/>
  <c r="F1068" i="10"/>
  <c r="E1068" i="10"/>
  <c r="AK1065" i="10"/>
  <c r="AA1065" i="10"/>
  <c r="Z1065" i="10"/>
  <c r="Y1065" i="10"/>
  <c r="X1065" i="10"/>
  <c r="H1065" i="10"/>
  <c r="G1065" i="10"/>
  <c r="F1065" i="10"/>
  <c r="E1065" i="10"/>
  <c r="AK1063" i="10"/>
  <c r="AA1063" i="10"/>
  <c r="Z1063" i="10"/>
  <c r="Y1063" i="10"/>
  <c r="X1063" i="10"/>
  <c r="H1063" i="10"/>
  <c r="G1063" i="10"/>
  <c r="F1063" i="10"/>
  <c r="E1063" i="10"/>
  <c r="AK1061" i="10"/>
  <c r="AA1061" i="10"/>
  <c r="Z1061" i="10"/>
  <c r="Y1061" i="10"/>
  <c r="X1061" i="10"/>
  <c r="H1061" i="10"/>
  <c r="G1061" i="10"/>
  <c r="F1061" i="10"/>
  <c r="E1061" i="10"/>
  <c r="AK1059" i="10"/>
  <c r="AA1059" i="10"/>
  <c r="Z1059" i="10"/>
  <c r="Y1059" i="10"/>
  <c r="X1059" i="10"/>
  <c r="H1059" i="10"/>
  <c r="G1059" i="10"/>
  <c r="F1059" i="10"/>
  <c r="E1059" i="10"/>
  <c r="AK1053" i="10"/>
  <c r="AA1053" i="10"/>
  <c r="Z1053" i="10"/>
  <c r="Y1053" i="10"/>
  <c r="X1053" i="10"/>
  <c r="H1053" i="10"/>
  <c r="G1053" i="10"/>
  <c r="F1053" i="10"/>
  <c r="E1053" i="10"/>
  <c r="AK1045" i="10"/>
  <c r="AA1045" i="10"/>
  <c r="Z1045" i="10"/>
  <c r="Y1045" i="10"/>
  <c r="X1045" i="10"/>
  <c r="H1045" i="10"/>
  <c r="G1045" i="10"/>
  <c r="F1045" i="10"/>
  <c r="E1045" i="10"/>
  <c r="AK1043" i="10"/>
  <c r="AA1043" i="10"/>
  <c r="Z1043" i="10"/>
  <c r="Y1043" i="10"/>
  <c r="X1043" i="10"/>
  <c r="H1043" i="10"/>
  <c r="G1043" i="10"/>
  <c r="F1043" i="10"/>
  <c r="E1043" i="10"/>
  <c r="AK1038" i="10"/>
  <c r="AA1038" i="10"/>
  <c r="Z1038" i="10"/>
  <c r="Y1038" i="10"/>
  <c r="X1038" i="10"/>
  <c r="H1038" i="10"/>
  <c r="G1038" i="10"/>
  <c r="F1038" i="10"/>
  <c r="E1038" i="10"/>
  <c r="AK1028" i="10"/>
  <c r="AA1028" i="10"/>
  <c r="Z1028" i="10"/>
  <c r="Y1028" i="10"/>
  <c r="X1028" i="10"/>
  <c r="H1028" i="10"/>
  <c r="G1028" i="10"/>
  <c r="F1028" i="10"/>
  <c r="E1028" i="10"/>
  <c r="AK1026" i="10"/>
  <c r="AA1026" i="10"/>
  <c r="Z1026" i="10"/>
  <c r="Y1026" i="10"/>
  <c r="X1026" i="10"/>
  <c r="H1026" i="10"/>
  <c r="G1026" i="10"/>
  <c r="F1026" i="10"/>
  <c r="E1026" i="10"/>
  <c r="AK1020" i="10"/>
  <c r="AA1020" i="10"/>
  <c r="Z1020" i="10"/>
  <c r="Y1020" i="10"/>
  <c r="X1020" i="10"/>
  <c r="H1020" i="10"/>
  <c r="G1020" i="10"/>
  <c r="F1020" i="10"/>
  <c r="E1020" i="10"/>
  <c r="AK1017" i="10"/>
  <c r="AA1017" i="10"/>
  <c r="Z1017" i="10"/>
  <c r="Y1017" i="10"/>
  <c r="X1017" i="10"/>
  <c r="H1017" i="10"/>
  <c r="G1017" i="10"/>
  <c r="F1017" i="10"/>
  <c r="E1017" i="10"/>
  <c r="AK1015" i="10"/>
  <c r="AA1015" i="10"/>
  <c r="Z1015" i="10"/>
  <c r="Y1015" i="10"/>
  <c r="X1015" i="10"/>
  <c r="H1015" i="10"/>
  <c r="G1015" i="10"/>
  <c r="F1015" i="10"/>
  <c r="E1015" i="10"/>
  <c r="AK1009" i="10"/>
  <c r="AA1009" i="10"/>
  <c r="Z1009" i="10"/>
  <c r="Y1009" i="10"/>
  <c r="X1009" i="10"/>
  <c r="H1009" i="10"/>
  <c r="G1009" i="10"/>
  <c r="F1009" i="10"/>
  <c r="E1009" i="10"/>
  <c r="AK994" i="10"/>
  <c r="AA994" i="10"/>
  <c r="Z994" i="10"/>
  <c r="Y994" i="10"/>
  <c r="X994" i="10"/>
  <c r="H994" i="10"/>
  <c r="G994" i="10"/>
  <c r="F994" i="10"/>
  <c r="E994" i="10"/>
  <c r="AK980" i="10"/>
  <c r="AA980" i="10"/>
  <c r="Z980" i="10"/>
  <c r="Y980" i="10"/>
  <c r="X980" i="10"/>
  <c r="H980" i="10"/>
  <c r="G980" i="10"/>
  <c r="F980" i="10"/>
  <c r="E980" i="10"/>
  <c r="AK960" i="10"/>
  <c r="AA960" i="10"/>
  <c r="Z960" i="10"/>
  <c r="Y960" i="10"/>
  <c r="X960" i="10"/>
  <c r="H960" i="10"/>
  <c r="G960" i="10"/>
  <c r="F960" i="10"/>
  <c r="E960" i="10"/>
  <c r="AK957" i="10"/>
  <c r="AA957" i="10"/>
  <c r="Z957" i="10"/>
  <c r="Y957" i="10"/>
  <c r="X957" i="10"/>
  <c r="H957" i="10"/>
  <c r="G957" i="10"/>
  <c r="F957" i="10"/>
  <c r="E957" i="10"/>
  <c r="AK954" i="10"/>
  <c r="AA954" i="10"/>
  <c r="Z954" i="10"/>
  <c r="Y954" i="10"/>
  <c r="X954" i="10"/>
  <c r="H954" i="10"/>
  <c r="G954" i="10"/>
  <c r="F954" i="10"/>
  <c r="E954" i="10"/>
  <c r="AK945" i="10"/>
  <c r="AA945" i="10"/>
  <c r="Z945" i="10"/>
  <c r="Y945" i="10"/>
  <c r="X945" i="10"/>
  <c r="H945" i="10"/>
  <c r="G945" i="10"/>
  <c r="F945" i="10"/>
  <c r="E945" i="10"/>
  <c r="AK942" i="10"/>
  <c r="AA942" i="10"/>
  <c r="Z942" i="10"/>
  <c r="Y942" i="10"/>
  <c r="X942" i="10"/>
  <c r="H942" i="10"/>
  <c r="G942" i="10"/>
  <c r="F942" i="10"/>
  <c r="E942" i="10"/>
  <c r="AK940" i="10"/>
  <c r="AA940" i="10"/>
  <c r="Z940" i="10"/>
  <c r="Y940" i="10"/>
  <c r="X940" i="10"/>
  <c r="H940" i="10"/>
  <c r="G940" i="10"/>
  <c r="F940" i="10"/>
  <c r="E940" i="10"/>
  <c r="AK934" i="10"/>
  <c r="AA934" i="10"/>
  <c r="Z934" i="10"/>
  <c r="Y934" i="10"/>
  <c r="X934" i="10"/>
  <c r="H934" i="10"/>
  <c r="G934" i="10"/>
  <c r="F934" i="10"/>
  <c r="E934" i="10"/>
  <c r="AK932" i="10"/>
  <c r="AA932" i="10"/>
  <c r="Z932" i="10"/>
  <c r="Y932" i="10"/>
  <c r="X932" i="10"/>
  <c r="H932" i="10"/>
  <c r="G932" i="10"/>
  <c r="F932" i="10"/>
  <c r="E932" i="10"/>
  <c r="AK922" i="10"/>
  <c r="AA922" i="10"/>
  <c r="Z922" i="10"/>
  <c r="Y922" i="10"/>
  <c r="X922" i="10"/>
  <c r="H922" i="10"/>
  <c r="G922" i="10"/>
  <c r="F922" i="10"/>
  <c r="E922" i="10"/>
  <c r="AK917" i="10"/>
  <c r="AA917" i="10"/>
  <c r="Z917" i="10"/>
  <c r="Y917" i="10"/>
  <c r="X917" i="10"/>
  <c r="H917" i="10"/>
  <c r="G917" i="10"/>
  <c r="F917" i="10"/>
  <c r="E917" i="10"/>
  <c r="AK915" i="10"/>
  <c r="AA915" i="10"/>
  <c r="Z915" i="10"/>
  <c r="Y915" i="10"/>
  <c r="X915" i="10"/>
  <c r="H915" i="10"/>
  <c r="G915" i="10"/>
  <c r="F915" i="10"/>
  <c r="E915" i="10"/>
  <c r="AK913" i="10"/>
  <c r="AA913" i="10"/>
  <c r="Z913" i="10"/>
  <c r="Y913" i="10"/>
  <c r="X913" i="10"/>
  <c r="H913" i="10"/>
  <c r="G913" i="10"/>
  <c r="F913" i="10"/>
  <c r="E913" i="10"/>
  <c r="AK911" i="10"/>
  <c r="AA911" i="10"/>
  <c r="Z911" i="10"/>
  <c r="Y911" i="10"/>
  <c r="X911" i="10"/>
  <c r="H911" i="10"/>
  <c r="G911" i="10"/>
  <c r="F911" i="10"/>
  <c r="E911" i="10"/>
  <c r="AK909" i="10"/>
  <c r="AA909" i="10"/>
  <c r="Z909" i="10"/>
  <c r="Y909" i="10"/>
  <c r="X909" i="10"/>
  <c r="H909" i="10"/>
  <c r="G909" i="10"/>
  <c r="F909" i="10"/>
  <c r="E909" i="10"/>
  <c r="AK904" i="10"/>
  <c r="AA904" i="10"/>
  <c r="Z904" i="10"/>
  <c r="Y904" i="10"/>
  <c r="X904" i="10"/>
  <c r="H904" i="10"/>
  <c r="G904" i="10"/>
  <c r="F904" i="10"/>
  <c r="E904" i="10"/>
  <c r="AK890" i="10"/>
  <c r="AA890" i="10"/>
  <c r="Z890" i="10"/>
  <c r="Y890" i="10"/>
  <c r="X890" i="10"/>
  <c r="H890" i="10"/>
  <c r="G890" i="10"/>
  <c r="F890" i="10"/>
  <c r="E890" i="10"/>
  <c r="AK885" i="10"/>
  <c r="AA885" i="10"/>
  <c r="Z885" i="10"/>
  <c r="Y885" i="10"/>
  <c r="X885" i="10"/>
  <c r="H885" i="10"/>
  <c r="G885" i="10"/>
  <c r="F885" i="10"/>
  <c r="E885" i="10"/>
  <c r="AK883" i="10"/>
  <c r="AA883" i="10"/>
  <c r="Z883" i="10"/>
  <c r="Y883" i="10"/>
  <c r="X883" i="10"/>
  <c r="H883" i="10"/>
  <c r="G883" i="10"/>
  <c r="F883" i="10"/>
  <c r="E883" i="10"/>
  <c r="AK881" i="10"/>
  <c r="AA881" i="10"/>
  <c r="Z881" i="10"/>
  <c r="Y881" i="10"/>
  <c r="X881" i="10"/>
  <c r="H881" i="10"/>
  <c r="G881" i="10"/>
  <c r="F881" i="10"/>
  <c r="E881" i="10"/>
  <c r="AK879" i="10"/>
  <c r="AA879" i="10"/>
  <c r="Z879" i="10"/>
  <c r="Y879" i="10"/>
  <c r="X879" i="10"/>
  <c r="H879" i="10"/>
  <c r="G879" i="10"/>
  <c r="F879" i="10"/>
  <c r="E879" i="10"/>
  <c r="AK876" i="10"/>
  <c r="AA876" i="10"/>
  <c r="Z876" i="10"/>
  <c r="Y876" i="10"/>
  <c r="X876" i="10"/>
  <c r="H876" i="10"/>
  <c r="G876" i="10"/>
  <c r="F876" i="10"/>
  <c r="E876" i="10"/>
  <c r="AK871" i="10"/>
  <c r="AA871" i="10"/>
  <c r="Z871" i="10"/>
  <c r="Y871" i="10"/>
  <c r="X871" i="10"/>
  <c r="H871" i="10"/>
  <c r="G871" i="10"/>
  <c r="F871" i="10"/>
  <c r="E871" i="10"/>
  <c r="AK866" i="10"/>
  <c r="AA866" i="10"/>
  <c r="Z866" i="10"/>
  <c r="Y866" i="10"/>
  <c r="X866" i="10"/>
  <c r="H866" i="10"/>
  <c r="G866" i="10"/>
  <c r="F866" i="10"/>
  <c r="E866" i="10"/>
  <c r="AK863" i="10"/>
  <c r="AA863" i="10"/>
  <c r="Z863" i="10"/>
  <c r="Y863" i="10"/>
  <c r="X863" i="10"/>
  <c r="H863" i="10"/>
  <c r="G863" i="10"/>
  <c r="F863" i="10"/>
  <c r="E863" i="10"/>
  <c r="AK861" i="10"/>
  <c r="AA861" i="10"/>
  <c r="Z861" i="10"/>
  <c r="Y861" i="10"/>
  <c r="X861" i="10"/>
  <c r="H861" i="10"/>
  <c r="G861" i="10"/>
  <c r="F861" i="10"/>
  <c r="E861" i="10"/>
  <c r="AK858" i="10"/>
  <c r="AA858" i="10"/>
  <c r="Z858" i="10"/>
  <c r="Y858" i="10"/>
  <c r="X858" i="10"/>
  <c r="H858" i="10"/>
  <c r="G858" i="10"/>
  <c r="F858" i="10"/>
  <c r="E858" i="10"/>
  <c r="AK849" i="10"/>
  <c r="AA849" i="10"/>
  <c r="Z849" i="10"/>
  <c r="Y849" i="10"/>
  <c r="X849" i="10"/>
  <c r="H849" i="10"/>
  <c r="G849" i="10"/>
  <c r="F849" i="10"/>
  <c r="E849" i="10"/>
  <c r="AK847" i="10"/>
  <c r="AA847" i="10"/>
  <c r="Z847" i="10"/>
  <c r="Y847" i="10"/>
  <c r="X847" i="10"/>
  <c r="H847" i="10"/>
  <c r="G847" i="10"/>
  <c r="F847" i="10"/>
  <c r="E847" i="10"/>
  <c r="AK845" i="10"/>
  <c r="AA845" i="10"/>
  <c r="Z845" i="10"/>
  <c r="Y845" i="10"/>
  <c r="X845" i="10"/>
  <c r="H845" i="10"/>
  <c r="G845" i="10"/>
  <c r="F845" i="10"/>
  <c r="E845" i="10"/>
  <c r="AK834" i="10"/>
  <c r="AA834" i="10"/>
  <c r="Z834" i="10"/>
  <c r="Y834" i="10"/>
  <c r="X834" i="10"/>
  <c r="H834" i="10"/>
  <c r="G834" i="10"/>
  <c r="F834" i="10"/>
  <c r="E834" i="10"/>
  <c r="AK831" i="10"/>
  <c r="AA831" i="10"/>
  <c r="Z831" i="10"/>
  <c r="Y831" i="10"/>
  <c r="X831" i="10"/>
  <c r="H831" i="10"/>
  <c r="G831" i="10"/>
  <c r="F831" i="10"/>
  <c r="E831" i="10"/>
  <c r="AK828" i="10"/>
  <c r="AA828" i="10"/>
  <c r="Z828" i="10"/>
  <c r="Y828" i="10"/>
  <c r="X828" i="10"/>
  <c r="H828" i="10"/>
  <c r="G828" i="10"/>
  <c r="F828" i="10"/>
  <c r="E828" i="10"/>
  <c r="AK820" i="10"/>
  <c r="AA820" i="10"/>
  <c r="Z820" i="10"/>
  <c r="Y820" i="10"/>
  <c r="X820" i="10"/>
  <c r="H820" i="10"/>
  <c r="G820" i="10"/>
  <c r="F820" i="10"/>
  <c r="E820" i="10"/>
  <c r="AK778" i="10"/>
  <c r="AA778" i="10"/>
  <c r="Z778" i="10"/>
  <c r="Y778" i="10"/>
  <c r="X778" i="10"/>
  <c r="H778" i="10"/>
  <c r="G778" i="10"/>
  <c r="F778" i="10"/>
  <c r="E778" i="10"/>
  <c r="AK767" i="10"/>
  <c r="AA767" i="10"/>
  <c r="Z767" i="10"/>
  <c r="Y767" i="10"/>
  <c r="X767" i="10"/>
  <c r="H767" i="10"/>
  <c r="G767" i="10"/>
  <c r="F767" i="10"/>
  <c r="E767" i="10"/>
  <c r="AK764" i="10"/>
  <c r="AA764" i="10"/>
  <c r="Z764" i="10"/>
  <c r="Y764" i="10"/>
  <c r="X764" i="10"/>
  <c r="H764" i="10"/>
  <c r="G764" i="10"/>
  <c r="F764" i="10"/>
  <c r="E764" i="10"/>
  <c r="AK755" i="10"/>
  <c r="AA755" i="10"/>
  <c r="Z755" i="10"/>
  <c r="Y755" i="10"/>
  <c r="X755" i="10"/>
  <c r="H755" i="10"/>
  <c r="G755" i="10"/>
  <c r="F755" i="10"/>
  <c r="E755" i="10"/>
  <c r="AK728" i="10"/>
  <c r="AA728" i="10"/>
  <c r="Z728" i="10"/>
  <c r="Y728" i="10"/>
  <c r="X728" i="10"/>
  <c r="H728" i="10"/>
  <c r="G728" i="10"/>
  <c r="F728" i="10"/>
  <c r="E728" i="10"/>
  <c r="AK718" i="10"/>
  <c r="AA718" i="10"/>
  <c r="Z718" i="10"/>
  <c r="Y718" i="10"/>
  <c r="X718" i="10"/>
  <c r="H718" i="10"/>
  <c r="G718" i="10"/>
  <c r="F718" i="10"/>
  <c r="E718" i="10"/>
  <c r="AK713" i="10"/>
  <c r="AA713" i="10"/>
  <c r="Z713" i="10"/>
  <c r="Y713" i="10"/>
  <c r="X713" i="10"/>
  <c r="H713" i="10"/>
  <c r="G713" i="10"/>
  <c r="F713" i="10"/>
  <c r="E713" i="10"/>
  <c r="AK703" i="10"/>
  <c r="AA703" i="10"/>
  <c r="Z703" i="10"/>
  <c r="Y703" i="10"/>
  <c r="X703" i="10"/>
  <c r="H703" i="10"/>
  <c r="G703" i="10"/>
  <c r="F703" i="10"/>
  <c r="E703" i="10"/>
  <c r="AK700" i="10"/>
  <c r="AA700" i="10"/>
  <c r="Z700" i="10"/>
  <c r="Y700" i="10"/>
  <c r="X700" i="10"/>
  <c r="H700" i="10"/>
  <c r="G700" i="10"/>
  <c r="F700" i="10"/>
  <c r="E700" i="10"/>
  <c r="AK686" i="10"/>
  <c r="AA686" i="10"/>
  <c r="Z686" i="10"/>
  <c r="Y686" i="10"/>
  <c r="X686" i="10"/>
  <c r="H686" i="10"/>
  <c r="G686" i="10"/>
  <c r="F686" i="10"/>
  <c r="E686" i="10"/>
  <c r="AK684" i="10"/>
  <c r="AA684" i="10"/>
  <c r="Z684" i="10"/>
  <c r="Y684" i="10"/>
  <c r="X684" i="10"/>
  <c r="H684" i="10"/>
  <c r="G684" i="10"/>
  <c r="F684" i="10"/>
  <c r="E684" i="10"/>
  <c r="AK661" i="10"/>
  <c r="AA661" i="10"/>
  <c r="Z661" i="10"/>
  <c r="Y661" i="10"/>
  <c r="X661" i="10"/>
  <c r="H661" i="10"/>
  <c r="G661" i="10"/>
  <c r="F661" i="10"/>
  <c r="E661" i="10"/>
  <c r="AK651" i="10"/>
  <c r="AA651" i="10"/>
  <c r="Z651" i="10"/>
  <c r="Y651" i="10"/>
  <c r="X651" i="10"/>
  <c r="H651" i="10"/>
  <c r="G651" i="10"/>
  <c r="F651" i="10"/>
  <c r="E651" i="10"/>
  <c r="AK645" i="10"/>
  <c r="AA645" i="10"/>
  <c r="Z645" i="10"/>
  <c r="Y645" i="10"/>
  <c r="X645" i="10"/>
  <c r="H645" i="10"/>
  <c r="G645" i="10"/>
  <c r="F645" i="10"/>
  <c r="E645" i="10"/>
  <c r="AK630" i="10"/>
  <c r="AA630" i="10"/>
  <c r="Z630" i="10"/>
  <c r="Y630" i="10"/>
  <c r="X630" i="10"/>
  <c r="H630" i="10"/>
  <c r="G630" i="10"/>
  <c r="F630" i="10"/>
  <c r="E630" i="10"/>
  <c r="AK625" i="10"/>
  <c r="AA625" i="10"/>
  <c r="Z625" i="10"/>
  <c r="Y625" i="10"/>
  <c r="X625" i="10"/>
  <c r="H625" i="10"/>
  <c r="G625" i="10"/>
  <c r="F625" i="10"/>
  <c r="E625" i="10"/>
  <c r="AK620" i="10"/>
  <c r="AA620" i="10"/>
  <c r="Z620" i="10"/>
  <c r="Y620" i="10"/>
  <c r="X620" i="10"/>
  <c r="H620" i="10"/>
  <c r="G620" i="10"/>
  <c r="F620" i="10"/>
  <c r="E620" i="10"/>
  <c r="AK617" i="10"/>
  <c r="AA617" i="10"/>
  <c r="Z617" i="10"/>
  <c r="Y617" i="10"/>
  <c r="X617" i="10"/>
  <c r="H617" i="10"/>
  <c r="G617" i="10"/>
  <c r="F617" i="10"/>
  <c r="E617" i="10"/>
  <c r="AK607" i="10"/>
  <c r="AA607" i="10"/>
  <c r="Z607" i="10"/>
  <c r="Y607" i="10"/>
  <c r="X607" i="10"/>
  <c r="H607" i="10"/>
  <c r="G607" i="10"/>
  <c r="F607" i="10"/>
  <c r="E607" i="10"/>
  <c r="AK589" i="10"/>
  <c r="AA589" i="10"/>
  <c r="Z589" i="10"/>
  <c r="Y589" i="10"/>
  <c r="X589" i="10"/>
  <c r="H589" i="10"/>
  <c r="G589" i="10"/>
  <c r="F589" i="10"/>
  <c r="E589" i="10"/>
  <c r="AK583" i="10"/>
  <c r="AA583" i="10"/>
  <c r="Z583" i="10"/>
  <c r="Y583" i="10"/>
  <c r="X583" i="10"/>
  <c r="H583" i="10"/>
  <c r="G583" i="10"/>
  <c r="F583" i="10"/>
  <c r="E583" i="10"/>
  <c r="AK581" i="10"/>
  <c r="AA581" i="10"/>
  <c r="Z581" i="10"/>
  <c r="Y581" i="10"/>
  <c r="X581" i="10"/>
  <c r="H581" i="10"/>
  <c r="G581" i="10"/>
  <c r="F581" i="10"/>
  <c r="E581" i="10"/>
  <c r="AK573" i="10"/>
  <c r="AA573" i="10"/>
  <c r="Z573" i="10"/>
  <c r="Y573" i="10"/>
  <c r="X573" i="10"/>
  <c r="H573" i="10"/>
  <c r="G573" i="10"/>
  <c r="F573" i="10"/>
  <c r="E573" i="10"/>
  <c r="AK549" i="10"/>
  <c r="AA549" i="10"/>
  <c r="Z549" i="10"/>
  <c r="Y549" i="10"/>
  <c r="X549" i="10"/>
  <c r="H549" i="10"/>
  <c r="G549" i="10"/>
  <c r="F549" i="10"/>
  <c r="E549" i="10"/>
  <c r="AK545" i="10"/>
  <c r="AA545" i="10"/>
  <c r="Z545" i="10"/>
  <c r="Y545" i="10"/>
  <c r="X545" i="10"/>
  <c r="H545" i="10"/>
  <c r="G545" i="10"/>
  <c r="F545" i="10"/>
  <c r="E545" i="10"/>
  <c r="AK543" i="10"/>
  <c r="AA543" i="10"/>
  <c r="Z543" i="10"/>
  <c r="Y543" i="10"/>
  <c r="X543" i="10"/>
  <c r="H543" i="10"/>
  <c r="G543" i="10"/>
  <c r="F543" i="10"/>
  <c r="E543" i="10"/>
  <c r="AK540" i="10"/>
  <c r="AA540" i="10"/>
  <c r="Z540" i="10"/>
  <c r="Y540" i="10"/>
  <c r="X540" i="10"/>
  <c r="H540" i="10"/>
  <c r="G540" i="10"/>
  <c r="F540" i="10"/>
  <c r="E540" i="10"/>
  <c r="AK535" i="10"/>
  <c r="AA535" i="10"/>
  <c r="Z535" i="10"/>
  <c r="Y535" i="10"/>
  <c r="X535" i="10"/>
  <c r="H535" i="10"/>
  <c r="G535" i="10"/>
  <c r="F535" i="10"/>
  <c r="E535" i="10"/>
  <c r="AK530" i="10"/>
  <c r="AA530" i="10"/>
  <c r="Z530" i="10"/>
  <c r="Y530" i="10"/>
  <c r="X530" i="10"/>
  <c r="H530" i="10"/>
  <c r="G530" i="10"/>
  <c r="F530" i="10"/>
  <c r="E530" i="10"/>
  <c r="AK525" i="10"/>
  <c r="AA525" i="10"/>
  <c r="Z525" i="10"/>
  <c r="Y525" i="10"/>
  <c r="X525" i="10"/>
  <c r="H525" i="10"/>
  <c r="G525" i="10"/>
  <c r="F525" i="10"/>
  <c r="E525" i="10"/>
  <c r="AK514" i="10"/>
  <c r="AA514" i="10"/>
  <c r="Z514" i="10"/>
  <c r="Y514" i="10"/>
  <c r="X514" i="10"/>
  <c r="H514" i="10"/>
  <c r="G514" i="10"/>
  <c r="F514" i="10"/>
  <c r="E514" i="10"/>
  <c r="AK507" i="10"/>
  <c r="AA507" i="10"/>
  <c r="Z507" i="10"/>
  <c r="Y507" i="10"/>
  <c r="X507" i="10"/>
  <c r="H507" i="10"/>
  <c r="G507" i="10"/>
  <c r="F507" i="10"/>
  <c r="E507" i="10"/>
  <c r="AK487" i="10"/>
  <c r="AA487" i="10"/>
  <c r="Z487" i="10"/>
  <c r="Y487" i="10"/>
  <c r="X487" i="10"/>
  <c r="H487" i="10"/>
  <c r="G487" i="10"/>
  <c r="F487" i="10"/>
  <c r="E487" i="10"/>
  <c r="AK480" i="10"/>
  <c r="AA480" i="10"/>
  <c r="Z480" i="10"/>
  <c r="Y480" i="10"/>
  <c r="X480" i="10"/>
  <c r="H480" i="10"/>
  <c r="G480" i="10"/>
  <c r="F480" i="10"/>
  <c r="E480" i="10"/>
  <c r="AK466" i="10"/>
  <c r="AA466" i="10"/>
  <c r="Z466" i="10"/>
  <c r="Y466" i="10"/>
  <c r="X466" i="10"/>
  <c r="H466" i="10"/>
  <c r="G466" i="10"/>
  <c r="F466" i="10"/>
  <c r="E466" i="10"/>
  <c r="AK459" i="10"/>
  <c r="AA459" i="10"/>
  <c r="Z459" i="10"/>
  <c r="Y459" i="10"/>
  <c r="X459" i="10"/>
  <c r="H459" i="10"/>
  <c r="G459" i="10"/>
  <c r="F459" i="10"/>
  <c r="E459" i="10"/>
  <c r="AK450" i="10"/>
  <c r="AA450" i="10"/>
  <c r="Z450" i="10"/>
  <c r="Y450" i="10"/>
  <c r="X450" i="10"/>
  <c r="H450" i="10"/>
  <c r="G450" i="10"/>
  <c r="F450" i="10"/>
  <c r="E450" i="10"/>
  <c r="AK409" i="10"/>
  <c r="AA409" i="10"/>
  <c r="Z409" i="10"/>
  <c r="Y409" i="10"/>
  <c r="X409" i="10"/>
  <c r="H409" i="10"/>
  <c r="G409" i="10"/>
  <c r="F409" i="10"/>
  <c r="E409" i="10"/>
  <c r="AK391" i="10"/>
  <c r="AA391" i="10"/>
  <c r="Z391" i="10"/>
  <c r="Y391" i="10"/>
  <c r="X391" i="10"/>
  <c r="H391" i="10"/>
  <c r="G391" i="10"/>
  <c r="F391" i="10"/>
  <c r="E391" i="10"/>
  <c r="AK382" i="10"/>
  <c r="AA382" i="10"/>
  <c r="Z382" i="10"/>
  <c r="Y382" i="10"/>
  <c r="X382" i="10"/>
  <c r="H382" i="10"/>
  <c r="G382" i="10"/>
  <c r="F382" i="10"/>
  <c r="E382" i="10"/>
  <c r="AK373" i="10"/>
  <c r="AA373" i="10"/>
  <c r="Z373" i="10"/>
  <c r="Y373" i="10"/>
  <c r="X373" i="10"/>
  <c r="H373" i="10"/>
  <c r="G373" i="10"/>
  <c r="F373" i="10"/>
  <c r="E373" i="10"/>
  <c r="AK370" i="10"/>
  <c r="AA370" i="10"/>
  <c r="Z370" i="10"/>
  <c r="Y370" i="10"/>
  <c r="X370" i="10"/>
  <c r="H370" i="10"/>
  <c r="G370" i="10"/>
  <c r="F370" i="10"/>
  <c r="E370" i="10"/>
  <c r="AK359" i="10"/>
  <c r="AA359" i="10"/>
  <c r="Z359" i="10"/>
  <c r="Y359" i="10"/>
  <c r="X359" i="10"/>
  <c r="H359" i="10"/>
  <c r="G359" i="10"/>
  <c r="F359" i="10"/>
  <c r="E359" i="10"/>
  <c r="AK353" i="10"/>
  <c r="AA353" i="10"/>
  <c r="Z353" i="10"/>
  <c r="Y353" i="10"/>
  <c r="X353" i="10"/>
  <c r="H353" i="10"/>
  <c r="G353" i="10"/>
  <c r="F353" i="10"/>
  <c r="E353" i="10"/>
  <c r="AK308" i="10"/>
  <c r="AA308" i="10"/>
  <c r="Z308" i="10"/>
  <c r="Y308" i="10"/>
  <c r="X308" i="10"/>
  <c r="H308" i="10"/>
  <c r="G308" i="10"/>
  <c r="F308" i="10"/>
  <c r="E308" i="10"/>
  <c r="AK298" i="10"/>
  <c r="AA298" i="10"/>
  <c r="Z298" i="10"/>
  <c r="Y298" i="10"/>
  <c r="X298" i="10"/>
  <c r="H298" i="10"/>
  <c r="G298" i="10"/>
  <c r="F298" i="10"/>
  <c r="E298" i="10"/>
  <c r="AK288" i="10"/>
  <c r="AA288" i="10"/>
  <c r="Z288" i="10"/>
  <c r="Y288" i="10"/>
  <c r="X288" i="10"/>
  <c r="H288" i="10"/>
  <c r="G288" i="10"/>
  <c r="F288" i="10"/>
  <c r="E288" i="10"/>
  <c r="AK277" i="10"/>
  <c r="AA277" i="10"/>
  <c r="Z277" i="10"/>
  <c r="Y277" i="10"/>
  <c r="X277" i="10"/>
  <c r="H277" i="10"/>
  <c r="G277" i="10"/>
  <c r="F277" i="10"/>
  <c r="E277" i="10"/>
  <c r="AK267" i="10"/>
  <c r="AA267" i="10"/>
  <c r="Z267" i="10"/>
  <c r="Y267" i="10"/>
  <c r="X267" i="10"/>
  <c r="H267" i="10"/>
  <c r="G267" i="10"/>
  <c r="F267" i="10"/>
  <c r="E267" i="10"/>
  <c r="AK261" i="10"/>
  <c r="AA261" i="10"/>
  <c r="Z261" i="10"/>
  <c r="Y261" i="10"/>
  <c r="X261" i="10"/>
  <c r="H261" i="10"/>
  <c r="G261" i="10"/>
  <c r="F261" i="10"/>
  <c r="E261" i="10"/>
  <c r="AK246" i="10"/>
  <c r="AA246" i="10"/>
  <c r="Z246" i="10"/>
  <c r="Y246" i="10"/>
  <c r="X246" i="10"/>
  <c r="H246" i="10"/>
  <c r="G246" i="10"/>
  <c r="F246" i="10"/>
  <c r="E246" i="10"/>
  <c r="AK244" i="10"/>
  <c r="AA244" i="10"/>
  <c r="Z244" i="10"/>
  <c r="Y244" i="10"/>
  <c r="X244" i="10"/>
  <c r="H244" i="10"/>
  <c r="G244" i="10"/>
  <c r="F244" i="10"/>
  <c r="E244" i="10"/>
  <c r="AK238" i="10"/>
  <c r="AA238" i="10"/>
  <c r="Z238" i="10"/>
  <c r="Y238" i="10"/>
  <c r="X238" i="10"/>
  <c r="H238" i="10"/>
  <c r="G238" i="10"/>
  <c r="F238" i="10"/>
  <c r="E238" i="10"/>
  <c r="AK234" i="10"/>
  <c r="AA234" i="10"/>
  <c r="Z234" i="10"/>
  <c r="Y234" i="10"/>
  <c r="X234" i="10"/>
  <c r="H234" i="10"/>
  <c r="G234" i="10"/>
  <c r="F234" i="10"/>
  <c r="E234" i="10"/>
  <c r="AK232" i="10"/>
  <c r="AA232" i="10"/>
  <c r="Z232" i="10"/>
  <c r="Y232" i="10"/>
  <c r="X232" i="10"/>
  <c r="H232" i="10"/>
  <c r="G232" i="10"/>
  <c r="F232" i="10"/>
  <c r="E232" i="10"/>
  <c r="AK228" i="10"/>
  <c r="AA228" i="10"/>
  <c r="Z228" i="10"/>
  <c r="Y228" i="10"/>
  <c r="X228" i="10"/>
  <c r="H228" i="10"/>
  <c r="G228" i="10"/>
  <c r="F228" i="10"/>
  <c r="E228" i="10"/>
  <c r="AK213" i="10"/>
  <c r="AA213" i="10"/>
  <c r="Z213" i="10"/>
  <c r="Y213" i="10"/>
  <c r="X213" i="10"/>
  <c r="H213" i="10"/>
  <c r="G213" i="10"/>
  <c r="F213" i="10"/>
  <c r="E213" i="10"/>
  <c r="AK207" i="10"/>
  <c r="AA207" i="10"/>
  <c r="Z207" i="10"/>
  <c r="Y207" i="10"/>
  <c r="X207" i="10"/>
  <c r="H207" i="10"/>
  <c r="G207" i="10"/>
  <c r="F207" i="10"/>
  <c r="E207" i="10"/>
  <c r="AK205" i="10"/>
  <c r="AA205" i="10"/>
  <c r="Z205" i="10"/>
  <c r="Y205" i="10"/>
  <c r="X205" i="10"/>
  <c r="H205" i="10"/>
  <c r="G205" i="10"/>
  <c r="F205" i="10"/>
  <c r="E205" i="10"/>
  <c r="AK183" i="10"/>
  <c r="AA183" i="10"/>
  <c r="Z183" i="10"/>
  <c r="Y183" i="10"/>
  <c r="X183" i="10"/>
  <c r="H183" i="10"/>
  <c r="G183" i="10"/>
  <c r="F183" i="10"/>
  <c r="E183" i="10"/>
  <c r="AK164" i="10"/>
  <c r="AA164" i="10"/>
  <c r="Z164" i="10"/>
  <c r="Y164" i="10"/>
  <c r="X164" i="10"/>
  <c r="H164" i="10"/>
  <c r="G164" i="10"/>
  <c r="F164" i="10"/>
  <c r="E164" i="10"/>
  <c r="AK142" i="10"/>
  <c r="AA142" i="10"/>
  <c r="Z142" i="10"/>
  <c r="Y142" i="10"/>
  <c r="X142" i="10"/>
  <c r="H142" i="10"/>
  <c r="G142" i="10"/>
  <c r="F142" i="10"/>
  <c r="E142" i="10"/>
  <c r="AK140" i="10"/>
  <c r="AA140" i="10"/>
  <c r="Z140" i="10"/>
  <c r="Y140" i="10"/>
  <c r="X140" i="10"/>
  <c r="H140" i="10"/>
  <c r="G140" i="10"/>
  <c r="F140" i="10"/>
  <c r="E140" i="10"/>
  <c r="AK136" i="10"/>
  <c r="AA136" i="10"/>
  <c r="Z136" i="10"/>
  <c r="Y136" i="10"/>
  <c r="X136" i="10"/>
  <c r="H136" i="10"/>
  <c r="G136" i="10"/>
  <c r="F136" i="10"/>
  <c r="E136" i="10"/>
  <c r="AK130" i="10"/>
  <c r="AA130" i="10"/>
  <c r="Z130" i="10"/>
  <c r="Y130" i="10"/>
  <c r="X130" i="10"/>
  <c r="H130" i="10"/>
  <c r="G130" i="10"/>
  <c r="F130" i="10"/>
  <c r="E130" i="10"/>
  <c r="AK124" i="10"/>
  <c r="AA124" i="10"/>
  <c r="Z124" i="10"/>
  <c r="Y124" i="10"/>
  <c r="X124" i="10"/>
  <c r="H124" i="10"/>
  <c r="G124" i="10"/>
  <c r="F124" i="10"/>
  <c r="E124" i="10"/>
  <c r="AK117" i="10"/>
  <c r="AA117" i="10"/>
  <c r="Z117" i="10"/>
  <c r="Y117" i="10"/>
  <c r="X117" i="10"/>
  <c r="H117" i="10"/>
  <c r="G117" i="10"/>
  <c r="F117" i="10"/>
  <c r="E117" i="10"/>
  <c r="AK111" i="10"/>
  <c r="AA111" i="10"/>
  <c r="Z111" i="10"/>
  <c r="Y111" i="10"/>
  <c r="X111" i="10"/>
  <c r="H111" i="10"/>
  <c r="G111" i="10"/>
  <c r="F111" i="10"/>
  <c r="E111" i="10"/>
  <c r="AK93" i="10"/>
  <c r="AA93" i="10"/>
  <c r="Z93" i="10"/>
  <c r="Y93" i="10"/>
  <c r="X93" i="10"/>
  <c r="H93" i="10"/>
  <c r="G93" i="10"/>
  <c r="F93" i="10"/>
  <c r="E93" i="10"/>
  <c r="AK80" i="10"/>
  <c r="AA80" i="10"/>
  <c r="Z80" i="10"/>
  <c r="Y80" i="10"/>
  <c r="X80" i="10"/>
  <c r="H80" i="10"/>
  <c r="G80" i="10"/>
  <c r="F80" i="10"/>
  <c r="E80" i="10"/>
  <c r="AK77" i="10"/>
  <c r="AA77" i="10"/>
  <c r="Z77" i="10"/>
  <c r="Y77" i="10"/>
  <c r="X77" i="10"/>
  <c r="H77" i="10"/>
  <c r="G77" i="10"/>
  <c r="F77" i="10"/>
  <c r="E77" i="10"/>
  <c r="AK61" i="10"/>
  <c r="AA61" i="10"/>
  <c r="Z61" i="10"/>
  <c r="Y61" i="10"/>
  <c r="X61" i="10"/>
  <c r="H61" i="10"/>
  <c r="G61" i="10"/>
  <c r="F61" i="10"/>
  <c r="E61" i="10"/>
  <c r="AK57" i="10"/>
  <c r="AA57" i="10"/>
  <c r="Z57" i="10"/>
  <c r="Y57" i="10"/>
  <c r="X57" i="10"/>
  <c r="H57" i="10"/>
  <c r="G57" i="10"/>
  <c r="F57" i="10"/>
  <c r="E57" i="10"/>
  <c r="AK51" i="10"/>
  <c r="AA51" i="10"/>
  <c r="Z51" i="10"/>
  <c r="Y51" i="10"/>
  <c r="X51" i="10"/>
  <c r="H51" i="10"/>
  <c r="G51" i="10"/>
  <c r="F51" i="10"/>
  <c r="E51" i="10"/>
  <c r="AK44" i="10"/>
  <c r="AA44" i="10"/>
  <c r="Z44" i="10"/>
  <c r="Y44" i="10"/>
  <c r="X44" i="10"/>
  <c r="H44" i="10"/>
  <c r="G44" i="10"/>
  <c r="F44" i="10"/>
  <c r="E44" i="10"/>
  <c r="AK36" i="10"/>
  <c r="AA36" i="10"/>
  <c r="Z36" i="10"/>
  <c r="Y36" i="10"/>
  <c r="X36" i="10"/>
  <c r="H36" i="10"/>
  <c r="G36" i="10"/>
  <c r="F36" i="10"/>
  <c r="E36" i="10"/>
  <c r="AK29" i="10"/>
  <c r="AA29" i="10"/>
  <c r="Z29" i="10"/>
  <c r="Y29" i="10"/>
  <c r="X29" i="10"/>
  <c r="H29" i="10"/>
  <c r="G29" i="10"/>
  <c r="F29" i="10"/>
  <c r="E29" i="10"/>
  <c r="AK25" i="10"/>
  <c r="AA25" i="10"/>
  <c r="Z25" i="10"/>
  <c r="Y25" i="10"/>
  <c r="X25" i="10"/>
  <c r="H25" i="10"/>
  <c r="G25" i="10"/>
  <c r="F25" i="10"/>
  <c r="E25" i="10"/>
  <c r="AK20" i="10"/>
  <c r="AA20" i="10"/>
  <c r="Z20" i="10"/>
  <c r="Y20" i="10"/>
  <c r="X20" i="10"/>
  <c r="H20" i="10"/>
  <c r="G20" i="10"/>
  <c r="F20" i="10"/>
  <c r="E20" i="10"/>
  <c r="AK16" i="10"/>
  <c r="AA16" i="10"/>
  <c r="Z16" i="10"/>
  <c r="Y16" i="10"/>
  <c r="X16" i="10"/>
  <c r="G16" i="10"/>
  <c r="P1083" i="13"/>
  <c r="P1082" i="13"/>
  <c r="P1081" i="13"/>
  <c r="P1080" i="13"/>
  <c r="P1079" i="13"/>
  <c r="P1078" i="13"/>
  <c r="P1077" i="13"/>
  <c r="P1075" i="13"/>
  <c r="P1074" i="13" s="1"/>
  <c r="P1073" i="13"/>
  <c r="P1071" i="13"/>
  <c r="P1070" i="13"/>
  <c r="P1068" i="13"/>
  <c r="P1067" i="13"/>
  <c r="P1065" i="13"/>
  <c r="P1064" i="13" s="1"/>
  <c r="P1063" i="13"/>
  <c r="P1062" i="13" s="1"/>
  <c r="P1061" i="13"/>
  <c r="P1060" i="13" s="1"/>
  <c r="P1059" i="13"/>
  <c r="P1058" i="13"/>
  <c r="P1057" i="13"/>
  <c r="P1056" i="13"/>
  <c r="P1055" i="13"/>
  <c r="P1053" i="13"/>
  <c r="P1052" i="13"/>
  <c r="P1051" i="13"/>
  <c r="P1050" i="13"/>
  <c r="P1049" i="13"/>
  <c r="P1048" i="13"/>
  <c r="P1047" i="13"/>
  <c r="P1045" i="13"/>
  <c r="P1044" i="13" s="1"/>
  <c r="P1043" i="13"/>
  <c r="P1042" i="13"/>
  <c r="P1041" i="13"/>
  <c r="P1040" i="13"/>
  <c r="P1038" i="13"/>
  <c r="P1037" i="13"/>
  <c r="P1036" i="13"/>
  <c r="P1035" i="13"/>
  <c r="P1034" i="13"/>
  <c r="P1033" i="13"/>
  <c r="P1032" i="13"/>
  <c r="P1031" i="13"/>
  <c r="P1030" i="13"/>
  <c r="P1028" i="13"/>
  <c r="P1027" i="13" s="1"/>
  <c r="P1026" i="13"/>
  <c r="P1025" i="13"/>
  <c r="P1024" i="13"/>
  <c r="P1023" i="13"/>
  <c r="P1022" i="13"/>
  <c r="P1020" i="13"/>
  <c r="P1019" i="13"/>
  <c r="P1017" i="13"/>
  <c r="P1016" i="13" s="1"/>
  <c r="P1015" i="13"/>
  <c r="P1014" i="13"/>
  <c r="P1013" i="13"/>
  <c r="P1012" i="13"/>
  <c r="P1011" i="13"/>
  <c r="P1009" i="13"/>
  <c r="P1008" i="13"/>
  <c r="P1007" i="13"/>
  <c r="P1006" i="13"/>
  <c r="P1005" i="13"/>
  <c r="P1004" i="13"/>
  <c r="P1003" i="13"/>
  <c r="P1002" i="13"/>
  <c r="P1001" i="13"/>
  <c r="P1000" i="13"/>
  <c r="P999" i="13"/>
  <c r="P998" i="13"/>
  <c r="P997" i="13"/>
  <c r="P996" i="13"/>
  <c r="P994" i="13"/>
  <c r="P993" i="13"/>
  <c r="P992" i="13"/>
  <c r="P991" i="13"/>
  <c r="P990" i="13"/>
  <c r="P989" i="13"/>
  <c r="P988" i="13"/>
  <c r="P987" i="13"/>
  <c r="P986" i="13"/>
  <c r="P985" i="13"/>
  <c r="P984" i="13"/>
  <c r="P983" i="13"/>
  <c r="P982" i="13"/>
  <c r="P980" i="13"/>
  <c r="P979" i="13"/>
  <c r="P978" i="13"/>
  <c r="P977" i="13"/>
  <c r="P976" i="13"/>
  <c r="P975" i="13"/>
  <c r="P974" i="13"/>
  <c r="P973" i="13"/>
  <c r="P972" i="13"/>
  <c r="P971" i="13"/>
  <c r="P970" i="13"/>
  <c r="P969" i="13"/>
  <c r="P968" i="13"/>
  <c r="P967" i="13"/>
  <c r="P966" i="13"/>
  <c r="P965" i="13"/>
  <c r="P964" i="13"/>
  <c r="P963" i="13"/>
  <c r="P962" i="13"/>
  <c r="P960" i="13"/>
  <c r="P959" i="13"/>
  <c r="P957" i="13"/>
  <c r="P956" i="13"/>
  <c r="P954" i="13"/>
  <c r="P953" i="13"/>
  <c r="P952" i="13"/>
  <c r="P951" i="13"/>
  <c r="P950" i="13"/>
  <c r="P949" i="13"/>
  <c r="P948" i="13"/>
  <c r="P947" i="13"/>
  <c r="P945" i="13"/>
  <c r="P944" i="13"/>
  <c r="P942" i="13"/>
  <c r="P941" i="13" s="1"/>
  <c r="P940" i="13"/>
  <c r="P939" i="13"/>
  <c r="P938" i="13"/>
  <c r="P937" i="13"/>
  <c r="P936" i="13"/>
  <c r="P934" i="13"/>
  <c r="P933" i="13" s="1"/>
  <c r="P932" i="13"/>
  <c r="P931" i="13"/>
  <c r="P930" i="13"/>
  <c r="P929" i="13"/>
  <c r="P928" i="13"/>
  <c r="P927" i="13"/>
  <c r="P926" i="13"/>
  <c r="P925" i="13"/>
  <c r="P924" i="13"/>
  <c r="P922" i="13"/>
  <c r="P921" i="13"/>
  <c r="P920" i="13"/>
  <c r="P919" i="13"/>
  <c r="P917" i="13"/>
  <c r="P916" i="13" s="1"/>
  <c r="P915" i="13"/>
  <c r="P914" i="13" s="1"/>
  <c r="P913" i="13"/>
  <c r="P912" i="13" s="1"/>
  <c r="P911" i="13"/>
  <c r="P910" i="13" s="1"/>
  <c r="P909" i="13"/>
  <c r="P908" i="13"/>
  <c r="P907" i="13"/>
  <c r="P906" i="13"/>
  <c r="P904" i="13"/>
  <c r="P903" i="13"/>
  <c r="P902" i="13"/>
  <c r="P901" i="13"/>
  <c r="P900" i="13"/>
  <c r="P899" i="13"/>
  <c r="P898" i="13"/>
  <c r="P897" i="13"/>
  <c r="P896" i="13"/>
  <c r="P895" i="13"/>
  <c r="P894" i="13"/>
  <c r="P893" i="13"/>
  <c r="P892" i="13"/>
  <c r="P890" i="13"/>
  <c r="P889" i="13"/>
  <c r="P888" i="13"/>
  <c r="P887" i="13"/>
  <c r="P885" i="13"/>
  <c r="P883" i="13"/>
  <c r="P882" i="13" s="1"/>
  <c r="P881" i="13"/>
  <c r="P880" i="13" s="1"/>
  <c r="P879" i="13"/>
  <c r="P878" i="13"/>
  <c r="P876" i="13"/>
  <c r="P875" i="13"/>
  <c r="P874" i="13"/>
  <c r="P873" i="13"/>
  <c r="P871" i="13"/>
  <c r="P870" i="13"/>
  <c r="P869" i="13"/>
  <c r="P868" i="13"/>
  <c r="P865" i="13"/>
  <c r="P864" i="13" s="1"/>
  <c r="P863" i="13"/>
  <c r="P862" i="13" s="1"/>
  <c r="P861" i="13"/>
  <c r="P860" i="13"/>
  <c r="P858" i="13"/>
  <c r="P857" i="13"/>
  <c r="P856" i="13"/>
  <c r="P855" i="13"/>
  <c r="P854" i="13"/>
  <c r="P853" i="13"/>
  <c r="P852" i="13"/>
  <c r="P851" i="13"/>
  <c r="P849" i="13"/>
  <c r="P848" i="13" s="1"/>
  <c r="P847" i="13"/>
  <c r="P846" i="13" s="1"/>
  <c r="P845" i="13"/>
  <c r="P844" i="13"/>
  <c r="P843" i="13"/>
  <c r="P842" i="13"/>
  <c r="P841" i="13"/>
  <c r="P840" i="13"/>
  <c r="P839" i="13"/>
  <c r="P838" i="13"/>
  <c r="P837" i="13"/>
  <c r="P836" i="13"/>
  <c r="P834" i="13"/>
  <c r="P833" i="13"/>
  <c r="P831" i="13"/>
  <c r="P830" i="13"/>
  <c r="P828" i="13"/>
  <c r="P827" i="13"/>
  <c r="P826" i="13"/>
  <c r="P825" i="13"/>
  <c r="P824" i="13"/>
  <c r="P823" i="13"/>
  <c r="P822" i="13"/>
  <c r="P820" i="13"/>
  <c r="P819" i="13"/>
  <c r="P818" i="13"/>
  <c r="P817" i="13"/>
  <c r="P816" i="13"/>
  <c r="P815" i="13"/>
  <c r="P814" i="13"/>
  <c r="P813" i="13"/>
  <c r="P812" i="13"/>
  <c r="P811" i="13"/>
  <c r="P810" i="13"/>
  <c r="P809" i="13"/>
  <c r="P808" i="13"/>
  <c r="P807" i="13"/>
  <c r="P806" i="13"/>
  <c r="P805" i="13"/>
  <c r="P804" i="13"/>
  <c r="P803" i="13"/>
  <c r="P802" i="13"/>
  <c r="P801" i="13"/>
  <c r="P800" i="13"/>
  <c r="P799" i="13"/>
  <c r="P798" i="13"/>
  <c r="P797" i="13"/>
  <c r="P796" i="13"/>
  <c r="P795" i="13"/>
  <c r="P794" i="13"/>
  <c r="P793" i="13"/>
  <c r="P792" i="13"/>
  <c r="P791" i="13"/>
  <c r="P790" i="13"/>
  <c r="P789" i="13"/>
  <c r="P788" i="13"/>
  <c r="P787" i="13"/>
  <c r="P786" i="13"/>
  <c r="P785" i="13"/>
  <c r="P784" i="13"/>
  <c r="P783" i="13"/>
  <c r="P782" i="13"/>
  <c r="P781" i="13"/>
  <c r="P780" i="13"/>
  <c r="P778" i="13"/>
  <c r="P777" i="13"/>
  <c r="P776" i="13"/>
  <c r="P775" i="13"/>
  <c r="P774" i="13"/>
  <c r="P773" i="13"/>
  <c r="P772" i="13"/>
  <c r="P771" i="13"/>
  <c r="P770" i="13"/>
  <c r="P769" i="13"/>
  <c r="P767" i="13"/>
  <c r="P766" i="13"/>
  <c r="P764" i="13"/>
  <c r="P763" i="13"/>
  <c r="P762" i="13"/>
  <c r="P761" i="13"/>
  <c r="P760" i="13"/>
  <c r="P759" i="13"/>
  <c r="P758" i="13"/>
  <c r="P757" i="13"/>
  <c r="P755" i="13"/>
  <c r="P754" i="13"/>
  <c r="P753" i="13"/>
  <c r="P752" i="13"/>
  <c r="P751" i="13"/>
  <c r="P750" i="13"/>
  <c r="P749" i="13"/>
  <c r="P748" i="13"/>
  <c r="P747" i="13"/>
  <c r="P746" i="13"/>
  <c r="P745" i="13"/>
  <c r="P744" i="13"/>
  <c r="P743" i="13"/>
  <c r="P742" i="13"/>
  <c r="P741" i="13"/>
  <c r="P740" i="13"/>
  <c r="P739" i="13"/>
  <c r="P738" i="13"/>
  <c r="P737" i="13"/>
  <c r="P736" i="13"/>
  <c r="P735" i="13"/>
  <c r="P734" i="13"/>
  <c r="P733" i="13"/>
  <c r="P732" i="13"/>
  <c r="P731" i="13"/>
  <c r="P730" i="13"/>
  <c r="P728" i="13"/>
  <c r="P727" i="13"/>
  <c r="P726" i="13"/>
  <c r="P725" i="13"/>
  <c r="P724" i="13"/>
  <c r="P723" i="13"/>
  <c r="P722" i="13"/>
  <c r="P721" i="13"/>
  <c r="P720" i="13"/>
  <c r="P718" i="13"/>
  <c r="P717" i="13"/>
  <c r="P716" i="13"/>
  <c r="P715" i="13"/>
  <c r="P713" i="13"/>
  <c r="P712" i="13"/>
  <c r="P711" i="13"/>
  <c r="P710" i="13"/>
  <c r="P709" i="13"/>
  <c r="P708" i="13"/>
  <c r="P707" i="13"/>
  <c r="P706" i="13"/>
  <c r="P705" i="13"/>
  <c r="P703" i="13"/>
  <c r="P702" i="13"/>
  <c r="P700" i="13"/>
  <c r="P699" i="13"/>
  <c r="P698" i="13"/>
  <c r="P697" i="13"/>
  <c r="P696" i="13"/>
  <c r="P695" i="13"/>
  <c r="P694" i="13"/>
  <c r="P693" i="13"/>
  <c r="P692" i="13"/>
  <c r="P691" i="13"/>
  <c r="P690" i="13"/>
  <c r="P689" i="13"/>
  <c r="P688" i="13"/>
  <c r="P686" i="13"/>
  <c r="P685" i="13" s="1"/>
  <c r="P684" i="13"/>
  <c r="P683" i="13"/>
  <c r="P682" i="13"/>
  <c r="P681" i="13"/>
  <c r="P680" i="13"/>
  <c r="P679" i="13"/>
  <c r="P678" i="13"/>
  <c r="P677" i="13"/>
  <c r="P676" i="13"/>
  <c r="P675" i="13"/>
  <c r="P674" i="13"/>
  <c r="P673" i="13"/>
  <c r="P672" i="13"/>
  <c r="P671" i="13"/>
  <c r="P670" i="13"/>
  <c r="P669" i="13"/>
  <c r="P668" i="13"/>
  <c r="P667" i="13"/>
  <c r="P666" i="13"/>
  <c r="P665" i="13"/>
  <c r="P664" i="13"/>
  <c r="P663" i="13"/>
  <c r="P661" i="13"/>
  <c r="P660" i="13"/>
  <c r="P659" i="13"/>
  <c r="P658" i="13"/>
  <c r="P657" i="13"/>
  <c r="P656" i="13"/>
  <c r="P655" i="13"/>
  <c r="P654" i="13"/>
  <c r="P653" i="13"/>
  <c r="P651" i="13"/>
  <c r="P650" i="13"/>
  <c r="P649" i="13"/>
  <c r="P648" i="13"/>
  <c r="P647" i="13"/>
  <c r="P645" i="13"/>
  <c r="P644" i="13"/>
  <c r="P643" i="13"/>
  <c r="P642" i="13"/>
  <c r="P641" i="13"/>
  <c r="P640" i="13"/>
  <c r="P639" i="13"/>
  <c r="P638" i="13"/>
  <c r="P637" i="13"/>
  <c r="P636" i="13"/>
  <c r="P635" i="13"/>
  <c r="P634" i="13"/>
  <c r="P633" i="13"/>
  <c r="P632" i="13"/>
  <c r="P630" i="13"/>
  <c r="P629" i="13"/>
  <c r="P628" i="13"/>
  <c r="P627" i="13"/>
  <c r="P625" i="13"/>
  <c r="P624" i="13"/>
  <c r="P623" i="13"/>
  <c r="P622" i="13"/>
  <c r="P620" i="13"/>
  <c r="P619" i="13"/>
  <c r="P617" i="13"/>
  <c r="P616" i="13"/>
  <c r="P615" i="13"/>
  <c r="P614" i="13"/>
  <c r="P613" i="13"/>
  <c r="P612" i="13"/>
  <c r="P611" i="13"/>
  <c r="P610" i="13"/>
  <c r="P609" i="13"/>
  <c r="P607" i="13"/>
  <c r="P606" i="13"/>
  <c r="P605" i="13"/>
  <c r="P604" i="13"/>
  <c r="P603" i="13"/>
  <c r="P602" i="13"/>
  <c r="P601" i="13"/>
  <c r="P600" i="13"/>
  <c r="P599" i="13"/>
  <c r="P598" i="13"/>
  <c r="P597" i="13"/>
  <c r="P596" i="13"/>
  <c r="P595" i="13"/>
  <c r="P594" i="13"/>
  <c r="P593" i="13"/>
  <c r="P592" i="13"/>
  <c r="P591" i="13"/>
  <c r="P589" i="13"/>
  <c r="P588" i="13"/>
  <c r="P587" i="13"/>
  <c r="P586" i="13"/>
  <c r="P585" i="13"/>
  <c r="P583" i="13"/>
  <c r="P582" i="13" s="1"/>
  <c r="P581" i="13"/>
  <c r="P580" i="13"/>
  <c r="P579" i="13"/>
  <c r="P578" i="13"/>
  <c r="P577" i="13"/>
  <c r="P576" i="13"/>
  <c r="P575" i="13"/>
  <c r="P573" i="13"/>
  <c r="P572" i="13"/>
  <c r="P571" i="13"/>
  <c r="P570" i="13"/>
  <c r="P569" i="13"/>
  <c r="P568" i="13"/>
  <c r="P567" i="13"/>
  <c r="P566" i="13"/>
  <c r="P565" i="13"/>
  <c r="P564" i="13"/>
  <c r="P563" i="13"/>
  <c r="P562" i="13"/>
  <c r="P561" i="13"/>
  <c r="P560" i="13"/>
  <c r="P559" i="13"/>
  <c r="P558" i="13"/>
  <c r="P557" i="13"/>
  <c r="P556" i="13"/>
  <c r="P555" i="13"/>
  <c r="P554" i="13"/>
  <c r="P553" i="13"/>
  <c r="P552" i="13"/>
  <c r="P551" i="13"/>
  <c r="P549" i="13"/>
  <c r="P548" i="13"/>
  <c r="P547" i="13"/>
  <c r="P545" i="13"/>
  <c r="P544" i="13" s="1"/>
  <c r="P543" i="13"/>
  <c r="P542" i="13"/>
  <c r="P540" i="13"/>
  <c r="P539" i="13"/>
  <c r="P538" i="13"/>
  <c r="P537" i="13"/>
  <c r="P535" i="13"/>
  <c r="P534" i="13"/>
  <c r="P533" i="13"/>
  <c r="P532" i="13"/>
  <c r="P530" i="13"/>
  <c r="P529" i="13"/>
  <c r="P528" i="13"/>
  <c r="P527" i="13"/>
  <c r="P525" i="13"/>
  <c r="P524" i="13"/>
  <c r="P523" i="13"/>
  <c r="P522" i="13"/>
  <c r="P521" i="13"/>
  <c r="P520" i="13"/>
  <c r="P519" i="13"/>
  <c r="P518" i="13"/>
  <c r="P517" i="13"/>
  <c r="P516" i="13"/>
  <c r="P514" i="13"/>
  <c r="P513" i="13"/>
  <c r="P512" i="13"/>
  <c r="P511" i="13"/>
  <c r="P510" i="13"/>
  <c r="P509" i="13"/>
  <c r="P507" i="13"/>
  <c r="P506" i="13"/>
  <c r="P505" i="13"/>
  <c r="P504" i="13"/>
  <c r="P503" i="13"/>
  <c r="P502" i="13"/>
  <c r="P501" i="13"/>
  <c r="P500" i="13"/>
  <c r="P499" i="13"/>
  <c r="P498" i="13"/>
  <c r="P497" i="13"/>
  <c r="P496" i="13"/>
  <c r="P495" i="13"/>
  <c r="P494" i="13"/>
  <c r="P493" i="13"/>
  <c r="P492" i="13"/>
  <c r="P491" i="13"/>
  <c r="P490" i="13"/>
  <c r="P489" i="13"/>
  <c r="P487" i="13"/>
  <c r="P486" i="13"/>
  <c r="P485" i="13"/>
  <c r="P484" i="13"/>
  <c r="P483" i="13"/>
  <c r="P482" i="13"/>
  <c r="P480" i="13"/>
  <c r="P479" i="13"/>
  <c r="P478" i="13"/>
  <c r="P477" i="13"/>
  <c r="P476" i="13"/>
  <c r="P475" i="13"/>
  <c r="P474" i="13"/>
  <c r="P473" i="13"/>
  <c r="P472" i="13"/>
  <c r="P471" i="13"/>
  <c r="P470" i="13"/>
  <c r="P469" i="13"/>
  <c r="P468" i="13"/>
  <c r="P466" i="13"/>
  <c r="P465" i="13"/>
  <c r="P464" i="13"/>
  <c r="P463" i="13"/>
  <c r="P462" i="13"/>
  <c r="P461" i="13"/>
  <c r="P458" i="13"/>
  <c r="P457" i="13"/>
  <c r="P456" i="13"/>
  <c r="P455" i="13"/>
  <c r="P454" i="13"/>
  <c r="P453" i="13"/>
  <c r="P452" i="13"/>
  <c r="P450" i="13"/>
  <c r="P449" i="13"/>
  <c r="P448" i="13"/>
  <c r="P447" i="13"/>
  <c r="P446" i="13"/>
  <c r="P445" i="13"/>
  <c r="P444" i="13"/>
  <c r="P443" i="13"/>
  <c r="P442" i="13"/>
  <c r="P441" i="13"/>
  <c r="P440" i="13"/>
  <c r="P439" i="13"/>
  <c r="P438" i="13"/>
  <c r="P437" i="13"/>
  <c r="P436" i="13"/>
  <c r="P435" i="13"/>
  <c r="P434" i="13"/>
  <c r="P433" i="13"/>
  <c r="P432" i="13"/>
  <c r="P431" i="13"/>
  <c r="P430" i="13"/>
  <c r="P429" i="13"/>
  <c r="P428" i="13"/>
  <c r="P427" i="13"/>
  <c r="P426" i="13"/>
  <c r="P425" i="13"/>
  <c r="P424" i="13"/>
  <c r="P423" i="13"/>
  <c r="P422" i="13"/>
  <c r="P421" i="13"/>
  <c r="P420" i="13"/>
  <c r="P419" i="13"/>
  <c r="P418" i="13"/>
  <c r="P417" i="13"/>
  <c r="P416" i="13"/>
  <c r="P415" i="13"/>
  <c r="P414" i="13"/>
  <c r="P413" i="13"/>
  <c r="P412" i="13"/>
  <c r="P411" i="13"/>
  <c r="P409" i="13"/>
  <c r="P408" i="13"/>
  <c r="P407" i="13"/>
  <c r="P406" i="13"/>
  <c r="P405" i="13"/>
  <c r="P404" i="13"/>
  <c r="P403" i="13"/>
  <c r="P402" i="13"/>
  <c r="P401" i="13"/>
  <c r="P400" i="13"/>
  <c r="P399" i="13"/>
  <c r="P398" i="13"/>
  <c r="P397" i="13"/>
  <c r="P396" i="13"/>
  <c r="P395" i="13"/>
  <c r="P394" i="13"/>
  <c r="P393" i="13"/>
  <c r="P391" i="13"/>
  <c r="P390" i="13"/>
  <c r="P389" i="13"/>
  <c r="P388" i="13"/>
  <c r="P387" i="13"/>
  <c r="P386" i="13"/>
  <c r="P385" i="13"/>
  <c r="P384" i="13"/>
  <c r="P382" i="13"/>
  <c r="P381" i="13"/>
  <c r="P380" i="13"/>
  <c r="P379" i="13"/>
  <c r="P378" i="13"/>
  <c r="P377" i="13"/>
  <c r="P376" i="13"/>
  <c r="P375" i="13"/>
  <c r="P373" i="13"/>
  <c r="P372" i="13"/>
  <c r="P370" i="13"/>
  <c r="P369" i="13"/>
  <c r="P368" i="13"/>
  <c r="P367" i="13"/>
  <c r="P366" i="13"/>
  <c r="P365" i="13"/>
  <c r="P364" i="13"/>
  <c r="P363" i="13"/>
  <c r="P362" i="13"/>
  <c r="P361" i="13"/>
  <c r="P359" i="13"/>
  <c r="P358" i="13"/>
  <c r="P357" i="13"/>
  <c r="P356" i="13"/>
  <c r="P355" i="13"/>
  <c r="P353" i="13"/>
  <c r="P352" i="13"/>
  <c r="P351" i="13"/>
  <c r="P350" i="13"/>
  <c r="P349" i="13"/>
  <c r="P348" i="13"/>
  <c r="P347" i="13"/>
  <c r="P346" i="13"/>
  <c r="P345" i="13"/>
  <c r="P344" i="13"/>
  <c r="P343" i="13"/>
  <c r="P342" i="13"/>
  <c r="P341" i="13"/>
  <c r="P340" i="13"/>
  <c r="P339" i="13"/>
  <c r="P338" i="13"/>
  <c r="P337" i="13"/>
  <c r="P336" i="13"/>
  <c r="P335" i="13"/>
  <c r="P334" i="13"/>
  <c r="P333" i="13"/>
  <c r="P332" i="13"/>
  <c r="P331" i="13"/>
  <c r="P330" i="13"/>
  <c r="P329" i="13"/>
  <c r="P328" i="13"/>
  <c r="P327" i="13"/>
  <c r="P326" i="13"/>
  <c r="P325" i="13"/>
  <c r="P324" i="13"/>
  <c r="P323" i="13"/>
  <c r="P322" i="13"/>
  <c r="P321" i="13"/>
  <c r="P320" i="13"/>
  <c r="P319" i="13"/>
  <c r="P318" i="13"/>
  <c r="P317" i="13"/>
  <c r="P316" i="13"/>
  <c r="P315" i="13"/>
  <c r="P314" i="13"/>
  <c r="P313" i="13"/>
  <c r="P312" i="13"/>
  <c r="P311" i="13"/>
  <c r="P310" i="13"/>
  <c r="P308" i="13"/>
  <c r="P307" i="13"/>
  <c r="P306" i="13"/>
  <c r="P305" i="13"/>
  <c r="P304" i="13"/>
  <c r="P303" i="13"/>
  <c r="P302" i="13"/>
  <c r="P301" i="13"/>
  <c r="P300" i="13"/>
  <c r="P298" i="13"/>
  <c r="P297" i="13"/>
  <c r="P296" i="13"/>
  <c r="P295" i="13"/>
  <c r="P294" i="13"/>
  <c r="P293" i="13"/>
  <c r="P292" i="13"/>
  <c r="P291" i="13"/>
  <c r="P290" i="13"/>
  <c r="P288" i="13"/>
  <c r="P287" i="13"/>
  <c r="P286" i="13"/>
  <c r="P285" i="13"/>
  <c r="P284" i="13"/>
  <c r="P283" i="13"/>
  <c r="P282" i="13"/>
  <c r="P281" i="13"/>
  <c r="P280" i="13"/>
  <c r="P279" i="13"/>
  <c r="P277" i="13"/>
  <c r="P276" i="13"/>
  <c r="P275" i="13"/>
  <c r="P274" i="13"/>
  <c r="P273" i="13"/>
  <c r="P272" i="13"/>
  <c r="P271" i="13"/>
  <c r="P270" i="13"/>
  <c r="P269" i="13"/>
  <c r="P267" i="13"/>
  <c r="P266" i="13"/>
  <c r="P265" i="13"/>
  <c r="P264" i="13"/>
  <c r="P263" i="13"/>
  <c r="P261" i="13"/>
  <c r="P260" i="13"/>
  <c r="P259" i="13"/>
  <c r="P258" i="13"/>
  <c r="P257" i="13"/>
  <c r="P256" i="13"/>
  <c r="P255" i="13"/>
  <c r="P254" i="13"/>
  <c r="P253" i="13"/>
  <c r="P252" i="13"/>
  <c r="P251" i="13"/>
  <c r="P250" i="13"/>
  <c r="P249" i="13"/>
  <c r="P248" i="13"/>
  <c r="P246" i="13"/>
  <c r="P245" i="13" s="1"/>
  <c r="P244" i="13"/>
  <c r="P243" i="13"/>
  <c r="P242" i="13"/>
  <c r="P241" i="13"/>
  <c r="P240" i="13"/>
  <c r="P238" i="13"/>
  <c r="P237" i="13"/>
  <c r="P236" i="13"/>
  <c r="P234" i="13"/>
  <c r="P233" i="13" s="1"/>
  <c r="P232" i="13"/>
  <c r="P231" i="13"/>
  <c r="P230" i="13"/>
  <c r="P228" i="13"/>
  <c r="P227" i="13"/>
  <c r="P226" i="13"/>
  <c r="P225" i="13"/>
  <c r="P224" i="13"/>
  <c r="P223" i="13"/>
  <c r="P222" i="13"/>
  <c r="P221" i="13"/>
  <c r="P220" i="13"/>
  <c r="P219" i="13"/>
  <c r="P218" i="13"/>
  <c r="P217" i="13"/>
  <c r="P216" i="13"/>
  <c r="P215" i="13"/>
  <c r="P213" i="13"/>
  <c r="P212" i="13"/>
  <c r="P211" i="13"/>
  <c r="P210" i="13"/>
  <c r="P209" i="13"/>
  <c r="P207" i="13"/>
  <c r="P206" i="13" s="1"/>
  <c r="P205" i="13"/>
  <c r="P204" i="13"/>
  <c r="P203" i="13"/>
  <c r="P202" i="13"/>
  <c r="P201" i="13"/>
  <c r="P200" i="13"/>
  <c r="P199" i="13"/>
  <c r="P198" i="13"/>
  <c r="P197" i="13"/>
  <c r="P196" i="13"/>
  <c r="P195" i="13"/>
  <c r="P194" i="13"/>
  <c r="P193" i="13"/>
  <c r="P192" i="13"/>
  <c r="P191" i="13"/>
  <c r="P190" i="13"/>
  <c r="P189" i="13"/>
  <c r="P188" i="13"/>
  <c r="P187" i="13"/>
  <c r="P186" i="13"/>
  <c r="P185" i="13"/>
  <c r="P183" i="13"/>
  <c r="P182" i="13"/>
  <c r="P181" i="13"/>
  <c r="P180" i="13"/>
  <c r="P179" i="13"/>
  <c r="P178" i="13"/>
  <c r="P177" i="13"/>
  <c r="P176" i="13"/>
  <c r="P175" i="13"/>
  <c r="P174" i="13"/>
  <c r="P173" i="13"/>
  <c r="P172" i="13"/>
  <c r="P171" i="13"/>
  <c r="P170" i="13"/>
  <c r="P169" i="13"/>
  <c r="P168" i="13"/>
  <c r="P167" i="13"/>
  <c r="P166" i="13"/>
  <c r="P164" i="13"/>
  <c r="P163" i="13"/>
  <c r="P162" i="13"/>
  <c r="P161" i="13"/>
  <c r="P160" i="13"/>
  <c r="P159" i="13"/>
  <c r="P158" i="13"/>
  <c r="P157" i="13"/>
  <c r="P156" i="13"/>
  <c r="P155" i="13"/>
  <c r="P154" i="13"/>
  <c r="P153" i="13"/>
  <c r="P152" i="13"/>
  <c r="P151" i="13"/>
  <c r="P150" i="13"/>
  <c r="P149" i="13"/>
  <c r="P148" i="13"/>
  <c r="P147" i="13"/>
  <c r="P146" i="13"/>
  <c r="P145" i="13"/>
  <c r="P144" i="13"/>
  <c r="P142" i="13"/>
  <c r="P141" i="13" s="1"/>
  <c r="P140" i="13"/>
  <c r="P139" i="13"/>
  <c r="P138" i="13"/>
  <c r="P136" i="13"/>
  <c r="P135" i="13"/>
  <c r="P134" i="13"/>
  <c r="P133" i="13"/>
  <c r="P132" i="13"/>
  <c r="P130" i="13"/>
  <c r="P129" i="13"/>
  <c r="P128" i="13"/>
  <c r="P127" i="13"/>
  <c r="P126" i="13"/>
  <c r="P124" i="13"/>
  <c r="P123" i="13"/>
  <c r="P122" i="13"/>
  <c r="P121" i="13"/>
  <c r="P120" i="13"/>
  <c r="P119" i="13"/>
  <c r="P117" i="13"/>
  <c r="P116" i="13"/>
  <c r="P115" i="13"/>
  <c r="P114" i="13"/>
  <c r="P113" i="13"/>
  <c r="P111" i="13"/>
  <c r="P110" i="13"/>
  <c r="P109" i="13"/>
  <c r="P108" i="13"/>
  <c r="P107" i="13"/>
  <c r="P106" i="13"/>
  <c r="P105" i="13"/>
  <c r="P104" i="13"/>
  <c r="P103" i="13"/>
  <c r="P102" i="13"/>
  <c r="P101" i="13"/>
  <c r="P100" i="13"/>
  <c r="P99" i="13"/>
  <c r="P98" i="13"/>
  <c r="P97" i="13"/>
  <c r="P96" i="13"/>
  <c r="P95" i="13"/>
  <c r="P93" i="13"/>
  <c r="P92" i="13"/>
  <c r="P91" i="13"/>
  <c r="P90" i="13"/>
  <c r="P89" i="13"/>
  <c r="P88" i="13"/>
  <c r="P87" i="13"/>
  <c r="P86" i="13"/>
  <c r="P85" i="13"/>
  <c r="P84" i="13"/>
  <c r="P83" i="13"/>
  <c r="P82" i="13"/>
  <c r="P80" i="13"/>
  <c r="P79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1" i="13"/>
  <c r="P60" i="13"/>
  <c r="P59" i="13"/>
  <c r="P57" i="13"/>
  <c r="P56" i="13"/>
  <c r="P55" i="13"/>
  <c r="P54" i="13"/>
  <c r="P53" i="13"/>
  <c r="P51" i="13"/>
  <c r="P50" i="13"/>
  <c r="P49" i="13"/>
  <c r="P48" i="13"/>
  <c r="P47" i="13"/>
  <c r="P46" i="13"/>
  <c r="P44" i="13"/>
  <c r="P43" i="13"/>
  <c r="P42" i="13"/>
  <c r="P41" i="13"/>
  <c r="P40" i="13"/>
  <c r="P39" i="13"/>
  <c r="P38" i="13"/>
  <c r="P36" i="13"/>
  <c r="P35" i="13"/>
  <c r="P34" i="13"/>
  <c r="P33" i="13"/>
  <c r="P32" i="13"/>
  <c r="P31" i="13"/>
  <c r="P29" i="13"/>
  <c r="P28" i="13"/>
  <c r="P27" i="13"/>
  <c r="P25" i="13"/>
  <c r="P24" i="13"/>
  <c r="P23" i="13"/>
  <c r="P22" i="13"/>
  <c r="P20" i="13"/>
  <c r="P19" i="13"/>
  <c r="P18" i="13"/>
  <c r="W1076" i="13"/>
  <c r="V1076" i="13"/>
  <c r="U1076" i="13"/>
  <c r="T1076" i="13"/>
  <c r="W1074" i="13"/>
  <c r="V1074" i="13"/>
  <c r="U1074" i="13"/>
  <c r="T1074" i="13"/>
  <c r="W1072" i="13"/>
  <c r="V1072" i="13"/>
  <c r="U1072" i="13"/>
  <c r="T1072" i="13"/>
  <c r="W1069" i="13"/>
  <c r="V1069" i="13"/>
  <c r="U1069" i="13"/>
  <c r="T1069" i="13"/>
  <c r="W1066" i="13"/>
  <c r="V1066" i="13"/>
  <c r="U1066" i="13"/>
  <c r="T1066" i="13"/>
  <c r="W1064" i="13"/>
  <c r="V1064" i="13"/>
  <c r="U1064" i="13"/>
  <c r="T1064" i="13"/>
  <c r="W1062" i="13"/>
  <c r="V1062" i="13"/>
  <c r="U1062" i="13"/>
  <c r="T1062" i="13"/>
  <c r="W1060" i="13"/>
  <c r="V1060" i="13"/>
  <c r="U1060" i="13"/>
  <c r="T1060" i="13"/>
  <c r="W1054" i="13"/>
  <c r="V1054" i="13"/>
  <c r="U1054" i="13"/>
  <c r="T1054" i="13"/>
  <c r="W1046" i="13"/>
  <c r="V1046" i="13"/>
  <c r="U1046" i="13"/>
  <c r="T1046" i="13"/>
  <c r="W1044" i="13"/>
  <c r="V1044" i="13"/>
  <c r="U1044" i="13"/>
  <c r="T1044" i="13"/>
  <c r="W1039" i="13"/>
  <c r="V1039" i="13"/>
  <c r="U1039" i="13"/>
  <c r="T1039" i="13"/>
  <c r="W1029" i="13"/>
  <c r="V1029" i="13"/>
  <c r="U1029" i="13"/>
  <c r="T1029" i="13"/>
  <c r="W1027" i="13"/>
  <c r="V1027" i="13"/>
  <c r="U1027" i="13"/>
  <c r="T1027" i="13"/>
  <c r="W1021" i="13"/>
  <c r="V1021" i="13"/>
  <c r="U1021" i="13"/>
  <c r="T1021" i="13"/>
  <c r="W1018" i="13"/>
  <c r="V1018" i="13"/>
  <c r="U1018" i="13"/>
  <c r="T1018" i="13"/>
  <c r="W1016" i="13"/>
  <c r="V1016" i="13"/>
  <c r="U1016" i="13"/>
  <c r="T1016" i="13"/>
  <c r="W1010" i="13"/>
  <c r="V1010" i="13"/>
  <c r="U1010" i="13"/>
  <c r="T1010" i="13"/>
  <c r="W995" i="13"/>
  <c r="V995" i="13"/>
  <c r="U995" i="13"/>
  <c r="T995" i="13"/>
  <c r="W981" i="13"/>
  <c r="V981" i="13"/>
  <c r="U981" i="13"/>
  <c r="T981" i="13"/>
  <c r="W961" i="13"/>
  <c r="V961" i="13"/>
  <c r="U961" i="13"/>
  <c r="T961" i="13"/>
  <c r="W958" i="13"/>
  <c r="V958" i="13"/>
  <c r="U958" i="13"/>
  <c r="T958" i="13"/>
  <c r="W955" i="13"/>
  <c r="V955" i="13"/>
  <c r="U955" i="13"/>
  <c r="T955" i="13"/>
  <c r="W946" i="13"/>
  <c r="V946" i="13"/>
  <c r="U946" i="13"/>
  <c r="T946" i="13"/>
  <c r="W943" i="13"/>
  <c r="V943" i="13"/>
  <c r="U943" i="13"/>
  <c r="T943" i="13"/>
  <c r="W941" i="13"/>
  <c r="V941" i="13"/>
  <c r="U941" i="13"/>
  <c r="T941" i="13"/>
  <c r="W935" i="13"/>
  <c r="V935" i="13"/>
  <c r="U935" i="13"/>
  <c r="T935" i="13"/>
  <c r="W933" i="13"/>
  <c r="V933" i="13"/>
  <c r="U933" i="13"/>
  <c r="T933" i="13"/>
  <c r="W923" i="13"/>
  <c r="V923" i="13"/>
  <c r="U923" i="13"/>
  <c r="T923" i="13"/>
  <c r="W918" i="13"/>
  <c r="V918" i="13"/>
  <c r="U918" i="13"/>
  <c r="T918" i="13"/>
  <c r="W916" i="13"/>
  <c r="V916" i="13"/>
  <c r="U916" i="13"/>
  <c r="T916" i="13"/>
  <c r="W914" i="13"/>
  <c r="V914" i="13"/>
  <c r="U914" i="13"/>
  <c r="T914" i="13"/>
  <c r="W912" i="13"/>
  <c r="V912" i="13"/>
  <c r="U912" i="13"/>
  <c r="T912" i="13"/>
  <c r="W910" i="13"/>
  <c r="V910" i="13"/>
  <c r="U910" i="13"/>
  <c r="T910" i="13"/>
  <c r="W905" i="13"/>
  <c r="V905" i="13"/>
  <c r="U905" i="13"/>
  <c r="T905" i="13"/>
  <c r="W891" i="13"/>
  <c r="V891" i="13"/>
  <c r="U891" i="13"/>
  <c r="T891" i="13"/>
  <c r="W886" i="13"/>
  <c r="V886" i="13"/>
  <c r="U886" i="13"/>
  <c r="T886" i="13"/>
  <c r="W884" i="13"/>
  <c r="V884" i="13"/>
  <c r="U884" i="13"/>
  <c r="T884" i="13"/>
  <c r="W882" i="13"/>
  <c r="V882" i="13"/>
  <c r="U882" i="13"/>
  <c r="T882" i="13"/>
  <c r="W880" i="13"/>
  <c r="V880" i="13"/>
  <c r="U880" i="13"/>
  <c r="T880" i="13"/>
  <c r="W877" i="13"/>
  <c r="V877" i="13"/>
  <c r="U877" i="13"/>
  <c r="T877" i="13"/>
  <c r="W872" i="13"/>
  <c r="V872" i="13"/>
  <c r="U872" i="13"/>
  <c r="T872" i="13"/>
  <c r="W867" i="13"/>
  <c r="V867" i="13"/>
  <c r="U867" i="13"/>
  <c r="T867" i="13"/>
  <c r="W864" i="13"/>
  <c r="V864" i="13"/>
  <c r="U864" i="13"/>
  <c r="T864" i="13"/>
  <c r="W862" i="13"/>
  <c r="V862" i="13"/>
  <c r="U862" i="13"/>
  <c r="T862" i="13"/>
  <c r="W859" i="13"/>
  <c r="V859" i="13"/>
  <c r="U859" i="13"/>
  <c r="T859" i="13"/>
  <c r="W850" i="13"/>
  <c r="V850" i="13"/>
  <c r="U850" i="13"/>
  <c r="T850" i="13"/>
  <c r="W848" i="13"/>
  <c r="V848" i="13"/>
  <c r="U848" i="13"/>
  <c r="T848" i="13"/>
  <c r="W846" i="13"/>
  <c r="V846" i="13"/>
  <c r="U846" i="13"/>
  <c r="T846" i="13"/>
  <c r="W835" i="13"/>
  <c r="V835" i="13"/>
  <c r="U835" i="13"/>
  <c r="T835" i="13"/>
  <c r="W832" i="13"/>
  <c r="V832" i="13"/>
  <c r="U832" i="13"/>
  <c r="T832" i="13"/>
  <c r="W829" i="13"/>
  <c r="V829" i="13"/>
  <c r="U829" i="13"/>
  <c r="T829" i="13"/>
  <c r="W821" i="13"/>
  <c r="V821" i="13"/>
  <c r="U821" i="13"/>
  <c r="T821" i="13"/>
  <c r="W779" i="13"/>
  <c r="V779" i="13"/>
  <c r="U779" i="13"/>
  <c r="T779" i="13"/>
  <c r="W768" i="13"/>
  <c r="V768" i="13"/>
  <c r="U768" i="13"/>
  <c r="T768" i="13"/>
  <c r="W765" i="13"/>
  <c r="V765" i="13"/>
  <c r="U765" i="13"/>
  <c r="T765" i="13"/>
  <c r="W756" i="13"/>
  <c r="V756" i="13"/>
  <c r="U756" i="13"/>
  <c r="T756" i="13"/>
  <c r="W729" i="13"/>
  <c r="V729" i="13"/>
  <c r="U729" i="13"/>
  <c r="T729" i="13"/>
  <c r="W719" i="13"/>
  <c r="V719" i="13"/>
  <c r="U719" i="13"/>
  <c r="T719" i="13"/>
  <c r="W714" i="13"/>
  <c r="V714" i="13"/>
  <c r="U714" i="13"/>
  <c r="T714" i="13"/>
  <c r="W704" i="13"/>
  <c r="V704" i="13"/>
  <c r="U704" i="13"/>
  <c r="T704" i="13"/>
  <c r="W701" i="13"/>
  <c r="V701" i="13"/>
  <c r="U701" i="13"/>
  <c r="T701" i="13"/>
  <c r="W687" i="13"/>
  <c r="V687" i="13"/>
  <c r="U687" i="13"/>
  <c r="T687" i="13"/>
  <c r="W685" i="13"/>
  <c r="V685" i="13"/>
  <c r="U685" i="13"/>
  <c r="T685" i="13"/>
  <c r="W662" i="13"/>
  <c r="V662" i="13"/>
  <c r="U662" i="13"/>
  <c r="T662" i="13"/>
  <c r="W652" i="13"/>
  <c r="V652" i="13"/>
  <c r="U652" i="13"/>
  <c r="T652" i="13"/>
  <c r="W646" i="13"/>
  <c r="V646" i="13"/>
  <c r="U646" i="13"/>
  <c r="T646" i="13"/>
  <c r="W631" i="13"/>
  <c r="V631" i="13"/>
  <c r="U631" i="13"/>
  <c r="T631" i="13"/>
  <c r="W626" i="13"/>
  <c r="V626" i="13"/>
  <c r="U626" i="13"/>
  <c r="T626" i="13"/>
  <c r="W621" i="13"/>
  <c r="V621" i="13"/>
  <c r="U621" i="13"/>
  <c r="T621" i="13"/>
  <c r="W618" i="13"/>
  <c r="V618" i="13"/>
  <c r="U618" i="13"/>
  <c r="T618" i="13"/>
  <c r="W608" i="13"/>
  <c r="V608" i="13"/>
  <c r="U608" i="13"/>
  <c r="T608" i="13"/>
  <c r="W590" i="13"/>
  <c r="V590" i="13"/>
  <c r="U590" i="13"/>
  <c r="T590" i="13"/>
  <c r="W584" i="13"/>
  <c r="V584" i="13"/>
  <c r="U584" i="13"/>
  <c r="T584" i="13"/>
  <c r="W582" i="13"/>
  <c r="V582" i="13"/>
  <c r="U582" i="13"/>
  <c r="T582" i="13"/>
  <c r="W574" i="13"/>
  <c r="V574" i="13"/>
  <c r="U574" i="13"/>
  <c r="T574" i="13"/>
  <c r="W550" i="13"/>
  <c r="V550" i="13"/>
  <c r="U550" i="13"/>
  <c r="T550" i="13"/>
  <c r="W546" i="13"/>
  <c r="V546" i="13"/>
  <c r="U546" i="13"/>
  <c r="T546" i="13"/>
  <c r="W544" i="13"/>
  <c r="V544" i="13"/>
  <c r="U544" i="13"/>
  <c r="T544" i="13"/>
  <c r="W541" i="13"/>
  <c r="V541" i="13"/>
  <c r="U541" i="13"/>
  <c r="T541" i="13"/>
  <c r="W536" i="13"/>
  <c r="V536" i="13"/>
  <c r="U536" i="13"/>
  <c r="T536" i="13"/>
  <c r="W531" i="13"/>
  <c r="V531" i="13"/>
  <c r="U531" i="13"/>
  <c r="T531" i="13"/>
  <c r="W526" i="13"/>
  <c r="V526" i="13"/>
  <c r="U526" i="13"/>
  <c r="T526" i="13"/>
  <c r="W515" i="13"/>
  <c r="V515" i="13"/>
  <c r="U515" i="13"/>
  <c r="T515" i="13"/>
  <c r="W508" i="13"/>
  <c r="V508" i="13"/>
  <c r="U508" i="13"/>
  <c r="T508" i="13"/>
  <c r="W488" i="13"/>
  <c r="V488" i="13"/>
  <c r="U488" i="13"/>
  <c r="T488" i="13"/>
  <c r="W481" i="13"/>
  <c r="V481" i="13"/>
  <c r="U481" i="13"/>
  <c r="T481" i="13"/>
  <c r="W467" i="13"/>
  <c r="V467" i="13"/>
  <c r="U467" i="13"/>
  <c r="T467" i="13"/>
  <c r="W460" i="13"/>
  <c r="V460" i="13"/>
  <c r="U460" i="13"/>
  <c r="T460" i="13"/>
  <c r="W451" i="13"/>
  <c r="V451" i="13"/>
  <c r="U451" i="13"/>
  <c r="T451" i="13"/>
  <c r="W410" i="13"/>
  <c r="V410" i="13"/>
  <c r="U410" i="13"/>
  <c r="T410" i="13"/>
  <c r="W392" i="13"/>
  <c r="V392" i="13"/>
  <c r="U392" i="13"/>
  <c r="T392" i="13"/>
  <c r="W383" i="13"/>
  <c r="V383" i="13"/>
  <c r="U383" i="13"/>
  <c r="T383" i="13"/>
  <c r="W374" i="13"/>
  <c r="V374" i="13"/>
  <c r="U374" i="13"/>
  <c r="T374" i="13"/>
  <c r="W371" i="13"/>
  <c r="V371" i="13"/>
  <c r="U371" i="13"/>
  <c r="T371" i="13"/>
  <c r="W360" i="13"/>
  <c r="V360" i="13"/>
  <c r="U360" i="13"/>
  <c r="T360" i="13"/>
  <c r="W354" i="13"/>
  <c r="V354" i="13"/>
  <c r="U354" i="13"/>
  <c r="T354" i="13"/>
  <c r="W309" i="13"/>
  <c r="V309" i="13"/>
  <c r="U309" i="13"/>
  <c r="T309" i="13"/>
  <c r="W299" i="13"/>
  <c r="V299" i="13"/>
  <c r="U299" i="13"/>
  <c r="T299" i="13"/>
  <c r="W289" i="13"/>
  <c r="V289" i="13"/>
  <c r="U289" i="13"/>
  <c r="T289" i="13"/>
  <c r="W278" i="13"/>
  <c r="V278" i="13"/>
  <c r="U278" i="13"/>
  <c r="T278" i="13"/>
  <c r="W268" i="13"/>
  <c r="V268" i="13"/>
  <c r="U268" i="13"/>
  <c r="T268" i="13"/>
  <c r="W262" i="13"/>
  <c r="V262" i="13"/>
  <c r="U262" i="13"/>
  <c r="T262" i="13"/>
  <c r="W247" i="13"/>
  <c r="V247" i="13"/>
  <c r="U247" i="13"/>
  <c r="T247" i="13"/>
  <c r="W245" i="13"/>
  <c r="V245" i="13"/>
  <c r="U245" i="13"/>
  <c r="T245" i="13"/>
  <c r="W239" i="13"/>
  <c r="V239" i="13"/>
  <c r="U239" i="13"/>
  <c r="T239" i="13"/>
  <c r="W235" i="13"/>
  <c r="V235" i="13"/>
  <c r="U235" i="13"/>
  <c r="T235" i="13"/>
  <c r="W233" i="13"/>
  <c r="V233" i="13"/>
  <c r="U233" i="13"/>
  <c r="T233" i="13"/>
  <c r="W229" i="13"/>
  <c r="V229" i="13"/>
  <c r="U229" i="13"/>
  <c r="T229" i="13"/>
  <c r="W214" i="13"/>
  <c r="V214" i="13"/>
  <c r="U214" i="13"/>
  <c r="T214" i="13"/>
  <c r="W208" i="13"/>
  <c r="V208" i="13"/>
  <c r="U208" i="13"/>
  <c r="T208" i="13"/>
  <c r="W206" i="13"/>
  <c r="V206" i="13"/>
  <c r="U206" i="13"/>
  <c r="T206" i="13"/>
  <c r="W184" i="13"/>
  <c r="V184" i="13"/>
  <c r="U184" i="13"/>
  <c r="T184" i="13"/>
  <c r="W165" i="13"/>
  <c r="V165" i="13"/>
  <c r="U165" i="13"/>
  <c r="T165" i="13"/>
  <c r="W143" i="13"/>
  <c r="V143" i="13"/>
  <c r="U143" i="13"/>
  <c r="T143" i="13"/>
  <c r="W141" i="13"/>
  <c r="V141" i="13"/>
  <c r="U141" i="13"/>
  <c r="T141" i="13"/>
  <c r="W137" i="13"/>
  <c r="V137" i="13"/>
  <c r="U137" i="13"/>
  <c r="T137" i="13"/>
  <c r="W131" i="13"/>
  <c r="V131" i="13"/>
  <c r="U131" i="13"/>
  <c r="T131" i="13"/>
  <c r="W125" i="13"/>
  <c r="V125" i="13"/>
  <c r="U125" i="13"/>
  <c r="T125" i="13"/>
  <c r="W118" i="13"/>
  <c r="V118" i="13"/>
  <c r="U118" i="13"/>
  <c r="T118" i="13"/>
  <c r="W112" i="13"/>
  <c r="V112" i="13"/>
  <c r="U112" i="13"/>
  <c r="T112" i="13"/>
  <c r="W94" i="13"/>
  <c r="V94" i="13"/>
  <c r="U94" i="13"/>
  <c r="T94" i="13"/>
  <c r="W81" i="13"/>
  <c r="V81" i="13"/>
  <c r="U81" i="13"/>
  <c r="T81" i="13"/>
  <c r="W78" i="13"/>
  <c r="V78" i="13"/>
  <c r="U78" i="13"/>
  <c r="T78" i="13"/>
  <c r="W62" i="13"/>
  <c r="V62" i="13"/>
  <c r="U62" i="13"/>
  <c r="T62" i="13"/>
  <c r="W58" i="13"/>
  <c r="V58" i="13"/>
  <c r="U58" i="13"/>
  <c r="T58" i="13"/>
  <c r="W52" i="13"/>
  <c r="V52" i="13"/>
  <c r="U52" i="13"/>
  <c r="T52" i="13"/>
  <c r="W45" i="13"/>
  <c r="V45" i="13"/>
  <c r="U45" i="13"/>
  <c r="T45" i="13"/>
  <c r="W37" i="13"/>
  <c r="V37" i="13"/>
  <c r="U37" i="13"/>
  <c r="T37" i="13"/>
  <c r="W30" i="13"/>
  <c r="V30" i="13"/>
  <c r="U30" i="13"/>
  <c r="T30" i="13"/>
  <c r="W26" i="13"/>
  <c r="V26" i="13"/>
  <c r="U26" i="13"/>
  <c r="T26" i="13"/>
  <c r="W21" i="13"/>
  <c r="V21" i="13"/>
  <c r="U21" i="13"/>
  <c r="T21" i="13"/>
  <c r="W17" i="13"/>
  <c r="V17" i="13"/>
  <c r="U17" i="13"/>
  <c r="T17" i="13"/>
  <c r="P1072" i="13"/>
  <c r="P884" i="13"/>
  <c r="R1076" i="13"/>
  <c r="R1074" i="13"/>
  <c r="R1072" i="13"/>
  <c r="R1069" i="13"/>
  <c r="R1066" i="13"/>
  <c r="R1064" i="13"/>
  <c r="R1062" i="13"/>
  <c r="R1060" i="13"/>
  <c r="R1054" i="13"/>
  <c r="R1046" i="13"/>
  <c r="R1044" i="13"/>
  <c r="R1039" i="13"/>
  <c r="R1029" i="13"/>
  <c r="R1027" i="13"/>
  <c r="R1021" i="13"/>
  <c r="R1018" i="13"/>
  <c r="R1016" i="13"/>
  <c r="R1010" i="13"/>
  <c r="R995" i="13"/>
  <c r="R981" i="13"/>
  <c r="R961" i="13"/>
  <c r="R958" i="13"/>
  <c r="R955" i="13"/>
  <c r="R946" i="13"/>
  <c r="R943" i="13"/>
  <c r="R941" i="13"/>
  <c r="R935" i="13"/>
  <c r="R933" i="13"/>
  <c r="R923" i="13"/>
  <c r="R918" i="13"/>
  <c r="R916" i="13"/>
  <c r="R914" i="13"/>
  <c r="R912" i="13"/>
  <c r="R910" i="13"/>
  <c r="R905" i="13"/>
  <c r="R891" i="13"/>
  <c r="R886" i="13"/>
  <c r="R884" i="13"/>
  <c r="R882" i="13"/>
  <c r="R880" i="13"/>
  <c r="R877" i="13"/>
  <c r="R872" i="13"/>
  <c r="R867" i="13"/>
  <c r="R864" i="13"/>
  <c r="R862" i="13"/>
  <c r="R859" i="13"/>
  <c r="R850" i="13"/>
  <c r="R848" i="13"/>
  <c r="R846" i="13"/>
  <c r="R835" i="13"/>
  <c r="R832" i="13"/>
  <c r="R829" i="13"/>
  <c r="R821" i="13"/>
  <c r="R779" i="13"/>
  <c r="R768" i="13"/>
  <c r="R765" i="13"/>
  <c r="R756" i="13"/>
  <c r="R729" i="13"/>
  <c r="R719" i="13"/>
  <c r="R714" i="13"/>
  <c r="R704" i="13"/>
  <c r="R701" i="13"/>
  <c r="R687" i="13"/>
  <c r="R685" i="13"/>
  <c r="R662" i="13"/>
  <c r="R652" i="13"/>
  <c r="R646" i="13"/>
  <c r="R631" i="13"/>
  <c r="R626" i="13"/>
  <c r="R621" i="13"/>
  <c r="R618" i="13"/>
  <c r="R608" i="13"/>
  <c r="R590" i="13"/>
  <c r="R584" i="13"/>
  <c r="R582" i="13"/>
  <c r="R574" i="13"/>
  <c r="R550" i="13"/>
  <c r="R546" i="13"/>
  <c r="R544" i="13"/>
  <c r="R541" i="13"/>
  <c r="R536" i="13"/>
  <c r="R531" i="13"/>
  <c r="R526" i="13"/>
  <c r="R515" i="13"/>
  <c r="R508" i="13"/>
  <c r="R488" i="13"/>
  <c r="R481" i="13"/>
  <c r="R467" i="13"/>
  <c r="R460" i="13"/>
  <c r="R451" i="13"/>
  <c r="R410" i="13"/>
  <c r="R392" i="13"/>
  <c r="R383" i="13"/>
  <c r="R374" i="13"/>
  <c r="R371" i="13"/>
  <c r="R360" i="13"/>
  <c r="R354" i="13"/>
  <c r="R309" i="13"/>
  <c r="R299" i="13"/>
  <c r="R289" i="13"/>
  <c r="R278" i="13"/>
  <c r="R268" i="13"/>
  <c r="R262" i="13"/>
  <c r="R247" i="13"/>
  <c r="R245" i="13"/>
  <c r="R239" i="13"/>
  <c r="R235" i="13"/>
  <c r="R233" i="13"/>
  <c r="R229" i="13"/>
  <c r="R214" i="13"/>
  <c r="R208" i="13"/>
  <c r="R206" i="13"/>
  <c r="R184" i="13"/>
  <c r="R165" i="13"/>
  <c r="R143" i="13"/>
  <c r="R141" i="13"/>
  <c r="R137" i="13"/>
  <c r="R131" i="13"/>
  <c r="R125" i="13"/>
  <c r="R118" i="13"/>
  <c r="R112" i="13"/>
  <c r="R94" i="13"/>
  <c r="R81" i="13"/>
  <c r="R78" i="13"/>
  <c r="R62" i="13"/>
  <c r="R58" i="13"/>
  <c r="R52" i="13"/>
  <c r="R45" i="13"/>
  <c r="R37" i="13"/>
  <c r="R30" i="13"/>
  <c r="R26" i="13"/>
  <c r="R21" i="13"/>
  <c r="R17" i="13"/>
  <c r="Q1076" i="13"/>
  <c r="Q1074" i="13"/>
  <c r="Q1072" i="13"/>
  <c r="Q1069" i="13"/>
  <c r="Q1066" i="13"/>
  <c r="Q1064" i="13"/>
  <c r="Q1062" i="13"/>
  <c r="Q1060" i="13"/>
  <c r="Q1054" i="13"/>
  <c r="Q1046" i="13"/>
  <c r="Q1044" i="13"/>
  <c r="Q1039" i="13"/>
  <c r="Q1029" i="13"/>
  <c r="Q1027" i="13"/>
  <c r="Q1021" i="13"/>
  <c r="Q1018" i="13"/>
  <c r="Q1016" i="13"/>
  <c r="Q1010" i="13"/>
  <c r="Q995" i="13"/>
  <c r="Q981" i="13"/>
  <c r="Q961" i="13"/>
  <c r="Q958" i="13"/>
  <c r="Q955" i="13"/>
  <c r="Q946" i="13"/>
  <c r="Q943" i="13"/>
  <c r="Q941" i="13"/>
  <c r="Q935" i="13"/>
  <c r="Q933" i="13"/>
  <c r="Q923" i="13"/>
  <c r="Q918" i="13"/>
  <c r="Q916" i="13"/>
  <c r="Q914" i="13"/>
  <c r="Q912" i="13"/>
  <c r="Q910" i="13"/>
  <c r="Q905" i="13"/>
  <c r="Q891" i="13"/>
  <c r="Q886" i="13"/>
  <c r="Q884" i="13"/>
  <c r="Q882" i="13"/>
  <c r="Q880" i="13"/>
  <c r="Q877" i="13"/>
  <c r="Q872" i="13"/>
  <c r="Q867" i="13"/>
  <c r="Q864" i="13"/>
  <c r="Q862" i="13"/>
  <c r="Q859" i="13"/>
  <c r="Q850" i="13"/>
  <c r="Q848" i="13"/>
  <c r="Q846" i="13"/>
  <c r="Q835" i="13"/>
  <c r="Q832" i="13"/>
  <c r="Q829" i="13"/>
  <c r="Q821" i="13"/>
  <c r="Q779" i="13"/>
  <c r="Q768" i="13"/>
  <c r="Q765" i="13"/>
  <c r="Q756" i="13"/>
  <c r="Q729" i="13"/>
  <c r="Q719" i="13"/>
  <c r="Q714" i="13"/>
  <c r="Q704" i="13"/>
  <c r="Q701" i="13"/>
  <c r="Q687" i="13"/>
  <c r="Q685" i="13"/>
  <c r="Q662" i="13"/>
  <c r="Q652" i="13"/>
  <c r="Q646" i="13"/>
  <c r="Q631" i="13"/>
  <c r="Q626" i="13"/>
  <c r="Q621" i="13"/>
  <c r="Q618" i="13"/>
  <c r="Q608" i="13"/>
  <c r="Q590" i="13"/>
  <c r="Q584" i="13"/>
  <c r="Q582" i="13"/>
  <c r="Q574" i="13"/>
  <c r="Q550" i="13"/>
  <c r="Q546" i="13"/>
  <c r="Q544" i="13"/>
  <c r="Q541" i="13"/>
  <c r="Q536" i="13"/>
  <c r="Q531" i="13"/>
  <c r="Q526" i="13"/>
  <c r="Q515" i="13"/>
  <c r="Q508" i="13"/>
  <c r="Q488" i="13"/>
  <c r="Q481" i="13"/>
  <c r="Q467" i="13"/>
  <c r="Q460" i="13"/>
  <c r="Q451" i="13"/>
  <c r="Q410" i="13"/>
  <c r="Q392" i="13"/>
  <c r="Q383" i="13"/>
  <c r="Q374" i="13"/>
  <c r="Q371" i="13"/>
  <c r="Q360" i="13"/>
  <c r="Q354" i="13"/>
  <c r="Q309" i="13"/>
  <c r="Q299" i="13"/>
  <c r="Q289" i="13"/>
  <c r="Q278" i="13"/>
  <c r="Q268" i="13"/>
  <c r="Q262" i="13"/>
  <c r="Q247" i="13"/>
  <c r="Q245" i="13"/>
  <c r="Q239" i="13"/>
  <c r="Q235" i="13"/>
  <c r="Q233" i="13"/>
  <c r="Q229" i="13"/>
  <c r="Q214" i="13"/>
  <c r="Q208" i="13"/>
  <c r="Q206" i="13"/>
  <c r="Q184" i="13"/>
  <c r="Q165" i="13"/>
  <c r="Q143" i="13"/>
  <c r="Q141" i="13"/>
  <c r="Q137" i="13"/>
  <c r="Q131" i="13"/>
  <c r="Q125" i="13"/>
  <c r="Q118" i="13"/>
  <c r="Q112" i="13"/>
  <c r="Q94" i="13"/>
  <c r="Q81" i="13"/>
  <c r="Q78" i="13"/>
  <c r="Q62" i="13"/>
  <c r="Q58" i="13"/>
  <c r="Q52" i="13"/>
  <c r="Q45" i="13"/>
  <c r="Q37" i="13"/>
  <c r="Q30" i="13"/>
  <c r="Q26" i="13"/>
  <c r="Q21" i="13"/>
  <c r="Q17" i="13"/>
  <c r="P541" i="13" l="1"/>
  <c r="P78" i="13"/>
  <c r="P701" i="13"/>
  <c r="P943" i="13"/>
  <c r="P958" i="13"/>
  <c r="P832" i="13"/>
  <c r="P765" i="13"/>
  <c r="P859" i="13"/>
  <c r="P955" i="13"/>
  <c r="P371" i="13"/>
  <c r="P618" i="13"/>
  <c r="P829" i="13"/>
  <c r="P877" i="13"/>
  <c r="P1018" i="13"/>
  <c r="P1066" i="13"/>
  <c r="P26" i="13"/>
  <c r="X865" i="10"/>
  <c r="AK865" i="10"/>
  <c r="H865" i="10"/>
  <c r="Z865" i="10"/>
  <c r="Y15" i="10"/>
  <c r="AK15" i="10"/>
  <c r="Z15" i="10"/>
  <c r="E458" i="10"/>
  <c r="Y458" i="10"/>
  <c r="F458" i="10"/>
  <c r="G15" i="10"/>
  <c r="AA15" i="10"/>
  <c r="G458" i="10"/>
  <c r="AA458" i="10"/>
  <c r="F865" i="10"/>
  <c r="Z458" i="10"/>
  <c r="E865" i="10"/>
  <c r="Y865" i="10"/>
  <c r="H458" i="10"/>
  <c r="X458" i="10"/>
  <c r="G865" i="10"/>
  <c r="AA865" i="10"/>
  <c r="X15" i="10"/>
  <c r="AK458" i="10"/>
  <c r="AJ865" i="10"/>
  <c r="AJ15" i="10"/>
  <c r="AJ458" i="10"/>
  <c r="AE865" i="10"/>
  <c r="AE15" i="10"/>
  <c r="AE458" i="10"/>
  <c r="P17" i="13"/>
  <c r="P21" i="13"/>
  <c r="P30" i="13"/>
  <c r="P37" i="13"/>
  <c r="P58" i="13"/>
  <c r="P62" i="13"/>
  <c r="P81" i="13"/>
  <c r="P94" i="13"/>
  <c r="P112" i="13"/>
  <c r="P118" i="13"/>
  <c r="P125" i="13"/>
  <c r="P131" i="13"/>
  <c r="P137" i="13"/>
  <c r="P143" i="13"/>
  <c r="P165" i="13"/>
  <c r="P184" i="13"/>
  <c r="P214" i="13"/>
  <c r="P229" i="13"/>
  <c r="P235" i="13"/>
  <c r="P239" i="13"/>
  <c r="P262" i="13"/>
  <c r="P268" i="13"/>
  <c r="P278" i="13"/>
  <c r="P289" i="13"/>
  <c r="P299" i="13"/>
  <c r="P354" i="13"/>
  <c r="P360" i="13"/>
  <c r="P374" i="13"/>
  <c r="P383" i="13"/>
  <c r="P392" i="13"/>
  <c r="P410" i="13"/>
  <c r="P451" i="13"/>
  <c r="P460" i="13"/>
  <c r="P467" i="13"/>
  <c r="P488" i="13"/>
  <c r="P508" i="13"/>
  <c r="P515" i="13"/>
  <c r="P526" i="13"/>
  <c r="P531" i="13"/>
  <c r="P536" i="13"/>
  <c r="P550" i="13"/>
  <c r="P574" i="13"/>
  <c r="P584" i="13"/>
  <c r="P590" i="13"/>
  <c r="P621" i="13"/>
  <c r="P626" i="13"/>
  <c r="P631" i="13"/>
  <c r="P646" i="13"/>
  <c r="P652" i="13"/>
  <c r="P662" i="13"/>
  <c r="P687" i="13"/>
  <c r="P704" i="13"/>
  <c r="P714" i="13"/>
  <c r="P719" i="13"/>
  <c r="P729" i="13"/>
  <c r="P756" i="13"/>
  <c r="P768" i="13"/>
  <c r="P779" i="13"/>
  <c r="P821" i="13"/>
  <c r="P835" i="13"/>
  <c r="P850" i="13"/>
  <c r="P867" i="13"/>
  <c r="P872" i="13"/>
  <c r="P886" i="13"/>
  <c r="P891" i="13"/>
  <c r="P905" i="13"/>
  <c r="P918" i="13"/>
  <c r="P923" i="13"/>
  <c r="P935" i="13"/>
  <c r="P946" i="13"/>
  <c r="P961" i="13"/>
  <c r="P995" i="13"/>
  <c r="P1010" i="13"/>
  <c r="P1021" i="13"/>
  <c r="P1029" i="13"/>
  <c r="P1039" i="13"/>
  <c r="P1046" i="13"/>
  <c r="P1054" i="13"/>
  <c r="P1076" i="13"/>
  <c r="P546" i="13"/>
  <c r="P1069" i="13"/>
  <c r="Q459" i="13"/>
  <c r="P45" i="13"/>
  <c r="P309" i="13"/>
  <c r="P481" i="13"/>
  <c r="P608" i="13"/>
  <c r="W16" i="13"/>
  <c r="V16" i="13"/>
  <c r="U16" i="13"/>
  <c r="T866" i="13"/>
  <c r="P52" i="13"/>
  <c r="P208" i="13"/>
  <c r="P247" i="13"/>
  <c r="P981" i="13"/>
  <c r="Q16" i="13"/>
  <c r="R866" i="13"/>
  <c r="T16" i="13"/>
  <c r="R16" i="13"/>
  <c r="R459" i="13"/>
  <c r="W459" i="13"/>
  <c r="V459" i="13"/>
  <c r="U459" i="13"/>
  <c r="T459" i="13"/>
  <c r="W866" i="13"/>
  <c r="V866" i="13"/>
  <c r="U866" i="13"/>
  <c r="Q866" i="13"/>
  <c r="Y14" i="10" l="1"/>
  <c r="X14" i="10"/>
  <c r="AA14" i="10"/>
  <c r="AK14" i="10"/>
  <c r="Z14" i="10"/>
  <c r="G14" i="10"/>
  <c r="AJ14" i="10"/>
  <c r="AE14" i="10"/>
  <c r="P16" i="13"/>
  <c r="P459" i="13"/>
  <c r="T15" i="13"/>
  <c r="P866" i="13"/>
  <c r="Q15" i="13"/>
  <c r="V15" i="13"/>
  <c r="U15" i="13"/>
  <c r="W15" i="13"/>
  <c r="R15" i="13"/>
  <c r="E1083" i="13"/>
  <c r="S1083" i="13" s="1"/>
  <c r="E1082" i="13"/>
  <c r="S1082" i="13" s="1"/>
  <c r="E1081" i="13"/>
  <c r="S1081" i="13" s="1"/>
  <c r="E1080" i="13"/>
  <c r="S1080" i="13" s="1"/>
  <c r="E1079" i="13"/>
  <c r="S1079" i="13" s="1"/>
  <c r="E1078" i="13"/>
  <c r="S1078" i="13" s="1"/>
  <c r="E1077" i="13"/>
  <c r="S1077" i="13" s="1"/>
  <c r="N1076" i="13"/>
  <c r="E1075" i="13"/>
  <c r="S1075" i="13" s="1"/>
  <c r="S1074" i="13" s="1"/>
  <c r="N1074" i="13"/>
  <c r="E1073" i="13"/>
  <c r="S1073" i="13" s="1"/>
  <c r="S1072" i="13" s="1"/>
  <c r="N1072" i="13"/>
  <c r="E1071" i="13"/>
  <c r="S1071" i="13" s="1"/>
  <c r="E1070" i="13"/>
  <c r="S1070" i="13" s="1"/>
  <c r="N1069" i="13"/>
  <c r="E1068" i="13"/>
  <c r="S1068" i="13" s="1"/>
  <c r="E1067" i="13"/>
  <c r="S1067" i="13" s="1"/>
  <c r="N1066" i="13"/>
  <c r="E1065" i="13"/>
  <c r="S1065" i="13" s="1"/>
  <c r="S1064" i="13" s="1"/>
  <c r="N1064" i="13"/>
  <c r="E1063" i="13"/>
  <c r="S1063" i="13" s="1"/>
  <c r="S1062" i="13" s="1"/>
  <c r="N1062" i="13"/>
  <c r="E1061" i="13"/>
  <c r="S1061" i="13" s="1"/>
  <c r="S1060" i="13" s="1"/>
  <c r="N1060" i="13"/>
  <c r="E1059" i="13"/>
  <c r="S1059" i="13" s="1"/>
  <c r="E1058" i="13"/>
  <c r="S1058" i="13" s="1"/>
  <c r="E1057" i="13"/>
  <c r="S1057" i="13" s="1"/>
  <c r="E1056" i="13"/>
  <c r="S1056" i="13" s="1"/>
  <c r="E1055" i="13"/>
  <c r="S1055" i="13" s="1"/>
  <c r="N1054" i="13"/>
  <c r="E1053" i="13"/>
  <c r="S1053" i="13" s="1"/>
  <c r="E1052" i="13"/>
  <c r="S1052" i="13" s="1"/>
  <c r="E1051" i="13"/>
  <c r="S1051" i="13" s="1"/>
  <c r="E1050" i="13"/>
  <c r="S1050" i="13" s="1"/>
  <c r="E1049" i="13"/>
  <c r="S1049" i="13" s="1"/>
  <c r="E1048" i="13"/>
  <c r="S1048" i="13" s="1"/>
  <c r="E1047" i="13"/>
  <c r="S1047" i="13" s="1"/>
  <c r="N1046" i="13"/>
  <c r="E1045" i="13"/>
  <c r="S1045" i="13" s="1"/>
  <c r="S1044" i="13" s="1"/>
  <c r="N1044" i="13"/>
  <c r="E1043" i="13"/>
  <c r="S1043" i="13" s="1"/>
  <c r="E1042" i="13"/>
  <c r="S1042" i="13" s="1"/>
  <c r="E1041" i="13"/>
  <c r="S1041" i="13" s="1"/>
  <c r="E1040" i="13"/>
  <c r="S1040" i="13" s="1"/>
  <c r="N1039" i="13"/>
  <c r="E1038" i="13"/>
  <c r="S1038" i="13" s="1"/>
  <c r="E1037" i="13"/>
  <c r="S1037" i="13" s="1"/>
  <c r="E1036" i="13"/>
  <c r="S1036" i="13" s="1"/>
  <c r="E1035" i="13"/>
  <c r="S1035" i="13" s="1"/>
  <c r="E1034" i="13"/>
  <c r="S1034" i="13" s="1"/>
  <c r="E1033" i="13"/>
  <c r="S1033" i="13" s="1"/>
  <c r="E1032" i="13"/>
  <c r="S1032" i="13" s="1"/>
  <c r="E1031" i="13"/>
  <c r="S1031" i="13" s="1"/>
  <c r="E1030" i="13"/>
  <c r="S1030" i="13" s="1"/>
  <c r="N1029" i="13"/>
  <c r="E1028" i="13"/>
  <c r="S1028" i="13" s="1"/>
  <c r="S1027" i="13" s="1"/>
  <c r="N1027" i="13"/>
  <c r="E1026" i="13"/>
  <c r="S1026" i="13" s="1"/>
  <c r="E1025" i="13"/>
  <c r="S1025" i="13" s="1"/>
  <c r="E1024" i="13"/>
  <c r="S1024" i="13" s="1"/>
  <c r="E1023" i="13"/>
  <c r="S1023" i="13" s="1"/>
  <c r="E1022" i="13"/>
  <c r="S1022" i="13" s="1"/>
  <c r="N1021" i="13"/>
  <c r="E1020" i="13"/>
  <c r="S1020" i="13" s="1"/>
  <c r="E1019" i="13"/>
  <c r="S1019" i="13" s="1"/>
  <c r="N1018" i="13"/>
  <c r="E1017" i="13"/>
  <c r="S1017" i="13" s="1"/>
  <c r="S1016" i="13" s="1"/>
  <c r="N1016" i="13"/>
  <c r="E1015" i="13"/>
  <c r="S1015" i="13" s="1"/>
  <c r="E1014" i="13"/>
  <c r="S1014" i="13" s="1"/>
  <c r="E1013" i="13"/>
  <c r="S1013" i="13" s="1"/>
  <c r="E1012" i="13"/>
  <c r="S1012" i="13" s="1"/>
  <c r="E1011" i="13"/>
  <c r="S1011" i="13" s="1"/>
  <c r="N1010" i="13"/>
  <c r="E1009" i="13"/>
  <c r="S1009" i="13" s="1"/>
  <c r="E1008" i="13"/>
  <c r="S1008" i="13" s="1"/>
  <c r="E1007" i="13"/>
  <c r="S1007" i="13" s="1"/>
  <c r="E1006" i="13"/>
  <c r="S1006" i="13" s="1"/>
  <c r="E1005" i="13"/>
  <c r="S1005" i="13" s="1"/>
  <c r="E1004" i="13"/>
  <c r="S1004" i="13" s="1"/>
  <c r="E1003" i="13"/>
  <c r="S1003" i="13" s="1"/>
  <c r="E1002" i="13"/>
  <c r="S1002" i="13" s="1"/>
  <c r="E1001" i="13"/>
  <c r="S1001" i="13" s="1"/>
  <c r="E1000" i="13"/>
  <c r="S1000" i="13" s="1"/>
  <c r="E999" i="13"/>
  <c r="S999" i="13" s="1"/>
  <c r="E998" i="13"/>
  <c r="S998" i="13" s="1"/>
  <c r="E997" i="13"/>
  <c r="S997" i="13" s="1"/>
  <c r="E996" i="13"/>
  <c r="S996" i="13" s="1"/>
  <c r="N995" i="13"/>
  <c r="E994" i="13"/>
  <c r="S994" i="13" s="1"/>
  <c r="E993" i="13"/>
  <c r="S993" i="13" s="1"/>
  <c r="E992" i="13"/>
  <c r="S992" i="13" s="1"/>
  <c r="E991" i="13"/>
  <c r="S991" i="13" s="1"/>
  <c r="E990" i="13"/>
  <c r="S990" i="13" s="1"/>
  <c r="E989" i="13"/>
  <c r="S989" i="13" s="1"/>
  <c r="E988" i="13"/>
  <c r="S988" i="13" s="1"/>
  <c r="E987" i="13"/>
  <c r="S987" i="13" s="1"/>
  <c r="E986" i="13"/>
  <c r="S986" i="13" s="1"/>
  <c r="E985" i="13"/>
  <c r="S985" i="13" s="1"/>
  <c r="E984" i="13"/>
  <c r="S984" i="13" s="1"/>
  <c r="E983" i="13"/>
  <c r="S983" i="13" s="1"/>
  <c r="E982" i="13"/>
  <c r="S982" i="13" s="1"/>
  <c r="N981" i="13"/>
  <c r="E980" i="13"/>
  <c r="S980" i="13" s="1"/>
  <c r="E979" i="13"/>
  <c r="S979" i="13" s="1"/>
  <c r="E978" i="13"/>
  <c r="S978" i="13" s="1"/>
  <c r="E977" i="13"/>
  <c r="S977" i="13" s="1"/>
  <c r="E976" i="13"/>
  <c r="S976" i="13" s="1"/>
  <c r="E975" i="13"/>
  <c r="S975" i="13" s="1"/>
  <c r="E974" i="13"/>
  <c r="S974" i="13" s="1"/>
  <c r="E973" i="13"/>
  <c r="S973" i="13" s="1"/>
  <c r="E972" i="13"/>
  <c r="S972" i="13" s="1"/>
  <c r="E971" i="13"/>
  <c r="S971" i="13" s="1"/>
  <c r="E970" i="13"/>
  <c r="S970" i="13" s="1"/>
  <c r="E969" i="13"/>
  <c r="S969" i="13" s="1"/>
  <c r="E968" i="13"/>
  <c r="S968" i="13" s="1"/>
  <c r="E967" i="13"/>
  <c r="S967" i="13" s="1"/>
  <c r="E966" i="13"/>
  <c r="S966" i="13" s="1"/>
  <c r="E965" i="13"/>
  <c r="S965" i="13" s="1"/>
  <c r="E964" i="13"/>
  <c r="S964" i="13" s="1"/>
  <c r="E963" i="13"/>
  <c r="S963" i="13" s="1"/>
  <c r="E962" i="13"/>
  <c r="S962" i="13" s="1"/>
  <c r="N961" i="13"/>
  <c r="E960" i="13"/>
  <c r="S960" i="13" s="1"/>
  <c r="E959" i="13"/>
  <c r="S959" i="13" s="1"/>
  <c r="N958" i="13"/>
  <c r="E957" i="13"/>
  <c r="S957" i="13" s="1"/>
  <c r="E956" i="13"/>
  <c r="S956" i="13" s="1"/>
  <c r="N955" i="13"/>
  <c r="E954" i="13"/>
  <c r="S954" i="13" s="1"/>
  <c r="E953" i="13"/>
  <c r="S953" i="13" s="1"/>
  <c r="E952" i="13"/>
  <c r="S952" i="13" s="1"/>
  <c r="E951" i="13"/>
  <c r="S951" i="13" s="1"/>
  <c r="E950" i="13"/>
  <c r="S950" i="13" s="1"/>
  <c r="E949" i="13"/>
  <c r="S949" i="13" s="1"/>
  <c r="E948" i="13"/>
  <c r="S948" i="13" s="1"/>
  <c r="E947" i="13"/>
  <c r="S947" i="13" s="1"/>
  <c r="N946" i="13"/>
  <c r="E945" i="13"/>
  <c r="S945" i="13" s="1"/>
  <c r="E944" i="13"/>
  <c r="S944" i="13" s="1"/>
  <c r="N943" i="13"/>
  <c r="E942" i="13"/>
  <c r="S942" i="13" s="1"/>
  <c r="S941" i="13" s="1"/>
  <c r="N941" i="13"/>
  <c r="E940" i="13"/>
  <c r="S940" i="13" s="1"/>
  <c r="E939" i="13"/>
  <c r="S939" i="13" s="1"/>
  <c r="E938" i="13"/>
  <c r="S938" i="13" s="1"/>
  <c r="E937" i="13"/>
  <c r="S937" i="13" s="1"/>
  <c r="E936" i="13"/>
  <c r="S936" i="13" s="1"/>
  <c r="N935" i="13"/>
  <c r="E934" i="13"/>
  <c r="S934" i="13" s="1"/>
  <c r="S933" i="13" s="1"/>
  <c r="N933" i="13"/>
  <c r="E932" i="13"/>
  <c r="S932" i="13" s="1"/>
  <c r="E931" i="13"/>
  <c r="S931" i="13" s="1"/>
  <c r="E930" i="13"/>
  <c r="S930" i="13" s="1"/>
  <c r="E929" i="13"/>
  <c r="S929" i="13" s="1"/>
  <c r="E928" i="13"/>
  <c r="S928" i="13" s="1"/>
  <c r="E927" i="13"/>
  <c r="S927" i="13" s="1"/>
  <c r="E926" i="13"/>
  <c r="S926" i="13" s="1"/>
  <c r="E925" i="13"/>
  <c r="S925" i="13" s="1"/>
  <c r="E924" i="13"/>
  <c r="S924" i="13" s="1"/>
  <c r="N923" i="13"/>
  <c r="E922" i="13"/>
  <c r="S922" i="13" s="1"/>
  <c r="E921" i="13"/>
  <c r="S921" i="13" s="1"/>
  <c r="E920" i="13"/>
  <c r="S920" i="13" s="1"/>
  <c r="E919" i="13"/>
  <c r="S919" i="13" s="1"/>
  <c r="N918" i="13"/>
  <c r="E917" i="13"/>
  <c r="S917" i="13" s="1"/>
  <c r="S916" i="13" s="1"/>
  <c r="N916" i="13"/>
  <c r="E915" i="13"/>
  <c r="S915" i="13" s="1"/>
  <c r="S914" i="13" s="1"/>
  <c r="N914" i="13"/>
  <c r="E913" i="13"/>
  <c r="S913" i="13" s="1"/>
  <c r="S912" i="13" s="1"/>
  <c r="N912" i="13"/>
  <c r="E911" i="13"/>
  <c r="S911" i="13" s="1"/>
  <c r="S910" i="13" s="1"/>
  <c r="N910" i="13"/>
  <c r="E909" i="13"/>
  <c r="S909" i="13" s="1"/>
  <c r="E908" i="13"/>
  <c r="S908" i="13" s="1"/>
  <c r="E907" i="13"/>
  <c r="S907" i="13" s="1"/>
  <c r="E906" i="13"/>
  <c r="S906" i="13" s="1"/>
  <c r="N905" i="13"/>
  <c r="E904" i="13"/>
  <c r="S904" i="13" s="1"/>
  <c r="E903" i="13"/>
  <c r="S903" i="13" s="1"/>
  <c r="E902" i="13"/>
  <c r="S902" i="13" s="1"/>
  <c r="E901" i="13"/>
  <c r="S901" i="13" s="1"/>
  <c r="E900" i="13"/>
  <c r="S900" i="13" s="1"/>
  <c r="E899" i="13"/>
  <c r="S899" i="13" s="1"/>
  <c r="E898" i="13"/>
  <c r="S898" i="13" s="1"/>
  <c r="E897" i="13"/>
  <c r="S897" i="13" s="1"/>
  <c r="E896" i="13"/>
  <c r="S896" i="13" s="1"/>
  <c r="E895" i="13"/>
  <c r="S895" i="13" s="1"/>
  <c r="E894" i="13"/>
  <c r="S894" i="13" s="1"/>
  <c r="E893" i="13"/>
  <c r="S893" i="13" s="1"/>
  <c r="E892" i="13"/>
  <c r="S892" i="13" s="1"/>
  <c r="N891" i="13"/>
  <c r="E890" i="13"/>
  <c r="S890" i="13" s="1"/>
  <c r="E889" i="13"/>
  <c r="S889" i="13" s="1"/>
  <c r="E888" i="13"/>
  <c r="S888" i="13" s="1"/>
  <c r="E887" i="13"/>
  <c r="S887" i="13" s="1"/>
  <c r="N886" i="13"/>
  <c r="E885" i="13"/>
  <c r="S885" i="13" s="1"/>
  <c r="S884" i="13" s="1"/>
  <c r="N884" i="13"/>
  <c r="E883" i="13"/>
  <c r="S883" i="13" s="1"/>
  <c r="S882" i="13" s="1"/>
  <c r="N882" i="13"/>
  <c r="E881" i="13"/>
  <c r="S881" i="13" s="1"/>
  <c r="S880" i="13" s="1"/>
  <c r="N880" i="13"/>
  <c r="E879" i="13"/>
  <c r="S879" i="13" s="1"/>
  <c r="E878" i="13"/>
  <c r="S878" i="13" s="1"/>
  <c r="N877" i="13"/>
  <c r="E876" i="13"/>
  <c r="S876" i="13" s="1"/>
  <c r="E875" i="13"/>
  <c r="S875" i="13" s="1"/>
  <c r="E874" i="13"/>
  <c r="S874" i="13" s="1"/>
  <c r="E873" i="13"/>
  <c r="S873" i="13" s="1"/>
  <c r="N872" i="13"/>
  <c r="E871" i="13"/>
  <c r="S871" i="13" s="1"/>
  <c r="E870" i="13"/>
  <c r="S870" i="13" s="1"/>
  <c r="E869" i="13"/>
  <c r="S869" i="13" s="1"/>
  <c r="E868" i="13"/>
  <c r="S868" i="13" s="1"/>
  <c r="N867" i="13"/>
  <c r="E865" i="13"/>
  <c r="S865" i="13" s="1"/>
  <c r="S864" i="13" s="1"/>
  <c r="N864" i="13"/>
  <c r="E863" i="13"/>
  <c r="S863" i="13" s="1"/>
  <c r="S862" i="13" s="1"/>
  <c r="N862" i="13"/>
  <c r="E861" i="13"/>
  <c r="S861" i="13" s="1"/>
  <c r="E860" i="13"/>
  <c r="S860" i="13" s="1"/>
  <c r="N859" i="13"/>
  <c r="E858" i="13"/>
  <c r="S858" i="13" s="1"/>
  <c r="E857" i="13"/>
  <c r="S857" i="13" s="1"/>
  <c r="E856" i="13"/>
  <c r="S856" i="13" s="1"/>
  <c r="E855" i="13"/>
  <c r="S855" i="13" s="1"/>
  <c r="E854" i="13"/>
  <c r="S854" i="13" s="1"/>
  <c r="E853" i="13"/>
  <c r="S853" i="13" s="1"/>
  <c r="E852" i="13"/>
  <c r="S852" i="13" s="1"/>
  <c r="E851" i="13"/>
  <c r="S851" i="13" s="1"/>
  <c r="N850" i="13"/>
  <c r="E849" i="13"/>
  <c r="S849" i="13" s="1"/>
  <c r="S848" i="13" s="1"/>
  <c r="N848" i="13"/>
  <c r="E847" i="13"/>
  <c r="S847" i="13" s="1"/>
  <c r="S846" i="13" s="1"/>
  <c r="N846" i="13"/>
  <c r="E845" i="13"/>
  <c r="S845" i="13" s="1"/>
  <c r="E844" i="13"/>
  <c r="S844" i="13" s="1"/>
  <c r="E843" i="13"/>
  <c r="S843" i="13" s="1"/>
  <c r="E842" i="13"/>
  <c r="S842" i="13" s="1"/>
  <c r="E841" i="13"/>
  <c r="S841" i="13" s="1"/>
  <c r="E840" i="13"/>
  <c r="S840" i="13" s="1"/>
  <c r="E839" i="13"/>
  <c r="S839" i="13" s="1"/>
  <c r="E838" i="13"/>
  <c r="S838" i="13" s="1"/>
  <c r="E837" i="13"/>
  <c r="S837" i="13" s="1"/>
  <c r="E836" i="13"/>
  <c r="S836" i="13" s="1"/>
  <c r="N835" i="13"/>
  <c r="E834" i="13"/>
  <c r="S834" i="13" s="1"/>
  <c r="E833" i="13"/>
  <c r="S833" i="13" s="1"/>
  <c r="N832" i="13"/>
  <c r="E831" i="13"/>
  <c r="S831" i="13" s="1"/>
  <c r="E830" i="13"/>
  <c r="S830" i="13" s="1"/>
  <c r="N829" i="13"/>
  <c r="E828" i="13"/>
  <c r="S828" i="13" s="1"/>
  <c r="E827" i="13"/>
  <c r="S827" i="13" s="1"/>
  <c r="E826" i="13"/>
  <c r="S826" i="13" s="1"/>
  <c r="E825" i="13"/>
  <c r="S825" i="13" s="1"/>
  <c r="E824" i="13"/>
  <c r="S824" i="13" s="1"/>
  <c r="E823" i="13"/>
  <c r="S823" i="13" s="1"/>
  <c r="E822" i="13"/>
  <c r="S822" i="13" s="1"/>
  <c r="N821" i="13"/>
  <c r="E820" i="13"/>
  <c r="S820" i="13" s="1"/>
  <c r="E819" i="13"/>
  <c r="S819" i="13" s="1"/>
  <c r="E818" i="13"/>
  <c r="S818" i="13" s="1"/>
  <c r="E817" i="13"/>
  <c r="S817" i="13" s="1"/>
  <c r="E816" i="13"/>
  <c r="S816" i="13" s="1"/>
  <c r="E815" i="13"/>
  <c r="S815" i="13" s="1"/>
  <c r="E814" i="13"/>
  <c r="S814" i="13" s="1"/>
  <c r="E813" i="13"/>
  <c r="S813" i="13" s="1"/>
  <c r="E812" i="13"/>
  <c r="S812" i="13" s="1"/>
  <c r="E811" i="13"/>
  <c r="S811" i="13" s="1"/>
  <c r="E810" i="13"/>
  <c r="S810" i="13" s="1"/>
  <c r="E809" i="13"/>
  <c r="S809" i="13" s="1"/>
  <c r="E808" i="13"/>
  <c r="S808" i="13" s="1"/>
  <c r="E807" i="13"/>
  <c r="S807" i="13" s="1"/>
  <c r="E806" i="13"/>
  <c r="S806" i="13" s="1"/>
  <c r="E805" i="13"/>
  <c r="S805" i="13" s="1"/>
  <c r="E804" i="13"/>
  <c r="S804" i="13" s="1"/>
  <c r="E803" i="13"/>
  <c r="S803" i="13" s="1"/>
  <c r="E802" i="13"/>
  <c r="S802" i="13" s="1"/>
  <c r="E801" i="13"/>
  <c r="S801" i="13" s="1"/>
  <c r="E800" i="13"/>
  <c r="S800" i="13" s="1"/>
  <c r="E799" i="13"/>
  <c r="S799" i="13" s="1"/>
  <c r="E798" i="13"/>
  <c r="S798" i="13" s="1"/>
  <c r="E797" i="13"/>
  <c r="S797" i="13" s="1"/>
  <c r="E796" i="13"/>
  <c r="S796" i="13" s="1"/>
  <c r="E795" i="13"/>
  <c r="S795" i="13" s="1"/>
  <c r="E794" i="13"/>
  <c r="S794" i="13" s="1"/>
  <c r="E793" i="13"/>
  <c r="S793" i="13" s="1"/>
  <c r="E792" i="13"/>
  <c r="S792" i="13" s="1"/>
  <c r="E791" i="13"/>
  <c r="S791" i="13" s="1"/>
  <c r="E790" i="13"/>
  <c r="S790" i="13" s="1"/>
  <c r="E789" i="13"/>
  <c r="S789" i="13" s="1"/>
  <c r="E788" i="13"/>
  <c r="S788" i="13" s="1"/>
  <c r="E787" i="13"/>
  <c r="S787" i="13" s="1"/>
  <c r="E786" i="13"/>
  <c r="S786" i="13" s="1"/>
  <c r="E785" i="13"/>
  <c r="S785" i="13" s="1"/>
  <c r="E784" i="13"/>
  <c r="S784" i="13" s="1"/>
  <c r="E783" i="13"/>
  <c r="S783" i="13" s="1"/>
  <c r="E782" i="13"/>
  <c r="S782" i="13" s="1"/>
  <c r="E781" i="13"/>
  <c r="S781" i="13" s="1"/>
  <c r="E780" i="13"/>
  <c r="S780" i="13" s="1"/>
  <c r="N779" i="13"/>
  <c r="E778" i="13"/>
  <c r="S778" i="13" s="1"/>
  <c r="E777" i="13"/>
  <c r="S777" i="13" s="1"/>
  <c r="E776" i="13"/>
  <c r="S776" i="13" s="1"/>
  <c r="E775" i="13"/>
  <c r="S775" i="13" s="1"/>
  <c r="E774" i="13"/>
  <c r="S774" i="13" s="1"/>
  <c r="E773" i="13"/>
  <c r="S773" i="13" s="1"/>
  <c r="E772" i="13"/>
  <c r="S772" i="13" s="1"/>
  <c r="E771" i="13"/>
  <c r="S771" i="13" s="1"/>
  <c r="E770" i="13"/>
  <c r="S770" i="13" s="1"/>
  <c r="E769" i="13"/>
  <c r="S769" i="13" s="1"/>
  <c r="N768" i="13"/>
  <c r="E767" i="13"/>
  <c r="S767" i="13" s="1"/>
  <c r="E766" i="13"/>
  <c r="S766" i="13" s="1"/>
  <c r="N765" i="13"/>
  <c r="E764" i="13"/>
  <c r="S764" i="13" s="1"/>
  <c r="E763" i="13"/>
  <c r="S763" i="13" s="1"/>
  <c r="E762" i="13"/>
  <c r="S762" i="13" s="1"/>
  <c r="E761" i="13"/>
  <c r="S761" i="13" s="1"/>
  <c r="E760" i="13"/>
  <c r="S760" i="13" s="1"/>
  <c r="E759" i="13"/>
  <c r="S759" i="13" s="1"/>
  <c r="E758" i="13"/>
  <c r="S758" i="13" s="1"/>
  <c r="E757" i="13"/>
  <c r="S757" i="13" s="1"/>
  <c r="N756" i="13"/>
  <c r="E755" i="13"/>
  <c r="S755" i="13" s="1"/>
  <c r="E754" i="13"/>
  <c r="S754" i="13" s="1"/>
  <c r="E753" i="13"/>
  <c r="S753" i="13" s="1"/>
  <c r="E752" i="13"/>
  <c r="S752" i="13" s="1"/>
  <c r="E751" i="13"/>
  <c r="S751" i="13" s="1"/>
  <c r="E750" i="13"/>
  <c r="S750" i="13" s="1"/>
  <c r="E749" i="13"/>
  <c r="S749" i="13" s="1"/>
  <c r="E748" i="13"/>
  <c r="S748" i="13" s="1"/>
  <c r="E747" i="13"/>
  <c r="S747" i="13" s="1"/>
  <c r="E746" i="13"/>
  <c r="S746" i="13" s="1"/>
  <c r="E745" i="13"/>
  <c r="S745" i="13" s="1"/>
  <c r="E744" i="13"/>
  <c r="S744" i="13" s="1"/>
  <c r="E743" i="13"/>
  <c r="S743" i="13" s="1"/>
  <c r="E742" i="13"/>
  <c r="S742" i="13" s="1"/>
  <c r="E741" i="13"/>
  <c r="S741" i="13" s="1"/>
  <c r="E740" i="13"/>
  <c r="S740" i="13" s="1"/>
  <c r="E739" i="13"/>
  <c r="S739" i="13" s="1"/>
  <c r="E738" i="13"/>
  <c r="S738" i="13" s="1"/>
  <c r="E737" i="13"/>
  <c r="S737" i="13" s="1"/>
  <c r="E736" i="13"/>
  <c r="S736" i="13" s="1"/>
  <c r="E735" i="13"/>
  <c r="S735" i="13" s="1"/>
  <c r="E734" i="13"/>
  <c r="S734" i="13" s="1"/>
  <c r="E733" i="13"/>
  <c r="S733" i="13" s="1"/>
  <c r="E732" i="13"/>
  <c r="S732" i="13" s="1"/>
  <c r="E731" i="13"/>
  <c r="S731" i="13" s="1"/>
  <c r="E730" i="13"/>
  <c r="S730" i="13" s="1"/>
  <c r="N729" i="13"/>
  <c r="E728" i="13"/>
  <c r="S728" i="13" s="1"/>
  <c r="E727" i="13"/>
  <c r="S727" i="13" s="1"/>
  <c r="E726" i="13"/>
  <c r="S726" i="13" s="1"/>
  <c r="E725" i="13"/>
  <c r="S725" i="13" s="1"/>
  <c r="E724" i="13"/>
  <c r="S724" i="13" s="1"/>
  <c r="E723" i="13"/>
  <c r="S723" i="13" s="1"/>
  <c r="E722" i="13"/>
  <c r="S722" i="13" s="1"/>
  <c r="E721" i="13"/>
  <c r="S721" i="13" s="1"/>
  <c r="E720" i="13"/>
  <c r="S720" i="13" s="1"/>
  <c r="N719" i="13"/>
  <c r="E718" i="13"/>
  <c r="S718" i="13" s="1"/>
  <c r="E717" i="13"/>
  <c r="S717" i="13" s="1"/>
  <c r="E716" i="13"/>
  <c r="S716" i="13" s="1"/>
  <c r="E715" i="13"/>
  <c r="S715" i="13" s="1"/>
  <c r="N714" i="13"/>
  <c r="E713" i="13"/>
  <c r="S713" i="13" s="1"/>
  <c r="E712" i="13"/>
  <c r="S712" i="13" s="1"/>
  <c r="E711" i="13"/>
  <c r="S711" i="13" s="1"/>
  <c r="E710" i="13"/>
  <c r="S710" i="13" s="1"/>
  <c r="E709" i="13"/>
  <c r="S709" i="13" s="1"/>
  <c r="E708" i="13"/>
  <c r="S708" i="13" s="1"/>
  <c r="E707" i="13"/>
  <c r="S707" i="13" s="1"/>
  <c r="E706" i="13"/>
  <c r="S706" i="13" s="1"/>
  <c r="E705" i="13"/>
  <c r="S705" i="13" s="1"/>
  <c r="N704" i="13"/>
  <c r="E703" i="13"/>
  <c r="S703" i="13" s="1"/>
  <c r="E702" i="13"/>
  <c r="S702" i="13" s="1"/>
  <c r="N701" i="13"/>
  <c r="E700" i="13"/>
  <c r="S700" i="13" s="1"/>
  <c r="E699" i="13"/>
  <c r="S699" i="13" s="1"/>
  <c r="E698" i="13"/>
  <c r="S698" i="13" s="1"/>
  <c r="E697" i="13"/>
  <c r="S697" i="13" s="1"/>
  <c r="E696" i="13"/>
  <c r="S696" i="13" s="1"/>
  <c r="E695" i="13"/>
  <c r="S695" i="13" s="1"/>
  <c r="E694" i="13"/>
  <c r="S694" i="13" s="1"/>
  <c r="E693" i="13"/>
  <c r="S693" i="13" s="1"/>
  <c r="E692" i="13"/>
  <c r="S692" i="13" s="1"/>
  <c r="E691" i="13"/>
  <c r="S691" i="13" s="1"/>
  <c r="E690" i="13"/>
  <c r="S690" i="13" s="1"/>
  <c r="E689" i="13"/>
  <c r="S689" i="13" s="1"/>
  <c r="E688" i="13"/>
  <c r="S688" i="13" s="1"/>
  <c r="N687" i="13"/>
  <c r="E686" i="13"/>
  <c r="S686" i="13" s="1"/>
  <c r="S685" i="13" s="1"/>
  <c r="N685" i="13"/>
  <c r="E684" i="13"/>
  <c r="S684" i="13" s="1"/>
  <c r="E683" i="13"/>
  <c r="S683" i="13" s="1"/>
  <c r="E682" i="13"/>
  <c r="S682" i="13" s="1"/>
  <c r="E681" i="13"/>
  <c r="S681" i="13" s="1"/>
  <c r="E680" i="13"/>
  <c r="S680" i="13" s="1"/>
  <c r="E679" i="13"/>
  <c r="S679" i="13" s="1"/>
  <c r="E678" i="13"/>
  <c r="S678" i="13" s="1"/>
  <c r="E677" i="13"/>
  <c r="S677" i="13" s="1"/>
  <c r="E676" i="13"/>
  <c r="S676" i="13" s="1"/>
  <c r="E675" i="13"/>
  <c r="S675" i="13" s="1"/>
  <c r="E674" i="13"/>
  <c r="S674" i="13" s="1"/>
  <c r="E673" i="13"/>
  <c r="S673" i="13" s="1"/>
  <c r="E672" i="13"/>
  <c r="S672" i="13" s="1"/>
  <c r="E671" i="13"/>
  <c r="S671" i="13" s="1"/>
  <c r="E670" i="13"/>
  <c r="S670" i="13" s="1"/>
  <c r="E669" i="13"/>
  <c r="S669" i="13" s="1"/>
  <c r="E668" i="13"/>
  <c r="S668" i="13" s="1"/>
  <c r="E667" i="13"/>
  <c r="S667" i="13" s="1"/>
  <c r="E666" i="13"/>
  <c r="S666" i="13" s="1"/>
  <c r="E665" i="13"/>
  <c r="S665" i="13" s="1"/>
  <c r="E664" i="13"/>
  <c r="S664" i="13" s="1"/>
  <c r="E663" i="13"/>
  <c r="S663" i="13" s="1"/>
  <c r="N662" i="13"/>
  <c r="E661" i="13"/>
  <c r="S661" i="13" s="1"/>
  <c r="E660" i="13"/>
  <c r="S660" i="13" s="1"/>
  <c r="E659" i="13"/>
  <c r="S659" i="13" s="1"/>
  <c r="E658" i="13"/>
  <c r="S658" i="13" s="1"/>
  <c r="E657" i="13"/>
  <c r="S657" i="13" s="1"/>
  <c r="E656" i="13"/>
  <c r="S656" i="13" s="1"/>
  <c r="E655" i="13"/>
  <c r="S655" i="13" s="1"/>
  <c r="E654" i="13"/>
  <c r="S654" i="13" s="1"/>
  <c r="E653" i="13"/>
  <c r="S653" i="13" s="1"/>
  <c r="N652" i="13"/>
  <c r="E651" i="13"/>
  <c r="S651" i="13" s="1"/>
  <c r="E650" i="13"/>
  <c r="S650" i="13" s="1"/>
  <c r="E649" i="13"/>
  <c r="S649" i="13" s="1"/>
  <c r="E648" i="13"/>
  <c r="S648" i="13" s="1"/>
  <c r="E647" i="13"/>
  <c r="S647" i="13" s="1"/>
  <c r="N646" i="13"/>
  <c r="E645" i="13"/>
  <c r="S645" i="13" s="1"/>
  <c r="E644" i="13"/>
  <c r="S644" i="13" s="1"/>
  <c r="E643" i="13"/>
  <c r="S643" i="13" s="1"/>
  <c r="E642" i="13"/>
  <c r="S642" i="13" s="1"/>
  <c r="E641" i="13"/>
  <c r="S641" i="13" s="1"/>
  <c r="E640" i="13"/>
  <c r="S640" i="13" s="1"/>
  <c r="E639" i="13"/>
  <c r="S639" i="13" s="1"/>
  <c r="E638" i="13"/>
  <c r="S638" i="13" s="1"/>
  <c r="E637" i="13"/>
  <c r="S637" i="13" s="1"/>
  <c r="E636" i="13"/>
  <c r="S636" i="13" s="1"/>
  <c r="E635" i="13"/>
  <c r="S635" i="13" s="1"/>
  <c r="E634" i="13"/>
  <c r="S634" i="13" s="1"/>
  <c r="E633" i="13"/>
  <c r="S633" i="13" s="1"/>
  <c r="E632" i="13"/>
  <c r="S632" i="13" s="1"/>
  <c r="N631" i="13"/>
  <c r="E630" i="13"/>
  <c r="S630" i="13" s="1"/>
  <c r="E629" i="13"/>
  <c r="S629" i="13" s="1"/>
  <c r="E628" i="13"/>
  <c r="S628" i="13" s="1"/>
  <c r="E627" i="13"/>
  <c r="S627" i="13" s="1"/>
  <c r="N626" i="13"/>
  <c r="E625" i="13"/>
  <c r="S625" i="13" s="1"/>
  <c r="E624" i="13"/>
  <c r="S624" i="13" s="1"/>
  <c r="E623" i="13"/>
  <c r="S623" i="13" s="1"/>
  <c r="E622" i="13"/>
  <c r="S622" i="13" s="1"/>
  <c r="N621" i="13"/>
  <c r="E620" i="13"/>
  <c r="S620" i="13" s="1"/>
  <c r="E619" i="13"/>
  <c r="S619" i="13" s="1"/>
  <c r="N618" i="13"/>
  <c r="E617" i="13"/>
  <c r="S617" i="13" s="1"/>
  <c r="E616" i="13"/>
  <c r="S616" i="13" s="1"/>
  <c r="E615" i="13"/>
  <c r="S615" i="13" s="1"/>
  <c r="E614" i="13"/>
  <c r="S614" i="13" s="1"/>
  <c r="E613" i="13"/>
  <c r="S613" i="13" s="1"/>
  <c r="E612" i="13"/>
  <c r="S612" i="13" s="1"/>
  <c r="E611" i="13"/>
  <c r="S611" i="13" s="1"/>
  <c r="E610" i="13"/>
  <c r="S610" i="13" s="1"/>
  <c r="E609" i="13"/>
  <c r="S609" i="13" s="1"/>
  <c r="N608" i="13"/>
  <c r="E607" i="13"/>
  <c r="S607" i="13" s="1"/>
  <c r="E606" i="13"/>
  <c r="S606" i="13" s="1"/>
  <c r="E605" i="13"/>
  <c r="S605" i="13" s="1"/>
  <c r="E604" i="13"/>
  <c r="S604" i="13" s="1"/>
  <c r="E603" i="13"/>
  <c r="S603" i="13" s="1"/>
  <c r="E602" i="13"/>
  <c r="S602" i="13" s="1"/>
  <c r="E601" i="13"/>
  <c r="S601" i="13" s="1"/>
  <c r="E600" i="13"/>
  <c r="S600" i="13" s="1"/>
  <c r="E599" i="13"/>
  <c r="S599" i="13" s="1"/>
  <c r="E598" i="13"/>
  <c r="S598" i="13" s="1"/>
  <c r="E597" i="13"/>
  <c r="S597" i="13" s="1"/>
  <c r="E596" i="13"/>
  <c r="S596" i="13" s="1"/>
  <c r="E595" i="13"/>
  <c r="S595" i="13" s="1"/>
  <c r="E594" i="13"/>
  <c r="S594" i="13" s="1"/>
  <c r="E593" i="13"/>
  <c r="S593" i="13" s="1"/>
  <c r="E592" i="13"/>
  <c r="S592" i="13" s="1"/>
  <c r="E591" i="13"/>
  <c r="S591" i="13" s="1"/>
  <c r="N590" i="13"/>
  <c r="E589" i="13"/>
  <c r="S589" i="13" s="1"/>
  <c r="E588" i="13"/>
  <c r="S588" i="13" s="1"/>
  <c r="E587" i="13"/>
  <c r="S587" i="13" s="1"/>
  <c r="E586" i="13"/>
  <c r="S586" i="13" s="1"/>
  <c r="E585" i="13"/>
  <c r="S585" i="13" s="1"/>
  <c r="N584" i="13"/>
  <c r="E583" i="13"/>
  <c r="S583" i="13" s="1"/>
  <c r="S582" i="13" s="1"/>
  <c r="N582" i="13"/>
  <c r="E581" i="13"/>
  <c r="S581" i="13" s="1"/>
  <c r="E580" i="13"/>
  <c r="S580" i="13" s="1"/>
  <c r="E579" i="13"/>
  <c r="S579" i="13" s="1"/>
  <c r="E578" i="13"/>
  <c r="S578" i="13" s="1"/>
  <c r="E577" i="13"/>
  <c r="S577" i="13" s="1"/>
  <c r="E576" i="13"/>
  <c r="S576" i="13" s="1"/>
  <c r="E575" i="13"/>
  <c r="S575" i="13" s="1"/>
  <c r="N574" i="13"/>
  <c r="E573" i="13"/>
  <c r="S573" i="13" s="1"/>
  <c r="E572" i="13"/>
  <c r="S572" i="13" s="1"/>
  <c r="E571" i="13"/>
  <c r="S571" i="13" s="1"/>
  <c r="E570" i="13"/>
  <c r="S570" i="13" s="1"/>
  <c r="E569" i="13"/>
  <c r="S569" i="13" s="1"/>
  <c r="E568" i="13"/>
  <c r="S568" i="13" s="1"/>
  <c r="E567" i="13"/>
  <c r="S567" i="13" s="1"/>
  <c r="E566" i="13"/>
  <c r="S566" i="13" s="1"/>
  <c r="E565" i="13"/>
  <c r="S565" i="13" s="1"/>
  <c r="E564" i="13"/>
  <c r="S564" i="13" s="1"/>
  <c r="E563" i="13"/>
  <c r="S563" i="13" s="1"/>
  <c r="E562" i="13"/>
  <c r="S562" i="13" s="1"/>
  <c r="E561" i="13"/>
  <c r="S561" i="13" s="1"/>
  <c r="E560" i="13"/>
  <c r="S560" i="13" s="1"/>
  <c r="E559" i="13"/>
  <c r="S559" i="13" s="1"/>
  <c r="E558" i="13"/>
  <c r="S558" i="13" s="1"/>
  <c r="E557" i="13"/>
  <c r="S557" i="13" s="1"/>
  <c r="E556" i="13"/>
  <c r="S556" i="13" s="1"/>
  <c r="E555" i="13"/>
  <c r="S555" i="13" s="1"/>
  <c r="E554" i="13"/>
  <c r="S554" i="13" s="1"/>
  <c r="E553" i="13"/>
  <c r="S553" i="13" s="1"/>
  <c r="E552" i="13"/>
  <c r="S552" i="13" s="1"/>
  <c r="E551" i="13"/>
  <c r="S551" i="13" s="1"/>
  <c r="N550" i="13"/>
  <c r="E549" i="13"/>
  <c r="S549" i="13" s="1"/>
  <c r="E548" i="13"/>
  <c r="S548" i="13" s="1"/>
  <c r="E547" i="13"/>
  <c r="S547" i="13" s="1"/>
  <c r="N546" i="13"/>
  <c r="E545" i="13"/>
  <c r="S545" i="13" s="1"/>
  <c r="S544" i="13" s="1"/>
  <c r="N544" i="13"/>
  <c r="E543" i="13"/>
  <c r="S543" i="13" s="1"/>
  <c r="E542" i="13"/>
  <c r="S542" i="13" s="1"/>
  <c r="N541" i="13"/>
  <c r="E540" i="13"/>
  <c r="S540" i="13" s="1"/>
  <c r="E539" i="13"/>
  <c r="S539" i="13" s="1"/>
  <c r="E538" i="13"/>
  <c r="S538" i="13" s="1"/>
  <c r="E537" i="13"/>
  <c r="S537" i="13" s="1"/>
  <c r="N536" i="13"/>
  <c r="E535" i="13"/>
  <c r="S535" i="13" s="1"/>
  <c r="E534" i="13"/>
  <c r="S534" i="13" s="1"/>
  <c r="E533" i="13"/>
  <c r="S533" i="13" s="1"/>
  <c r="E532" i="13"/>
  <c r="S532" i="13" s="1"/>
  <c r="N531" i="13"/>
  <c r="E530" i="13"/>
  <c r="S530" i="13" s="1"/>
  <c r="E529" i="13"/>
  <c r="S529" i="13" s="1"/>
  <c r="E528" i="13"/>
  <c r="S528" i="13" s="1"/>
  <c r="E527" i="13"/>
  <c r="S527" i="13" s="1"/>
  <c r="N526" i="13"/>
  <c r="E525" i="13"/>
  <c r="S525" i="13" s="1"/>
  <c r="E524" i="13"/>
  <c r="S524" i="13" s="1"/>
  <c r="E523" i="13"/>
  <c r="S523" i="13" s="1"/>
  <c r="E522" i="13"/>
  <c r="S522" i="13" s="1"/>
  <c r="E521" i="13"/>
  <c r="S521" i="13" s="1"/>
  <c r="E520" i="13"/>
  <c r="S520" i="13" s="1"/>
  <c r="E519" i="13"/>
  <c r="S519" i="13" s="1"/>
  <c r="E518" i="13"/>
  <c r="S518" i="13" s="1"/>
  <c r="E517" i="13"/>
  <c r="S517" i="13" s="1"/>
  <c r="E516" i="13"/>
  <c r="S516" i="13" s="1"/>
  <c r="N515" i="13"/>
  <c r="E514" i="13"/>
  <c r="S514" i="13" s="1"/>
  <c r="E513" i="13"/>
  <c r="S513" i="13" s="1"/>
  <c r="E512" i="13"/>
  <c r="S512" i="13" s="1"/>
  <c r="E511" i="13"/>
  <c r="S511" i="13" s="1"/>
  <c r="E510" i="13"/>
  <c r="S510" i="13" s="1"/>
  <c r="E509" i="13"/>
  <c r="S509" i="13" s="1"/>
  <c r="N508" i="13"/>
  <c r="E507" i="13"/>
  <c r="S507" i="13" s="1"/>
  <c r="E506" i="13"/>
  <c r="S506" i="13" s="1"/>
  <c r="E505" i="13"/>
  <c r="S505" i="13" s="1"/>
  <c r="E504" i="13"/>
  <c r="S504" i="13" s="1"/>
  <c r="E503" i="13"/>
  <c r="S503" i="13" s="1"/>
  <c r="E502" i="13"/>
  <c r="S502" i="13" s="1"/>
  <c r="E501" i="13"/>
  <c r="S501" i="13" s="1"/>
  <c r="E500" i="13"/>
  <c r="S500" i="13" s="1"/>
  <c r="E499" i="13"/>
  <c r="S499" i="13" s="1"/>
  <c r="E498" i="13"/>
  <c r="S498" i="13" s="1"/>
  <c r="E497" i="13"/>
  <c r="S497" i="13" s="1"/>
  <c r="E496" i="13"/>
  <c r="S496" i="13" s="1"/>
  <c r="E495" i="13"/>
  <c r="S495" i="13" s="1"/>
  <c r="E494" i="13"/>
  <c r="S494" i="13" s="1"/>
  <c r="E493" i="13"/>
  <c r="S493" i="13" s="1"/>
  <c r="E492" i="13"/>
  <c r="S492" i="13" s="1"/>
  <c r="E491" i="13"/>
  <c r="S491" i="13" s="1"/>
  <c r="E490" i="13"/>
  <c r="S490" i="13" s="1"/>
  <c r="E489" i="13"/>
  <c r="S489" i="13" s="1"/>
  <c r="N488" i="13"/>
  <c r="E487" i="13"/>
  <c r="S487" i="13" s="1"/>
  <c r="E486" i="13"/>
  <c r="S486" i="13" s="1"/>
  <c r="E485" i="13"/>
  <c r="S485" i="13" s="1"/>
  <c r="E484" i="13"/>
  <c r="S484" i="13" s="1"/>
  <c r="E483" i="13"/>
  <c r="S483" i="13" s="1"/>
  <c r="E482" i="13"/>
  <c r="S482" i="13" s="1"/>
  <c r="N481" i="13"/>
  <c r="E480" i="13"/>
  <c r="S480" i="13" s="1"/>
  <c r="E479" i="13"/>
  <c r="S479" i="13" s="1"/>
  <c r="E478" i="13"/>
  <c r="S478" i="13" s="1"/>
  <c r="E477" i="13"/>
  <c r="S477" i="13" s="1"/>
  <c r="E476" i="13"/>
  <c r="S476" i="13" s="1"/>
  <c r="E475" i="13"/>
  <c r="S475" i="13" s="1"/>
  <c r="E474" i="13"/>
  <c r="S474" i="13" s="1"/>
  <c r="E473" i="13"/>
  <c r="S473" i="13" s="1"/>
  <c r="E472" i="13"/>
  <c r="S472" i="13" s="1"/>
  <c r="E471" i="13"/>
  <c r="S471" i="13" s="1"/>
  <c r="E470" i="13"/>
  <c r="S470" i="13" s="1"/>
  <c r="E469" i="13"/>
  <c r="S469" i="13" s="1"/>
  <c r="E468" i="13"/>
  <c r="S468" i="13" s="1"/>
  <c r="N467" i="13"/>
  <c r="E466" i="13"/>
  <c r="S466" i="13" s="1"/>
  <c r="E465" i="13"/>
  <c r="S465" i="13" s="1"/>
  <c r="E464" i="13"/>
  <c r="S464" i="13" s="1"/>
  <c r="E463" i="13"/>
  <c r="S463" i="13" s="1"/>
  <c r="E462" i="13"/>
  <c r="S462" i="13" s="1"/>
  <c r="E461" i="13"/>
  <c r="S461" i="13" s="1"/>
  <c r="N460" i="13"/>
  <c r="E458" i="13"/>
  <c r="S458" i="13" s="1"/>
  <c r="E457" i="13"/>
  <c r="S457" i="13" s="1"/>
  <c r="E456" i="13"/>
  <c r="S456" i="13" s="1"/>
  <c r="E455" i="13"/>
  <c r="S455" i="13" s="1"/>
  <c r="E454" i="13"/>
  <c r="S454" i="13" s="1"/>
  <c r="E453" i="13"/>
  <c r="S453" i="13" s="1"/>
  <c r="E452" i="13"/>
  <c r="S452" i="13" s="1"/>
  <c r="N451" i="13"/>
  <c r="E450" i="13"/>
  <c r="S450" i="13" s="1"/>
  <c r="E449" i="13"/>
  <c r="S449" i="13" s="1"/>
  <c r="E448" i="13"/>
  <c r="S448" i="13" s="1"/>
  <c r="E447" i="13"/>
  <c r="S447" i="13" s="1"/>
  <c r="E446" i="13"/>
  <c r="S446" i="13" s="1"/>
  <c r="E445" i="13"/>
  <c r="S445" i="13" s="1"/>
  <c r="E444" i="13"/>
  <c r="S444" i="13" s="1"/>
  <c r="E443" i="13"/>
  <c r="S443" i="13" s="1"/>
  <c r="E442" i="13"/>
  <c r="S442" i="13" s="1"/>
  <c r="E441" i="13"/>
  <c r="S441" i="13" s="1"/>
  <c r="E440" i="13"/>
  <c r="S440" i="13" s="1"/>
  <c r="E439" i="13"/>
  <c r="S439" i="13" s="1"/>
  <c r="E438" i="13"/>
  <c r="S438" i="13" s="1"/>
  <c r="E437" i="13"/>
  <c r="S437" i="13" s="1"/>
  <c r="E436" i="13"/>
  <c r="S436" i="13" s="1"/>
  <c r="E435" i="13"/>
  <c r="S435" i="13" s="1"/>
  <c r="E434" i="13"/>
  <c r="S434" i="13" s="1"/>
  <c r="E433" i="13"/>
  <c r="S433" i="13" s="1"/>
  <c r="E432" i="13"/>
  <c r="S432" i="13" s="1"/>
  <c r="E431" i="13"/>
  <c r="S431" i="13" s="1"/>
  <c r="E430" i="13"/>
  <c r="S430" i="13" s="1"/>
  <c r="E429" i="13"/>
  <c r="S429" i="13" s="1"/>
  <c r="E428" i="13"/>
  <c r="S428" i="13" s="1"/>
  <c r="E427" i="13"/>
  <c r="S427" i="13" s="1"/>
  <c r="E426" i="13"/>
  <c r="S426" i="13" s="1"/>
  <c r="E425" i="13"/>
  <c r="S425" i="13" s="1"/>
  <c r="E424" i="13"/>
  <c r="S424" i="13" s="1"/>
  <c r="E423" i="13"/>
  <c r="S423" i="13" s="1"/>
  <c r="E422" i="13"/>
  <c r="S422" i="13" s="1"/>
  <c r="E421" i="13"/>
  <c r="S421" i="13" s="1"/>
  <c r="E420" i="13"/>
  <c r="S420" i="13" s="1"/>
  <c r="E419" i="13"/>
  <c r="S419" i="13" s="1"/>
  <c r="E418" i="13"/>
  <c r="S418" i="13" s="1"/>
  <c r="E417" i="13"/>
  <c r="S417" i="13" s="1"/>
  <c r="E416" i="13"/>
  <c r="S416" i="13" s="1"/>
  <c r="E415" i="13"/>
  <c r="S415" i="13" s="1"/>
  <c r="E414" i="13"/>
  <c r="S414" i="13" s="1"/>
  <c r="E413" i="13"/>
  <c r="S413" i="13" s="1"/>
  <c r="E412" i="13"/>
  <c r="S412" i="13" s="1"/>
  <c r="E411" i="13"/>
  <c r="S411" i="13" s="1"/>
  <c r="N410" i="13"/>
  <c r="E409" i="13"/>
  <c r="S409" i="13" s="1"/>
  <c r="E408" i="13"/>
  <c r="S408" i="13" s="1"/>
  <c r="E407" i="13"/>
  <c r="S407" i="13" s="1"/>
  <c r="E406" i="13"/>
  <c r="S406" i="13" s="1"/>
  <c r="E405" i="13"/>
  <c r="S405" i="13" s="1"/>
  <c r="E404" i="13"/>
  <c r="S404" i="13" s="1"/>
  <c r="E403" i="13"/>
  <c r="S403" i="13" s="1"/>
  <c r="E402" i="13"/>
  <c r="S402" i="13" s="1"/>
  <c r="E401" i="13"/>
  <c r="S401" i="13" s="1"/>
  <c r="E400" i="13"/>
  <c r="S400" i="13" s="1"/>
  <c r="E399" i="13"/>
  <c r="S399" i="13" s="1"/>
  <c r="E398" i="13"/>
  <c r="S398" i="13" s="1"/>
  <c r="E397" i="13"/>
  <c r="S397" i="13" s="1"/>
  <c r="E396" i="13"/>
  <c r="S396" i="13" s="1"/>
  <c r="E395" i="13"/>
  <c r="S395" i="13" s="1"/>
  <c r="E394" i="13"/>
  <c r="S394" i="13" s="1"/>
  <c r="E393" i="13"/>
  <c r="S393" i="13" s="1"/>
  <c r="N392" i="13"/>
  <c r="E391" i="13"/>
  <c r="S391" i="13" s="1"/>
  <c r="E390" i="13"/>
  <c r="S390" i="13" s="1"/>
  <c r="E389" i="13"/>
  <c r="S389" i="13" s="1"/>
  <c r="E388" i="13"/>
  <c r="S388" i="13" s="1"/>
  <c r="E387" i="13"/>
  <c r="S387" i="13" s="1"/>
  <c r="E386" i="13"/>
  <c r="S386" i="13" s="1"/>
  <c r="E385" i="13"/>
  <c r="S385" i="13" s="1"/>
  <c r="E384" i="13"/>
  <c r="S384" i="13" s="1"/>
  <c r="N383" i="13"/>
  <c r="E382" i="13"/>
  <c r="S382" i="13" s="1"/>
  <c r="E381" i="13"/>
  <c r="S381" i="13" s="1"/>
  <c r="E380" i="13"/>
  <c r="S380" i="13" s="1"/>
  <c r="E379" i="13"/>
  <c r="S379" i="13" s="1"/>
  <c r="E378" i="13"/>
  <c r="S378" i="13" s="1"/>
  <c r="E377" i="13"/>
  <c r="S377" i="13" s="1"/>
  <c r="E376" i="13"/>
  <c r="S376" i="13" s="1"/>
  <c r="E375" i="13"/>
  <c r="S375" i="13" s="1"/>
  <c r="N374" i="13"/>
  <c r="E373" i="13"/>
  <c r="S373" i="13" s="1"/>
  <c r="E372" i="13"/>
  <c r="S372" i="13" s="1"/>
  <c r="N371" i="13"/>
  <c r="E370" i="13"/>
  <c r="S370" i="13" s="1"/>
  <c r="E369" i="13"/>
  <c r="S369" i="13" s="1"/>
  <c r="E368" i="13"/>
  <c r="S368" i="13" s="1"/>
  <c r="E367" i="13"/>
  <c r="S367" i="13" s="1"/>
  <c r="E366" i="13"/>
  <c r="S366" i="13" s="1"/>
  <c r="E365" i="13"/>
  <c r="S365" i="13" s="1"/>
  <c r="E364" i="13"/>
  <c r="S364" i="13" s="1"/>
  <c r="E363" i="13"/>
  <c r="S363" i="13" s="1"/>
  <c r="E362" i="13"/>
  <c r="S362" i="13" s="1"/>
  <c r="E361" i="13"/>
  <c r="S361" i="13" s="1"/>
  <c r="N360" i="13"/>
  <c r="E359" i="13"/>
  <c r="S359" i="13" s="1"/>
  <c r="E358" i="13"/>
  <c r="S358" i="13" s="1"/>
  <c r="E357" i="13"/>
  <c r="S357" i="13" s="1"/>
  <c r="E356" i="13"/>
  <c r="S356" i="13" s="1"/>
  <c r="E355" i="13"/>
  <c r="S355" i="13" s="1"/>
  <c r="N354" i="13"/>
  <c r="E353" i="13"/>
  <c r="S353" i="13" s="1"/>
  <c r="E352" i="13"/>
  <c r="S352" i="13" s="1"/>
  <c r="E351" i="13"/>
  <c r="S351" i="13" s="1"/>
  <c r="E350" i="13"/>
  <c r="S350" i="13" s="1"/>
  <c r="E349" i="13"/>
  <c r="S349" i="13" s="1"/>
  <c r="E348" i="13"/>
  <c r="S348" i="13" s="1"/>
  <c r="E347" i="13"/>
  <c r="S347" i="13" s="1"/>
  <c r="E346" i="13"/>
  <c r="S346" i="13" s="1"/>
  <c r="E345" i="13"/>
  <c r="S345" i="13" s="1"/>
  <c r="E344" i="13"/>
  <c r="S344" i="13" s="1"/>
  <c r="E343" i="13"/>
  <c r="S343" i="13" s="1"/>
  <c r="E342" i="13"/>
  <c r="S342" i="13" s="1"/>
  <c r="E341" i="13"/>
  <c r="S341" i="13" s="1"/>
  <c r="E340" i="13"/>
  <c r="S340" i="13" s="1"/>
  <c r="E339" i="13"/>
  <c r="S339" i="13" s="1"/>
  <c r="E338" i="13"/>
  <c r="S338" i="13" s="1"/>
  <c r="E337" i="13"/>
  <c r="S337" i="13" s="1"/>
  <c r="E336" i="13"/>
  <c r="S336" i="13" s="1"/>
  <c r="E335" i="13"/>
  <c r="S335" i="13" s="1"/>
  <c r="E334" i="13"/>
  <c r="S334" i="13" s="1"/>
  <c r="E333" i="13"/>
  <c r="S333" i="13" s="1"/>
  <c r="E332" i="13"/>
  <c r="S332" i="13" s="1"/>
  <c r="E331" i="13"/>
  <c r="S331" i="13" s="1"/>
  <c r="E330" i="13"/>
  <c r="S330" i="13" s="1"/>
  <c r="E329" i="13"/>
  <c r="S329" i="13" s="1"/>
  <c r="E328" i="13"/>
  <c r="S328" i="13" s="1"/>
  <c r="E327" i="13"/>
  <c r="S327" i="13" s="1"/>
  <c r="E326" i="13"/>
  <c r="S326" i="13" s="1"/>
  <c r="E325" i="13"/>
  <c r="S325" i="13" s="1"/>
  <c r="E324" i="13"/>
  <c r="S324" i="13" s="1"/>
  <c r="E323" i="13"/>
  <c r="S323" i="13" s="1"/>
  <c r="E322" i="13"/>
  <c r="S322" i="13" s="1"/>
  <c r="E321" i="13"/>
  <c r="S321" i="13" s="1"/>
  <c r="E320" i="13"/>
  <c r="S320" i="13" s="1"/>
  <c r="E319" i="13"/>
  <c r="S319" i="13" s="1"/>
  <c r="E318" i="13"/>
  <c r="S318" i="13" s="1"/>
  <c r="E317" i="13"/>
  <c r="S317" i="13" s="1"/>
  <c r="E316" i="13"/>
  <c r="S316" i="13" s="1"/>
  <c r="E315" i="13"/>
  <c r="S315" i="13" s="1"/>
  <c r="E314" i="13"/>
  <c r="S314" i="13" s="1"/>
  <c r="E313" i="13"/>
  <c r="S313" i="13" s="1"/>
  <c r="E312" i="13"/>
  <c r="S312" i="13" s="1"/>
  <c r="E311" i="13"/>
  <c r="S311" i="13" s="1"/>
  <c r="E310" i="13"/>
  <c r="S310" i="13" s="1"/>
  <c r="N309" i="13"/>
  <c r="E308" i="13"/>
  <c r="S308" i="13" s="1"/>
  <c r="E307" i="13"/>
  <c r="S307" i="13" s="1"/>
  <c r="E306" i="13"/>
  <c r="S306" i="13" s="1"/>
  <c r="E305" i="13"/>
  <c r="S305" i="13" s="1"/>
  <c r="E304" i="13"/>
  <c r="S304" i="13" s="1"/>
  <c r="E303" i="13"/>
  <c r="S303" i="13" s="1"/>
  <c r="E302" i="13"/>
  <c r="S302" i="13" s="1"/>
  <c r="E301" i="13"/>
  <c r="S301" i="13" s="1"/>
  <c r="E300" i="13"/>
  <c r="S300" i="13" s="1"/>
  <c r="N299" i="13"/>
  <c r="E298" i="13"/>
  <c r="S298" i="13" s="1"/>
  <c r="E297" i="13"/>
  <c r="S297" i="13" s="1"/>
  <c r="E296" i="13"/>
  <c r="S296" i="13" s="1"/>
  <c r="E295" i="13"/>
  <c r="S295" i="13" s="1"/>
  <c r="E294" i="13"/>
  <c r="S294" i="13" s="1"/>
  <c r="E293" i="13"/>
  <c r="S293" i="13" s="1"/>
  <c r="E292" i="13"/>
  <c r="S292" i="13" s="1"/>
  <c r="E291" i="13"/>
  <c r="S291" i="13" s="1"/>
  <c r="E290" i="13"/>
  <c r="S290" i="13" s="1"/>
  <c r="N289" i="13"/>
  <c r="E288" i="13"/>
  <c r="S288" i="13" s="1"/>
  <c r="E287" i="13"/>
  <c r="S287" i="13" s="1"/>
  <c r="E286" i="13"/>
  <c r="S286" i="13" s="1"/>
  <c r="E285" i="13"/>
  <c r="S285" i="13" s="1"/>
  <c r="E284" i="13"/>
  <c r="S284" i="13" s="1"/>
  <c r="E283" i="13"/>
  <c r="S283" i="13" s="1"/>
  <c r="E282" i="13"/>
  <c r="S282" i="13" s="1"/>
  <c r="E281" i="13"/>
  <c r="S281" i="13" s="1"/>
  <c r="E280" i="13"/>
  <c r="S280" i="13" s="1"/>
  <c r="E279" i="13"/>
  <c r="S279" i="13" s="1"/>
  <c r="N278" i="13"/>
  <c r="E277" i="13"/>
  <c r="S277" i="13" s="1"/>
  <c r="E276" i="13"/>
  <c r="S276" i="13" s="1"/>
  <c r="E275" i="13"/>
  <c r="S275" i="13" s="1"/>
  <c r="E274" i="13"/>
  <c r="S274" i="13" s="1"/>
  <c r="E273" i="13"/>
  <c r="S273" i="13" s="1"/>
  <c r="E272" i="13"/>
  <c r="S272" i="13" s="1"/>
  <c r="E271" i="13"/>
  <c r="S271" i="13" s="1"/>
  <c r="E270" i="13"/>
  <c r="S270" i="13" s="1"/>
  <c r="E269" i="13"/>
  <c r="S269" i="13" s="1"/>
  <c r="N268" i="13"/>
  <c r="E267" i="13"/>
  <c r="S267" i="13" s="1"/>
  <c r="E266" i="13"/>
  <c r="S266" i="13" s="1"/>
  <c r="E265" i="13"/>
  <c r="S265" i="13" s="1"/>
  <c r="E264" i="13"/>
  <c r="S264" i="13" s="1"/>
  <c r="E263" i="13"/>
  <c r="S263" i="13" s="1"/>
  <c r="N262" i="13"/>
  <c r="E261" i="13"/>
  <c r="S261" i="13" s="1"/>
  <c r="E260" i="13"/>
  <c r="S260" i="13" s="1"/>
  <c r="E259" i="13"/>
  <c r="S259" i="13" s="1"/>
  <c r="E258" i="13"/>
  <c r="S258" i="13" s="1"/>
  <c r="E257" i="13"/>
  <c r="S257" i="13" s="1"/>
  <c r="E256" i="13"/>
  <c r="S256" i="13" s="1"/>
  <c r="E255" i="13"/>
  <c r="S255" i="13" s="1"/>
  <c r="E254" i="13"/>
  <c r="S254" i="13" s="1"/>
  <c r="E253" i="13"/>
  <c r="S253" i="13" s="1"/>
  <c r="E252" i="13"/>
  <c r="S252" i="13" s="1"/>
  <c r="E251" i="13"/>
  <c r="S251" i="13" s="1"/>
  <c r="E250" i="13"/>
  <c r="S250" i="13" s="1"/>
  <c r="E249" i="13"/>
  <c r="S249" i="13" s="1"/>
  <c r="E248" i="13"/>
  <c r="S248" i="13" s="1"/>
  <c r="N247" i="13"/>
  <c r="E246" i="13"/>
  <c r="S246" i="13" s="1"/>
  <c r="S245" i="13" s="1"/>
  <c r="N245" i="13"/>
  <c r="E244" i="13"/>
  <c r="S244" i="13" s="1"/>
  <c r="E243" i="13"/>
  <c r="S243" i="13" s="1"/>
  <c r="E242" i="13"/>
  <c r="S242" i="13" s="1"/>
  <c r="E241" i="13"/>
  <c r="S241" i="13" s="1"/>
  <c r="E240" i="13"/>
  <c r="S240" i="13" s="1"/>
  <c r="N239" i="13"/>
  <c r="E238" i="13"/>
  <c r="S238" i="13" s="1"/>
  <c r="E237" i="13"/>
  <c r="S237" i="13" s="1"/>
  <c r="E236" i="13"/>
  <c r="S236" i="13" s="1"/>
  <c r="N235" i="13"/>
  <c r="E234" i="13"/>
  <c r="S234" i="13" s="1"/>
  <c r="S233" i="13" s="1"/>
  <c r="N233" i="13"/>
  <c r="E232" i="13"/>
  <c r="S232" i="13" s="1"/>
  <c r="E231" i="13"/>
  <c r="S231" i="13" s="1"/>
  <c r="E230" i="13"/>
  <c r="S230" i="13" s="1"/>
  <c r="N229" i="13"/>
  <c r="E228" i="13"/>
  <c r="S228" i="13" s="1"/>
  <c r="E227" i="13"/>
  <c r="S227" i="13" s="1"/>
  <c r="E226" i="13"/>
  <c r="S226" i="13" s="1"/>
  <c r="E225" i="13"/>
  <c r="S225" i="13" s="1"/>
  <c r="E224" i="13"/>
  <c r="S224" i="13" s="1"/>
  <c r="E223" i="13"/>
  <c r="S223" i="13" s="1"/>
  <c r="E222" i="13"/>
  <c r="S222" i="13" s="1"/>
  <c r="E221" i="13"/>
  <c r="S221" i="13" s="1"/>
  <c r="E220" i="13"/>
  <c r="S220" i="13" s="1"/>
  <c r="E219" i="13"/>
  <c r="S219" i="13" s="1"/>
  <c r="E218" i="13"/>
  <c r="S218" i="13" s="1"/>
  <c r="E217" i="13"/>
  <c r="S217" i="13" s="1"/>
  <c r="E216" i="13"/>
  <c r="S216" i="13" s="1"/>
  <c r="E215" i="13"/>
  <c r="S215" i="13" s="1"/>
  <c r="N214" i="13"/>
  <c r="E213" i="13"/>
  <c r="S213" i="13" s="1"/>
  <c r="E212" i="13"/>
  <c r="S212" i="13" s="1"/>
  <c r="E211" i="13"/>
  <c r="S211" i="13" s="1"/>
  <c r="E210" i="13"/>
  <c r="S210" i="13" s="1"/>
  <c r="E209" i="13"/>
  <c r="S209" i="13" s="1"/>
  <c r="N208" i="13"/>
  <c r="E207" i="13"/>
  <c r="S207" i="13" s="1"/>
  <c r="S206" i="13" s="1"/>
  <c r="N206" i="13"/>
  <c r="E205" i="13"/>
  <c r="S205" i="13" s="1"/>
  <c r="E204" i="13"/>
  <c r="S204" i="13" s="1"/>
  <c r="E203" i="13"/>
  <c r="S203" i="13" s="1"/>
  <c r="E202" i="13"/>
  <c r="S202" i="13" s="1"/>
  <c r="E201" i="13"/>
  <c r="S201" i="13" s="1"/>
  <c r="E200" i="13"/>
  <c r="S200" i="13" s="1"/>
  <c r="E199" i="13"/>
  <c r="S199" i="13" s="1"/>
  <c r="E198" i="13"/>
  <c r="S198" i="13" s="1"/>
  <c r="E197" i="13"/>
  <c r="S197" i="13" s="1"/>
  <c r="E196" i="13"/>
  <c r="S196" i="13" s="1"/>
  <c r="E195" i="13"/>
  <c r="S195" i="13" s="1"/>
  <c r="E194" i="13"/>
  <c r="S194" i="13" s="1"/>
  <c r="E193" i="13"/>
  <c r="S193" i="13" s="1"/>
  <c r="E192" i="13"/>
  <c r="S192" i="13" s="1"/>
  <c r="E191" i="13"/>
  <c r="S191" i="13" s="1"/>
  <c r="E190" i="13"/>
  <c r="S190" i="13" s="1"/>
  <c r="E189" i="13"/>
  <c r="S189" i="13" s="1"/>
  <c r="E188" i="13"/>
  <c r="S188" i="13" s="1"/>
  <c r="E187" i="13"/>
  <c r="S187" i="13" s="1"/>
  <c r="E186" i="13"/>
  <c r="S186" i="13" s="1"/>
  <c r="E185" i="13"/>
  <c r="S185" i="13" s="1"/>
  <c r="N184" i="13"/>
  <c r="E183" i="13"/>
  <c r="S183" i="13" s="1"/>
  <c r="E182" i="13"/>
  <c r="S182" i="13" s="1"/>
  <c r="E181" i="13"/>
  <c r="S181" i="13" s="1"/>
  <c r="E180" i="13"/>
  <c r="S180" i="13" s="1"/>
  <c r="E179" i="13"/>
  <c r="S179" i="13" s="1"/>
  <c r="E178" i="13"/>
  <c r="S178" i="13" s="1"/>
  <c r="E177" i="13"/>
  <c r="S177" i="13" s="1"/>
  <c r="E176" i="13"/>
  <c r="S176" i="13" s="1"/>
  <c r="E175" i="13"/>
  <c r="S175" i="13" s="1"/>
  <c r="E174" i="13"/>
  <c r="S174" i="13" s="1"/>
  <c r="E173" i="13"/>
  <c r="S173" i="13" s="1"/>
  <c r="E172" i="13"/>
  <c r="S172" i="13" s="1"/>
  <c r="E171" i="13"/>
  <c r="S171" i="13" s="1"/>
  <c r="E170" i="13"/>
  <c r="S170" i="13" s="1"/>
  <c r="E169" i="13"/>
  <c r="S169" i="13" s="1"/>
  <c r="E168" i="13"/>
  <c r="S168" i="13" s="1"/>
  <c r="E167" i="13"/>
  <c r="S167" i="13" s="1"/>
  <c r="E166" i="13"/>
  <c r="S166" i="13" s="1"/>
  <c r="N165" i="13"/>
  <c r="E164" i="13"/>
  <c r="S164" i="13" s="1"/>
  <c r="E163" i="13"/>
  <c r="S163" i="13" s="1"/>
  <c r="E162" i="13"/>
  <c r="S162" i="13" s="1"/>
  <c r="E161" i="13"/>
  <c r="S161" i="13" s="1"/>
  <c r="E160" i="13"/>
  <c r="S160" i="13" s="1"/>
  <c r="E159" i="13"/>
  <c r="S159" i="13" s="1"/>
  <c r="E158" i="13"/>
  <c r="S158" i="13" s="1"/>
  <c r="E157" i="13"/>
  <c r="S157" i="13" s="1"/>
  <c r="E156" i="13"/>
  <c r="S156" i="13" s="1"/>
  <c r="E155" i="13"/>
  <c r="S155" i="13" s="1"/>
  <c r="E154" i="13"/>
  <c r="S154" i="13" s="1"/>
  <c r="E153" i="13"/>
  <c r="S153" i="13" s="1"/>
  <c r="E152" i="13"/>
  <c r="S152" i="13" s="1"/>
  <c r="E151" i="13"/>
  <c r="S151" i="13" s="1"/>
  <c r="E150" i="13"/>
  <c r="S150" i="13" s="1"/>
  <c r="E149" i="13"/>
  <c r="S149" i="13" s="1"/>
  <c r="E148" i="13"/>
  <c r="S148" i="13" s="1"/>
  <c r="E147" i="13"/>
  <c r="S147" i="13" s="1"/>
  <c r="E146" i="13"/>
  <c r="S146" i="13" s="1"/>
  <c r="E145" i="13"/>
  <c r="S145" i="13" s="1"/>
  <c r="E144" i="13"/>
  <c r="S144" i="13" s="1"/>
  <c r="N143" i="13"/>
  <c r="E142" i="13"/>
  <c r="S142" i="13" s="1"/>
  <c r="S141" i="13" s="1"/>
  <c r="N141" i="13"/>
  <c r="E140" i="13"/>
  <c r="S140" i="13" s="1"/>
  <c r="E139" i="13"/>
  <c r="S139" i="13" s="1"/>
  <c r="E138" i="13"/>
  <c r="S138" i="13" s="1"/>
  <c r="N137" i="13"/>
  <c r="E136" i="13"/>
  <c r="S136" i="13" s="1"/>
  <c r="E135" i="13"/>
  <c r="S135" i="13" s="1"/>
  <c r="E134" i="13"/>
  <c r="S134" i="13" s="1"/>
  <c r="E133" i="13"/>
  <c r="S133" i="13" s="1"/>
  <c r="E132" i="13"/>
  <c r="S132" i="13" s="1"/>
  <c r="N131" i="13"/>
  <c r="E130" i="13"/>
  <c r="S130" i="13" s="1"/>
  <c r="E129" i="13"/>
  <c r="S129" i="13" s="1"/>
  <c r="E128" i="13"/>
  <c r="S128" i="13" s="1"/>
  <c r="E127" i="13"/>
  <c r="S127" i="13" s="1"/>
  <c r="E126" i="13"/>
  <c r="S126" i="13" s="1"/>
  <c r="N125" i="13"/>
  <c r="E124" i="13"/>
  <c r="S124" i="13" s="1"/>
  <c r="E123" i="13"/>
  <c r="S123" i="13" s="1"/>
  <c r="E122" i="13"/>
  <c r="S122" i="13" s="1"/>
  <c r="E121" i="13"/>
  <c r="S121" i="13" s="1"/>
  <c r="E120" i="13"/>
  <c r="S120" i="13" s="1"/>
  <c r="E119" i="13"/>
  <c r="S119" i="13" s="1"/>
  <c r="N118" i="13"/>
  <c r="E117" i="13"/>
  <c r="S117" i="13" s="1"/>
  <c r="E116" i="13"/>
  <c r="S116" i="13" s="1"/>
  <c r="E115" i="13"/>
  <c r="S115" i="13" s="1"/>
  <c r="E114" i="13"/>
  <c r="S114" i="13" s="1"/>
  <c r="E113" i="13"/>
  <c r="S113" i="13" s="1"/>
  <c r="N112" i="13"/>
  <c r="E111" i="13"/>
  <c r="S111" i="13" s="1"/>
  <c r="E110" i="13"/>
  <c r="S110" i="13" s="1"/>
  <c r="E109" i="13"/>
  <c r="S109" i="13" s="1"/>
  <c r="E108" i="13"/>
  <c r="S108" i="13" s="1"/>
  <c r="E107" i="13"/>
  <c r="S107" i="13" s="1"/>
  <c r="E106" i="13"/>
  <c r="S106" i="13" s="1"/>
  <c r="E105" i="13"/>
  <c r="S105" i="13" s="1"/>
  <c r="E104" i="13"/>
  <c r="S104" i="13" s="1"/>
  <c r="E103" i="13"/>
  <c r="S103" i="13" s="1"/>
  <c r="E102" i="13"/>
  <c r="S102" i="13" s="1"/>
  <c r="E101" i="13"/>
  <c r="S101" i="13" s="1"/>
  <c r="E100" i="13"/>
  <c r="S100" i="13" s="1"/>
  <c r="E99" i="13"/>
  <c r="S99" i="13" s="1"/>
  <c r="E98" i="13"/>
  <c r="S98" i="13" s="1"/>
  <c r="E97" i="13"/>
  <c r="S97" i="13" s="1"/>
  <c r="E96" i="13"/>
  <c r="S96" i="13" s="1"/>
  <c r="E95" i="13"/>
  <c r="S95" i="13" s="1"/>
  <c r="N94" i="13"/>
  <c r="E93" i="13"/>
  <c r="S93" i="13" s="1"/>
  <c r="E92" i="13"/>
  <c r="S92" i="13" s="1"/>
  <c r="E91" i="13"/>
  <c r="S91" i="13" s="1"/>
  <c r="E90" i="13"/>
  <c r="S90" i="13" s="1"/>
  <c r="E89" i="13"/>
  <c r="S89" i="13" s="1"/>
  <c r="E88" i="13"/>
  <c r="S88" i="13" s="1"/>
  <c r="E87" i="13"/>
  <c r="S87" i="13" s="1"/>
  <c r="E86" i="13"/>
  <c r="S86" i="13" s="1"/>
  <c r="E85" i="13"/>
  <c r="S85" i="13" s="1"/>
  <c r="E84" i="13"/>
  <c r="S84" i="13" s="1"/>
  <c r="E83" i="13"/>
  <c r="S83" i="13" s="1"/>
  <c r="E82" i="13"/>
  <c r="S82" i="13" s="1"/>
  <c r="N81" i="13"/>
  <c r="E80" i="13"/>
  <c r="S80" i="13" s="1"/>
  <c r="E79" i="13"/>
  <c r="S79" i="13" s="1"/>
  <c r="N78" i="13"/>
  <c r="E77" i="13"/>
  <c r="S77" i="13" s="1"/>
  <c r="E76" i="13"/>
  <c r="S76" i="13" s="1"/>
  <c r="E75" i="13"/>
  <c r="S75" i="13" s="1"/>
  <c r="E74" i="13"/>
  <c r="S74" i="13" s="1"/>
  <c r="E73" i="13"/>
  <c r="S73" i="13" s="1"/>
  <c r="E72" i="13"/>
  <c r="S72" i="13" s="1"/>
  <c r="E71" i="13"/>
  <c r="S71" i="13" s="1"/>
  <c r="E70" i="13"/>
  <c r="S70" i="13" s="1"/>
  <c r="E69" i="13"/>
  <c r="S69" i="13" s="1"/>
  <c r="E68" i="13"/>
  <c r="S68" i="13" s="1"/>
  <c r="E67" i="13"/>
  <c r="S67" i="13" s="1"/>
  <c r="E66" i="13"/>
  <c r="S66" i="13" s="1"/>
  <c r="E65" i="13"/>
  <c r="S65" i="13" s="1"/>
  <c r="E64" i="13"/>
  <c r="S64" i="13" s="1"/>
  <c r="E63" i="13"/>
  <c r="S63" i="13" s="1"/>
  <c r="N62" i="13"/>
  <c r="E61" i="13"/>
  <c r="S61" i="13" s="1"/>
  <c r="E60" i="13"/>
  <c r="S60" i="13" s="1"/>
  <c r="E59" i="13"/>
  <c r="S59" i="13" s="1"/>
  <c r="N58" i="13"/>
  <c r="E57" i="13"/>
  <c r="S57" i="13" s="1"/>
  <c r="E56" i="13"/>
  <c r="S56" i="13" s="1"/>
  <c r="E55" i="13"/>
  <c r="S55" i="13" s="1"/>
  <c r="E54" i="13"/>
  <c r="S54" i="13" s="1"/>
  <c r="E53" i="13"/>
  <c r="S53" i="13" s="1"/>
  <c r="N52" i="13"/>
  <c r="E51" i="13"/>
  <c r="S51" i="13" s="1"/>
  <c r="E50" i="13"/>
  <c r="S50" i="13" s="1"/>
  <c r="E49" i="13"/>
  <c r="S49" i="13" s="1"/>
  <c r="E48" i="13"/>
  <c r="S48" i="13" s="1"/>
  <c r="E47" i="13"/>
  <c r="S47" i="13" s="1"/>
  <c r="E46" i="13"/>
  <c r="S46" i="13" s="1"/>
  <c r="N45" i="13"/>
  <c r="E44" i="13"/>
  <c r="S44" i="13" s="1"/>
  <c r="E43" i="13"/>
  <c r="S43" i="13" s="1"/>
  <c r="E42" i="13"/>
  <c r="S42" i="13" s="1"/>
  <c r="E41" i="13"/>
  <c r="S41" i="13" s="1"/>
  <c r="E40" i="13"/>
  <c r="S40" i="13" s="1"/>
  <c r="E39" i="13"/>
  <c r="S39" i="13" s="1"/>
  <c r="E38" i="13"/>
  <c r="S38" i="13" s="1"/>
  <c r="N37" i="13"/>
  <c r="E36" i="13"/>
  <c r="S36" i="13" s="1"/>
  <c r="E35" i="13"/>
  <c r="S35" i="13" s="1"/>
  <c r="E34" i="13"/>
  <c r="S34" i="13" s="1"/>
  <c r="E33" i="13"/>
  <c r="S33" i="13" s="1"/>
  <c r="E32" i="13"/>
  <c r="S32" i="13" s="1"/>
  <c r="E31" i="13"/>
  <c r="S31" i="13" s="1"/>
  <c r="N30" i="13"/>
  <c r="E29" i="13"/>
  <c r="S29" i="13" s="1"/>
  <c r="E28" i="13"/>
  <c r="S28" i="13" s="1"/>
  <c r="E27" i="13"/>
  <c r="S27" i="13" s="1"/>
  <c r="N26" i="13"/>
  <c r="E25" i="13"/>
  <c r="S25" i="13" s="1"/>
  <c r="E24" i="13"/>
  <c r="S24" i="13" s="1"/>
  <c r="E23" i="13"/>
  <c r="S23" i="13" s="1"/>
  <c r="E22" i="13"/>
  <c r="S22" i="13" s="1"/>
  <c r="N21" i="13"/>
  <c r="E20" i="13"/>
  <c r="S20" i="13" s="1"/>
  <c r="E19" i="13"/>
  <c r="S19" i="13" s="1"/>
  <c r="E18" i="13"/>
  <c r="S18" i="13" s="1"/>
  <c r="N17" i="13"/>
  <c r="S958" i="13" l="1"/>
  <c r="S618" i="13"/>
  <c r="S955" i="13"/>
  <c r="S1066" i="13"/>
  <c r="S21" i="13"/>
  <c r="S45" i="13"/>
  <c r="S78" i="13"/>
  <c r="S1076" i="13"/>
  <c r="S131" i="13"/>
  <c r="S488" i="13"/>
  <c r="S584" i="13"/>
  <c r="S877" i="13"/>
  <c r="S1069" i="13"/>
  <c r="P15" i="13"/>
  <c r="S239" i="13"/>
  <c r="S451" i="13"/>
  <c r="S574" i="13"/>
  <c r="S652" i="13"/>
  <c r="S714" i="13"/>
  <c r="S891" i="13"/>
  <c r="S1039" i="13"/>
  <c r="S701" i="13"/>
  <c r="S289" i="13"/>
  <c r="S17" i="13"/>
  <c r="S37" i="13"/>
  <c r="S52" i="13"/>
  <c r="S81" i="13"/>
  <c r="S118" i="13"/>
  <c r="S125" i="13"/>
  <c r="S137" i="13"/>
  <c r="S229" i="13"/>
  <c r="S262" i="13"/>
  <c r="S26" i="13"/>
  <c r="S112" i="13"/>
  <c r="S184" i="13"/>
  <c r="S247" i="13"/>
  <c r="S608" i="13"/>
  <c r="S821" i="13"/>
  <c r="S886" i="13"/>
  <c r="S981" i="13"/>
  <c r="S1054" i="13"/>
  <c r="S30" i="13"/>
  <c r="S58" i="13"/>
  <c r="S94" i="13"/>
  <c r="S165" i="13"/>
  <c r="S214" i="13"/>
  <c r="S268" i="13"/>
  <c r="S309" i="13"/>
  <c r="S360" i="13"/>
  <c r="S371" i="13"/>
  <c r="S374" i="13"/>
  <c r="S392" i="13"/>
  <c r="S531" i="13"/>
  <c r="S541" i="13"/>
  <c r="S546" i="13"/>
  <c r="S621" i="13"/>
  <c r="S729" i="13"/>
  <c r="S765" i="13"/>
  <c r="S779" i="13"/>
  <c r="S829" i="13"/>
  <c r="S832" i="13"/>
  <c r="S835" i="13"/>
  <c r="S859" i="13"/>
  <c r="S872" i="13"/>
  <c r="S918" i="13"/>
  <c r="S943" i="13"/>
  <c r="S946" i="13"/>
  <c r="S1010" i="13"/>
  <c r="S1018" i="13"/>
  <c r="S1046" i="13"/>
  <c r="S62" i="13"/>
  <c r="S143" i="13"/>
  <c r="S208" i="13"/>
  <c r="S235" i="13"/>
  <c r="S278" i="13"/>
  <c r="S299" i="13"/>
  <c r="S354" i="13"/>
  <c r="S383" i="13"/>
  <c r="S410" i="13"/>
  <c r="S460" i="13"/>
  <c r="S467" i="13"/>
  <c r="S481" i="13"/>
  <c r="S508" i="13"/>
  <c r="S515" i="13"/>
  <c r="S526" i="13"/>
  <c r="S536" i="13"/>
  <c r="S550" i="13"/>
  <c r="S590" i="13"/>
  <c r="S626" i="13"/>
  <c r="S631" i="13"/>
  <c r="S646" i="13"/>
  <c r="S662" i="13"/>
  <c r="S687" i="13"/>
  <c r="S704" i="13"/>
  <c r="S719" i="13"/>
  <c r="S756" i="13"/>
  <c r="S768" i="13"/>
  <c r="S850" i="13"/>
  <c r="S867" i="13"/>
  <c r="S905" i="13"/>
  <c r="S923" i="13"/>
  <c r="S935" i="13"/>
  <c r="S961" i="13"/>
  <c r="S995" i="13"/>
  <c r="S1021" i="13"/>
  <c r="S1029" i="13"/>
  <c r="N16" i="13"/>
  <c r="N459" i="13"/>
  <c r="N866" i="13"/>
  <c r="D1076" i="17"/>
  <c r="E1076" i="17"/>
  <c r="F1076" i="17"/>
  <c r="G1076" i="17"/>
  <c r="H1076" i="17"/>
  <c r="I1076" i="17"/>
  <c r="J1076" i="17"/>
  <c r="K1076" i="17"/>
  <c r="L1076" i="17"/>
  <c r="N1076" i="17"/>
  <c r="O1076" i="17"/>
  <c r="P1076" i="17"/>
  <c r="Q1076" i="17"/>
  <c r="R1076" i="17"/>
  <c r="S1076" i="17"/>
  <c r="T1076" i="17"/>
  <c r="U1076" i="17"/>
  <c r="V1076" i="17"/>
  <c r="W1076" i="17"/>
  <c r="D1074" i="17"/>
  <c r="E1074" i="17"/>
  <c r="F1074" i="17"/>
  <c r="G1074" i="17"/>
  <c r="H1074" i="17"/>
  <c r="I1074" i="17"/>
  <c r="J1074" i="17"/>
  <c r="K1074" i="17"/>
  <c r="L1074" i="17"/>
  <c r="D1071" i="17"/>
  <c r="E1071" i="17"/>
  <c r="F1071" i="17"/>
  <c r="G1071" i="17"/>
  <c r="H1071" i="17"/>
  <c r="I1071" i="17"/>
  <c r="J1071" i="17"/>
  <c r="K1071" i="17"/>
  <c r="L1071" i="17"/>
  <c r="D1068" i="17"/>
  <c r="E1068" i="17"/>
  <c r="F1068" i="17"/>
  <c r="G1068" i="17"/>
  <c r="H1068" i="17"/>
  <c r="I1068" i="17"/>
  <c r="J1068" i="17"/>
  <c r="K1068" i="17"/>
  <c r="L1068" i="17"/>
  <c r="D1066" i="17"/>
  <c r="E1066" i="17"/>
  <c r="F1066" i="17"/>
  <c r="G1066" i="17"/>
  <c r="H1066" i="17"/>
  <c r="I1066" i="17"/>
  <c r="J1066" i="17"/>
  <c r="K1066" i="17"/>
  <c r="L1066" i="17"/>
  <c r="D1064" i="17"/>
  <c r="E1064" i="17"/>
  <c r="F1064" i="17"/>
  <c r="G1064" i="17"/>
  <c r="H1064" i="17"/>
  <c r="I1064" i="17"/>
  <c r="J1064" i="17"/>
  <c r="K1064" i="17"/>
  <c r="L1064" i="17"/>
  <c r="D1062" i="17"/>
  <c r="E1062" i="17"/>
  <c r="F1062" i="17"/>
  <c r="G1062" i="17"/>
  <c r="H1062" i="17"/>
  <c r="I1062" i="17"/>
  <c r="J1062" i="17"/>
  <c r="K1062" i="17"/>
  <c r="L1062" i="17"/>
  <c r="D1056" i="17"/>
  <c r="E1056" i="17"/>
  <c r="F1056" i="17"/>
  <c r="G1056" i="17"/>
  <c r="H1056" i="17"/>
  <c r="I1056" i="17"/>
  <c r="J1056" i="17"/>
  <c r="K1056" i="17"/>
  <c r="L1056" i="17"/>
  <c r="D1048" i="17"/>
  <c r="E1048" i="17"/>
  <c r="F1048" i="17"/>
  <c r="G1048" i="17"/>
  <c r="H1048" i="17"/>
  <c r="I1048" i="17"/>
  <c r="J1048" i="17"/>
  <c r="K1048" i="17"/>
  <c r="L1048" i="17"/>
  <c r="N1048" i="17"/>
  <c r="O1048" i="17"/>
  <c r="P1048" i="17"/>
  <c r="Q1048" i="17"/>
  <c r="R1048" i="17"/>
  <c r="S1048" i="17"/>
  <c r="T1048" i="17"/>
  <c r="U1048" i="17"/>
  <c r="V1048" i="17"/>
  <c r="W1048" i="17"/>
  <c r="D1046" i="17"/>
  <c r="E1046" i="17"/>
  <c r="F1046" i="17"/>
  <c r="G1046" i="17"/>
  <c r="H1046" i="17"/>
  <c r="I1046" i="17"/>
  <c r="J1046" i="17"/>
  <c r="K1046" i="17"/>
  <c r="L1046" i="17"/>
  <c r="D1041" i="17"/>
  <c r="E1041" i="17"/>
  <c r="F1041" i="17"/>
  <c r="G1041" i="17"/>
  <c r="H1041" i="17"/>
  <c r="I1041" i="17"/>
  <c r="J1041" i="17"/>
  <c r="K1041" i="17"/>
  <c r="L1041" i="17"/>
  <c r="D1031" i="17"/>
  <c r="E1031" i="17"/>
  <c r="F1031" i="17"/>
  <c r="G1031" i="17"/>
  <c r="H1031" i="17"/>
  <c r="I1031" i="17"/>
  <c r="J1031" i="17"/>
  <c r="K1031" i="17"/>
  <c r="L1031" i="17"/>
  <c r="D1029" i="17"/>
  <c r="E1029" i="17"/>
  <c r="F1029" i="17"/>
  <c r="G1029" i="17"/>
  <c r="H1029" i="17"/>
  <c r="I1029" i="17"/>
  <c r="J1029" i="17"/>
  <c r="K1029" i="17"/>
  <c r="L1029" i="17"/>
  <c r="D1023" i="17"/>
  <c r="E1023" i="17"/>
  <c r="F1023" i="17"/>
  <c r="G1023" i="17"/>
  <c r="H1023" i="17"/>
  <c r="I1023" i="17"/>
  <c r="J1023" i="17"/>
  <c r="K1023" i="17"/>
  <c r="L1023" i="17"/>
  <c r="D1020" i="17"/>
  <c r="E1020" i="17"/>
  <c r="F1020" i="17"/>
  <c r="G1020" i="17"/>
  <c r="H1020" i="17"/>
  <c r="I1020" i="17"/>
  <c r="J1020" i="17"/>
  <c r="K1020" i="17"/>
  <c r="L1020" i="17"/>
  <c r="D1018" i="17"/>
  <c r="E1018" i="17"/>
  <c r="F1018" i="17"/>
  <c r="G1018" i="17"/>
  <c r="H1018" i="17"/>
  <c r="I1018" i="17"/>
  <c r="J1018" i="17"/>
  <c r="K1018" i="17"/>
  <c r="L1018" i="17"/>
  <c r="D1012" i="17"/>
  <c r="E1012" i="17"/>
  <c r="F1012" i="17"/>
  <c r="G1012" i="17"/>
  <c r="H1012" i="17"/>
  <c r="I1012" i="17"/>
  <c r="J1012" i="17"/>
  <c r="K1012" i="17"/>
  <c r="L1012" i="17"/>
  <c r="D997" i="17"/>
  <c r="E997" i="17"/>
  <c r="F997" i="17"/>
  <c r="G997" i="17"/>
  <c r="H997" i="17"/>
  <c r="I997" i="17"/>
  <c r="J997" i="17"/>
  <c r="K997" i="17"/>
  <c r="L997" i="17"/>
  <c r="D983" i="17"/>
  <c r="E983" i="17"/>
  <c r="F983" i="17"/>
  <c r="G983" i="17"/>
  <c r="H983" i="17"/>
  <c r="I983" i="17"/>
  <c r="J983" i="17"/>
  <c r="K983" i="17"/>
  <c r="L983" i="17"/>
  <c r="D963" i="17"/>
  <c r="E963" i="17"/>
  <c r="F963" i="17"/>
  <c r="G963" i="17"/>
  <c r="H963" i="17"/>
  <c r="I963" i="17"/>
  <c r="J963" i="17"/>
  <c r="K963" i="17"/>
  <c r="L963" i="17"/>
  <c r="D960" i="17"/>
  <c r="E960" i="17"/>
  <c r="F960" i="17"/>
  <c r="G960" i="17"/>
  <c r="H960" i="17"/>
  <c r="I960" i="17"/>
  <c r="J960" i="17"/>
  <c r="K960" i="17"/>
  <c r="L960" i="17"/>
  <c r="D957" i="17"/>
  <c r="E957" i="17"/>
  <c r="F957" i="17"/>
  <c r="G957" i="17"/>
  <c r="H957" i="17"/>
  <c r="I957" i="17"/>
  <c r="J957" i="17"/>
  <c r="K957" i="17"/>
  <c r="L957" i="17"/>
  <c r="D948" i="17"/>
  <c r="E948" i="17"/>
  <c r="F948" i="17"/>
  <c r="G948" i="17"/>
  <c r="H948" i="17"/>
  <c r="I948" i="17"/>
  <c r="J948" i="17"/>
  <c r="K948" i="17"/>
  <c r="L948" i="17"/>
  <c r="D945" i="17"/>
  <c r="E945" i="17"/>
  <c r="F945" i="17"/>
  <c r="G945" i="17"/>
  <c r="H945" i="17"/>
  <c r="I945" i="17"/>
  <c r="J945" i="17"/>
  <c r="K945" i="17"/>
  <c r="L945" i="17"/>
  <c r="D943" i="17"/>
  <c r="E943" i="17"/>
  <c r="F943" i="17"/>
  <c r="G943" i="17"/>
  <c r="H943" i="17"/>
  <c r="I943" i="17"/>
  <c r="J943" i="17"/>
  <c r="K943" i="17"/>
  <c r="L943" i="17"/>
  <c r="D937" i="17"/>
  <c r="E937" i="17"/>
  <c r="F937" i="17"/>
  <c r="G937" i="17"/>
  <c r="H937" i="17"/>
  <c r="I937" i="17"/>
  <c r="J937" i="17"/>
  <c r="K937" i="17"/>
  <c r="L937" i="17"/>
  <c r="D935" i="17"/>
  <c r="E935" i="17"/>
  <c r="F935" i="17"/>
  <c r="G935" i="17"/>
  <c r="H935" i="17"/>
  <c r="I935" i="17"/>
  <c r="J935" i="17"/>
  <c r="K935" i="17"/>
  <c r="L935" i="17"/>
  <c r="D925" i="17"/>
  <c r="E925" i="17"/>
  <c r="F925" i="17"/>
  <c r="G925" i="17"/>
  <c r="H925" i="17"/>
  <c r="I925" i="17"/>
  <c r="J925" i="17"/>
  <c r="K925" i="17"/>
  <c r="L925" i="17"/>
  <c r="D920" i="17"/>
  <c r="E920" i="17"/>
  <c r="F920" i="17"/>
  <c r="G920" i="17"/>
  <c r="H920" i="17"/>
  <c r="I920" i="17"/>
  <c r="J920" i="17"/>
  <c r="K920" i="17"/>
  <c r="L920" i="17"/>
  <c r="D918" i="17"/>
  <c r="E918" i="17"/>
  <c r="F918" i="17"/>
  <c r="G918" i="17"/>
  <c r="H918" i="17"/>
  <c r="I918" i="17"/>
  <c r="J918" i="17"/>
  <c r="K918" i="17"/>
  <c r="L918" i="17"/>
  <c r="D916" i="17"/>
  <c r="E916" i="17"/>
  <c r="F916" i="17"/>
  <c r="G916" i="17"/>
  <c r="H916" i="17"/>
  <c r="I916" i="17"/>
  <c r="J916" i="17"/>
  <c r="K916" i="17"/>
  <c r="L916" i="17"/>
  <c r="D914" i="17"/>
  <c r="E914" i="17"/>
  <c r="F914" i="17"/>
  <c r="G914" i="17"/>
  <c r="H914" i="17"/>
  <c r="I914" i="17"/>
  <c r="J914" i="17"/>
  <c r="K914" i="17"/>
  <c r="L914" i="17"/>
  <c r="D912" i="17"/>
  <c r="E912" i="17"/>
  <c r="F912" i="17"/>
  <c r="G912" i="17"/>
  <c r="H912" i="17"/>
  <c r="I912" i="17"/>
  <c r="J912" i="17"/>
  <c r="K912" i="17"/>
  <c r="L912" i="17"/>
  <c r="D907" i="17"/>
  <c r="E907" i="17"/>
  <c r="F907" i="17"/>
  <c r="G907" i="17"/>
  <c r="H907" i="17"/>
  <c r="I907" i="17"/>
  <c r="J907" i="17"/>
  <c r="K907" i="17"/>
  <c r="L907" i="17"/>
  <c r="D893" i="17"/>
  <c r="E893" i="17"/>
  <c r="F893" i="17"/>
  <c r="G893" i="17"/>
  <c r="H893" i="17"/>
  <c r="I893" i="17"/>
  <c r="J893" i="17"/>
  <c r="K893" i="17"/>
  <c r="L893" i="17"/>
  <c r="D888" i="17"/>
  <c r="E888" i="17"/>
  <c r="F888" i="17"/>
  <c r="G888" i="17"/>
  <c r="H888" i="17"/>
  <c r="I888" i="17"/>
  <c r="J888" i="17"/>
  <c r="K888" i="17"/>
  <c r="L888" i="17"/>
  <c r="D886" i="17"/>
  <c r="E886" i="17"/>
  <c r="F886" i="17"/>
  <c r="G886" i="17"/>
  <c r="H886" i="17"/>
  <c r="I886" i="17"/>
  <c r="J886" i="17"/>
  <c r="K886" i="17"/>
  <c r="L886" i="17"/>
  <c r="D884" i="17"/>
  <c r="E884" i="17"/>
  <c r="F884" i="17"/>
  <c r="G884" i="17"/>
  <c r="H884" i="17"/>
  <c r="I884" i="17"/>
  <c r="J884" i="17"/>
  <c r="K884" i="17"/>
  <c r="L884" i="17"/>
  <c r="D882" i="17"/>
  <c r="E882" i="17"/>
  <c r="F882" i="17"/>
  <c r="G882" i="17"/>
  <c r="H882" i="17"/>
  <c r="I882" i="17"/>
  <c r="J882" i="17"/>
  <c r="K882" i="17"/>
  <c r="L882" i="17"/>
  <c r="N882" i="17"/>
  <c r="O882" i="17"/>
  <c r="P882" i="17"/>
  <c r="Q882" i="17"/>
  <c r="R882" i="17"/>
  <c r="S882" i="17"/>
  <c r="T882" i="17"/>
  <c r="U882" i="17"/>
  <c r="V882" i="17"/>
  <c r="W882" i="17"/>
  <c r="D879" i="17"/>
  <c r="E879" i="17"/>
  <c r="F879" i="17"/>
  <c r="G879" i="17"/>
  <c r="H879" i="17"/>
  <c r="I879" i="17"/>
  <c r="J879" i="17"/>
  <c r="K879" i="17"/>
  <c r="L879" i="17"/>
  <c r="N879" i="17"/>
  <c r="O879" i="17"/>
  <c r="P879" i="17"/>
  <c r="Q879" i="17"/>
  <c r="R879" i="17"/>
  <c r="S879" i="17"/>
  <c r="T879" i="17"/>
  <c r="U879" i="17"/>
  <c r="V879" i="17"/>
  <c r="W879" i="17"/>
  <c r="D874" i="17"/>
  <c r="E874" i="17"/>
  <c r="F874" i="17"/>
  <c r="G874" i="17"/>
  <c r="H874" i="17"/>
  <c r="I874" i="17"/>
  <c r="J874" i="17"/>
  <c r="K874" i="17"/>
  <c r="L874" i="17"/>
  <c r="D869" i="17"/>
  <c r="E869" i="17"/>
  <c r="F869" i="17"/>
  <c r="G869" i="17"/>
  <c r="H869" i="17"/>
  <c r="I869" i="17"/>
  <c r="J869" i="17"/>
  <c r="K869" i="17"/>
  <c r="L869" i="17"/>
  <c r="D866" i="17"/>
  <c r="E866" i="17"/>
  <c r="F866" i="17"/>
  <c r="G866" i="17"/>
  <c r="H866" i="17"/>
  <c r="I866" i="17"/>
  <c r="J866" i="17"/>
  <c r="K866" i="17"/>
  <c r="L866" i="17"/>
  <c r="D864" i="17"/>
  <c r="E864" i="17"/>
  <c r="F864" i="17"/>
  <c r="G864" i="17"/>
  <c r="H864" i="17"/>
  <c r="I864" i="17"/>
  <c r="J864" i="17"/>
  <c r="K864" i="17"/>
  <c r="L864" i="17"/>
  <c r="D861" i="17"/>
  <c r="E861" i="17"/>
  <c r="F861" i="17"/>
  <c r="G861" i="17"/>
  <c r="H861" i="17"/>
  <c r="I861" i="17"/>
  <c r="J861" i="17"/>
  <c r="K861" i="17"/>
  <c r="L861" i="17"/>
  <c r="D852" i="17"/>
  <c r="E852" i="17"/>
  <c r="F852" i="17"/>
  <c r="G852" i="17"/>
  <c r="H852" i="17"/>
  <c r="I852" i="17"/>
  <c r="J852" i="17"/>
  <c r="K852" i="17"/>
  <c r="L852" i="17"/>
  <c r="D850" i="17"/>
  <c r="E850" i="17"/>
  <c r="F850" i="17"/>
  <c r="G850" i="17"/>
  <c r="H850" i="17"/>
  <c r="I850" i="17"/>
  <c r="J850" i="17"/>
  <c r="K850" i="17"/>
  <c r="L850" i="17"/>
  <c r="D848" i="17"/>
  <c r="E848" i="17"/>
  <c r="F848" i="17"/>
  <c r="G848" i="17"/>
  <c r="H848" i="17"/>
  <c r="I848" i="17"/>
  <c r="J848" i="17"/>
  <c r="K848" i="17"/>
  <c r="L848" i="17"/>
  <c r="D837" i="17"/>
  <c r="E837" i="17"/>
  <c r="F837" i="17"/>
  <c r="G837" i="17"/>
  <c r="H837" i="17"/>
  <c r="I837" i="17"/>
  <c r="J837" i="17"/>
  <c r="K837" i="17"/>
  <c r="L837" i="17"/>
  <c r="D834" i="17"/>
  <c r="E834" i="17"/>
  <c r="F834" i="17"/>
  <c r="G834" i="17"/>
  <c r="H834" i="17"/>
  <c r="I834" i="17"/>
  <c r="J834" i="17"/>
  <c r="K834" i="17"/>
  <c r="L834" i="17"/>
  <c r="D831" i="17"/>
  <c r="E831" i="17"/>
  <c r="F831" i="17"/>
  <c r="G831" i="17"/>
  <c r="H831" i="17"/>
  <c r="I831" i="17"/>
  <c r="J831" i="17"/>
  <c r="K831" i="17"/>
  <c r="L831" i="17"/>
  <c r="D823" i="17"/>
  <c r="E823" i="17"/>
  <c r="F823" i="17"/>
  <c r="G823" i="17"/>
  <c r="H823" i="17"/>
  <c r="I823" i="17"/>
  <c r="J823" i="17"/>
  <c r="K823" i="17"/>
  <c r="L823" i="17"/>
  <c r="D781" i="17"/>
  <c r="E781" i="17"/>
  <c r="F781" i="17"/>
  <c r="G781" i="17"/>
  <c r="H781" i="17"/>
  <c r="I781" i="17"/>
  <c r="J781" i="17"/>
  <c r="K781" i="17"/>
  <c r="L781" i="17"/>
  <c r="D770" i="17"/>
  <c r="E770" i="17"/>
  <c r="F770" i="17"/>
  <c r="G770" i="17"/>
  <c r="H770" i="17"/>
  <c r="I770" i="17"/>
  <c r="J770" i="17"/>
  <c r="K770" i="17"/>
  <c r="L770" i="17"/>
  <c r="D767" i="17"/>
  <c r="E767" i="17"/>
  <c r="F767" i="17"/>
  <c r="G767" i="17"/>
  <c r="H767" i="17"/>
  <c r="I767" i="17"/>
  <c r="J767" i="17"/>
  <c r="K767" i="17"/>
  <c r="L767" i="17"/>
  <c r="D758" i="17"/>
  <c r="E758" i="17"/>
  <c r="F758" i="17"/>
  <c r="G758" i="17"/>
  <c r="H758" i="17"/>
  <c r="I758" i="17"/>
  <c r="J758" i="17"/>
  <c r="K758" i="17"/>
  <c r="L758" i="17"/>
  <c r="D731" i="17"/>
  <c r="E731" i="17"/>
  <c r="F731" i="17"/>
  <c r="G731" i="17"/>
  <c r="H731" i="17"/>
  <c r="I731" i="17"/>
  <c r="J731" i="17"/>
  <c r="K731" i="17"/>
  <c r="L731" i="17"/>
  <c r="D721" i="17"/>
  <c r="E721" i="17"/>
  <c r="F721" i="17"/>
  <c r="G721" i="17"/>
  <c r="H721" i="17"/>
  <c r="I721" i="17"/>
  <c r="J721" i="17"/>
  <c r="K721" i="17"/>
  <c r="L721" i="17"/>
  <c r="D716" i="17"/>
  <c r="E716" i="17"/>
  <c r="F716" i="17"/>
  <c r="G716" i="17"/>
  <c r="H716" i="17"/>
  <c r="I716" i="17"/>
  <c r="J716" i="17"/>
  <c r="K716" i="17"/>
  <c r="L716" i="17"/>
  <c r="D706" i="17"/>
  <c r="E706" i="17"/>
  <c r="F706" i="17"/>
  <c r="G706" i="17"/>
  <c r="H706" i="17"/>
  <c r="I706" i="17"/>
  <c r="J706" i="17"/>
  <c r="K706" i="17"/>
  <c r="L706" i="17"/>
  <c r="D703" i="17"/>
  <c r="E703" i="17"/>
  <c r="F703" i="17"/>
  <c r="G703" i="17"/>
  <c r="H703" i="17"/>
  <c r="I703" i="17"/>
  <c r="J703" i="17"/>
  <c r="K703" i="17"/>
  <c r="L703" i="17"/>
  <c r="D689" i="17"/>
  <c r="E689" i="17"/>
  <c r="F689" i="17"/>
  <c r="G689" i="17"/>
  <c r="H689" i="17"/>
  <c r="I689" i="17"/>
  <c r="J689" i="17"/>
  <c r="K689" i="17"/>
  <c r="L689" i="17"/>
  <c r="D687" i="17"/>
  <c r="E687" i="17"/>
  <c r="F687" i="17"/>
  <c r="G687" i="17"/>
  <c r="H687" i="17"/>
  <c r="I687" i="17"/>
  <c r="J687" i="17"/>
  <c r="K687" i="17"/>
  <c r="L687" i="17"/>
  <c r="D664" i="17"/>
  <c r="E664" i="17"/>
  <c r="F664" i="17"/>
  <c r="G664" i="17"/>
  <c r="H664" i="17"/>
  <c r="I664" i="17"/>
  <c r="J664" i="17"/>
  <c r="K664" i="17"/>
  <c r="L664" i="17"/>
  <c r="D654" i="17"/>
  <c r="E654" i="17"/>
  <c r="F654" i="17"/>
  <c r="G654" i="17"/>
  <c r="H654" i="17"/>
  <c r="I654" i="17"/>
  <c r="J654" i="17"/>
  <c r="K654" i="17"/>
  <c r="L654" i="17"/>
  <c r="D648" i="17"/>
  <c r="E648" i="17"/>
  <c r="F648" i="17"/>
  <c r="G648" i="17"/>
  <c r="H648" i="17"/>
  <c r="I648" i="17"/>
  <c r="J648" i="17"/>
  <c r="K648" i="17"/>
  <c r="L648" i="17"/>
  <c r="D633" i="17"/>
  <c r="E633" i="17"/>
  <c r="F633" i="17"/>
  <c r="G633" i="17"/>
  <c r="H633" i="17"/>
  <c r="I633" i="17"/>
  <c r="J633" i="17"/>
  <c r="K633" i="17"/>
  <c r="L633" i="17"/>
  <c r="D628" i="17"/>
  <c r="E628" i="17"/>
  <c r="F628" i="17"/>
  <c r="G628" i="17"/>
  <c r="H628" i="17"/>
  <c r="I628" i="17"/>
  <c r="J628" i="17"/>
  <c r="K628" i="17"/>
  <c r="L628" i="17"/>
  <c r="D623" i="17"/>
  <c r="E623" i="17"/>
  <c r="F623" i="17"/>
  <c r="G623" i="17"/>
  <c r="H623" i="17"/>
  <c r="I623" i="17"/>
  <c r="J623" i="17"/>
  <c r="K623" i="17"/>
  <c r="L623" i="17"/>
  <c r="D620" i="17"/>
  <c r="E620" i="17"/>
  <c r="F620" i="17"/>
  <c r="G620" i="17"/>
  <c r="H620" i="17"/>
  <c r="I620" i="17"/>
  <c r="J620" i="17"/>
  <c r="K620" i="17"/>
  <c r="L620" i="17"/>
  <c r="D610" i="17"/>
  <c r="E610" i="17"/>
  <c r="F610" i="17"/>
  <c r="G610" i="17"/>
  <c r="H610" i="17"/>
  <c r="I610" i="17"/>
  <c r="J610" i="17"/>
  <c r="K610" i="17"/>
  <c r="L610" i="17"/>
  <c r="D592" i="17"/>
  <c r="E592" i="17"/>
  <c r="F592" i="17"/>
  <c r="G592" i="17"/>
  <c r="H592" i="17"/>
  <c r="I592" i="17"/>
  <c r="J592" i="17"/>
  <c r="K592" i="17"/>
  <c r="L592" i="17"/>
  <c r="D586" i="17"/>
  <c r="E586" i="17"/>
  <c r="F586" i="17"/>
  <c r="G586" i="17"/>
  <c r="H586" i="17"/>
  <c r="I586" i="17"/>
  <c r="J586" i="17"/>
  <c r="K586" i="17"/>
  <c r="L586" i="17"/>
  <c r="D584" i="17"/>
  <c r="E584" i="17"/>
  <c r="F584" i="17"/>
  <c r="G584" i="17"/>
  <c r="H584" i="17"/>
  <c r="I584" i="17"/>
  <c r="J584" i="17"/>
  <c r="K584" i="17"/>
  <c r="L584" i="17"/>
  <c r="D576" i="17"/>
  <c r="E576" i="17"/>
  <c r="F576" i="17"/>
  <c r="G576" i="17"/>
  <c r="H576" i="17"/>
  <c r="I576" i="17"/>
  <c r="J576" i="17"/>
  <c r="K576" i="17"/>
  <c r="L576" i="17"/>
  <c r="D552" i="17"/>
  <c r="E552" i="17"/>
  <c r="F552" i="17"/>
  <c r="G552" i="17"/>
  <c r="H552" i="17"/>
  <c r="I552" i="17"/>
  <c r="J552" i="17"/>
  <c r="K552" i="17"/>
  <c r="L552" i="17"/>
  <c r="D548" i="17"/>
  <c r="E548" i="17"/>
  <c r="F548" i="17"/>
  <c r="G548" i="17"/>
  <c r="H548" i="17"/>
  <c r="I548" i="17"/>
  <c r="J548" i="17"/>
  <c r="K548" i="17"/>
  <c r="L548" i="17"/>
  <c r="D546" i="17"/>
  <c r="E546" i="17"/>
  <c r="F546" i="17"/>
  <c r="G546" i="17"/>
  <c r="H546" i="17"/>
  <c r="I546" i="17"/>
  <c r="J546" i="17"/>
  <c r="K546" i="17"/>
  <c r="L546" i="17"/>
  <c r="D543" i="17"/>
  <c r="E543" i="17"/>
  <c r="F543" i="17"/>
  <c r="G543" i="17"/>
  <c r="H543" i="17"/>
  <c r="I543" i="17"/>
  <c r="J543" i="17"/>
  <c r="K543" i="17"/>
  <c r="L543" i="17"/>
  <c r="D538" i="17"/>
  <c r="E538" i="17"/>
  <c r="F538" i="17"/>
  <c r="G538" i="17"/>
  <c r="H538" i="17"/>
  <c r="I538" i="17"/>
  <c r="J538" i="17"/>
  <c r="K538" i="17"/>
  <c r="L538" i="17"/>
  <c r="D533" i="17"/>
  <c r="E533" i="17"/>
  <c r="F533" i="17"/>
  <c r="G533" i="17"/>
  <c r="H533" i="17"/>
  <c r="I533" i="17"/>
  <c r="J533" i="17"/>
  <c r="K533" i="17"/>
  <c r="L533" i="17"/>
  <c r="D528" i="17"/>
  <c r="E528" i="17"/>
  <c r="F528" i="17"/>
  <c r="G528" i="17"/>
  <c r="H528" i="17"/>
  <c r="I528" i="17"/>
  <c r="J528" i="17"/>
  <c r="K528" i="17"/>
  <c r="L528" i="17"/>
  <c r="D517" i="17"/>
  <c r="E517" i="17"/>
  <c r="F517" i="17"/>
  <c r="G517" i="17"/>
  <c r="H517" i="17"/>
  <c r="I517" i="17"/>
  <c r="J517" i="17"/>
  <c r="K517" i="17"/>
  <c r="L517" i="17"/>
  <c r="D510" i="17"/>
  <c r="E510" i="17"/>
  <c r="F510" i="17"/>
  <c r="G510" i="17"/>
  <c r="H510" i="17"/>
  <c r="I510" i="17"/>
  <c r="J510" i="17"/>
  <c r="K510" i="17"/>
  <c r="L510" i="17"/>
  <c r="N510" i="17"/>
  <c r="O510" i="17"/>
  <c r="P510" i="17"/>
  <c r="Q510" i="17"/>
  <c r="R510" i="17"/>
  <c r="S510" i="17"/>
  <c r="T510" i="17"/>
  <c r="U510" i="17"/>
  <c r="V510" i="17"/>
  <c r="W510" i="17"/>
  <c r="D490" i="17"/>
  <c r="E490" i="17"/>
  <c r="F490" i="17"/>
  <c r="G490" i="17"/>
  <c r="H490" i="17"/>
  <c r="I490" i="17"/>
  <c r="J490" i="17"/>
  <c r="K490" i="17"/>
  <c r="L490" i="17"/>
  <c r="D483" i="17"/>
  <c r="E483" i="17"/>
  <c r="F483" i="17"/>
  <c r="G483" i="17"/>
  <c r="H483" i="17"/>
  <c r="I483" i="17"/>
  <c r="J483" i="17"/>
  <c r="K483" i="17"/>
  <c r="L483" i="17"/>
  <c r="D469" i="17"/>
  <c r="E469" i="17"/>
  <c r="F469" i="17"/>
  <c r="G469" i="17"/>
  <c r="H469" i="17"/>
  <c r="I469" i="17"/>
  <c r="J469" i="17"/>
  <c r="K469" i="17"/>
  <c r="L469" i="17"/>
  <c r="D462" i="17"/>
  <c r="E462" i="17"/>
  <c r="F462" i="17"/>
  <c r="G462" i="17"/>
  <c r="H462" i="17"/>
  <c r="I462" i="17"/>
  <c r="J462" i="17"/>
  <c r="K462" i="17"/>
  <c r="L462" i="17"/>
  <c r="D453" i="17"/>
  <c r="E453" i="17"/>
  <c r="F453" i="17"/>
  <c r="G453" i="17"/>
  <c r="H453" i="17"/>
  <c r="I453" i="17"/>
  <c r="J453" i="17"/>
  <c r="K453" i="17"/>
  <c r="L453" i="17"/>
  <c r="D412" i="17"/>
  <c r="E412" i="17"/>
  <c r="F412" i="17"/>
  <c r="G412" i="17"/>
  <c r="H412" i="17"/>
  <c r="I412" i="17"/>
  <c r="J412" i="17"/>
  <c r="K412" i="17"/>
  <c r="L412" i="17"/>
  <c r="D394" i="17"/>
  <c r="E394" i="17"/>
  <c r="F394" i="17"/>
  <c r="G394" i="17"/>
  <c r="H394" i="17"/>
  <c r="I394" i="17"/>
  <c r="J394" i="17"/>
  <c r="K394" i="17"/>
  <c r="L394" i="17"/>
  <c r="D385" i="17"/>
  <c r="E385" i="17"/>
  <c r="F385" i="17"/>
  <c r="G385" i="17"/>
  <c r="H385" i="17"/>
  <c r="I385" i="17"/>
  <c r="J385" i="17"/>
  <c r="K385" i="17"/>
  <c r="L385" i="17"/>
  <c r="D376" i="17"/>
  <c r="E376" i="17"/>
  <c r="F376" i="17"/>
  <c r="G376" i="17"/>
  <c r="H376" i="17"/>
  <c r="I376" i="17"/>
  <c r="J376" i="17"/>
  <c r="K376" i="17"/>
  <c r="L376" i="17"/>
  <c r="D373" i="17"/>
  <c r="E373" i="17"/>
  <c r="F373" i="17"/>
  <c r="G373" i="17"/>
  <c r="H373" i="17"/>
  <c r="I373" i="17"/>
  <c r="J373" i="17"/>
  <c r="K373" i="17"/>
  <c r="L373" i="17"/>
  <c r="D362" i="17"/>
  <c r="E362" i="17"/>
  <c r="F362" i="17"/>
  <c r="G362" i="17"/>
  <c r="H362" i="17"/>
  <c r="I362" i="17"/>
  <c r="J362" i="17"/>
  <c r="K362" i="17"/>
  <c r="L362" i="17"/>
  <c r="D356" i="17"/>
  <c r="E356" i="17"/>
  <c r="F356" i="17"/>
  <c r="G356" i="17"/>
  <c r="H356" i="17"/>
  <c r="I356" i="17"/>
  <c r="J356" i="17"/>
  <c r="K356" i="17"/>
  <c r="L356" i="17"/>
  <c r="D311" i="17"/>
  <c r="E311" i="17"/>
  <c r="F311" i="17"/>
  <c r="G311" i="17"/>
  <c r="H311" i="17"/>
  <c r="I311" i="17"/>
  <c r="J311" i="17"/>
  <c r="K311" i="17"/>
  <c r="L311" i="17"/>
  <c r="D301" i="17"/>
  <c r="E301" i="17"/>
  <c r="F301" i="17"/>
  <c r="G301" i="17"/>
  <c r="H301" i="17"/>
  <c r="I301" i="17"/>
  <c r="J301" i="17"/>
  <c r="K301" i="17"/>
  <c r="L301" i="17"/>
  <c r="D291" i="17"/>
  <c r="E291" i="17"/>
  <c r="F291" i="17"/>
  <c r="G291" i="17"/>
  <c r="H291" i="17"/>
  <c r="I291" i="17"/>
  <c r="J291" i="17"/>
  <c r="K291" i="17"/>
  <c r="L291" i="17"/>
  <c r="D280" i="17"/>
  <c r="E280" i="17"/>
  <c r="F280" i="17"/>
  <c r="G280" i="17"/>
  <c r="H280" i="17"/>
  <c r="I280" i="17"/>
  <c r="J280" i="17"/>
  <c r="K280" i="17"/>
  <c r="L280" i="17"/>
  <c r="D270" i="17"/>
  <c r="E270" i="17"/>
  <c r="F270" i="17"/>
  <c r="G270" i="17"/>
  <c r="H270" i="17"/>
  <c r="I270" i="17"/>
  <c r="J270" i="17"/>
  <c r="K270" i="17"/>
  <c r="L270" i="17"/>
  <c r="D264" i="17"/>
  <c r="E264" i="17"/>
  <c r="F264" i="17"/>
  <c r="G264" i="17"/>
  <c r="H264" i="17"/>
  <c r="I264" i="17"/>
  <c r="J264" i="17"/>
  <c r="K264" i="17"/>
  <c r="L264" i="17"/>
  <c r="D249" i="17"/>
  <c r="E249" i="17"/>
  <c r="F249" i="17"/>
  <c r="G249" i="17"/>
  <c r="H249" i="17"/>
  <c r="I249" i="17"/>
  <c r="J249" i="17"/>
  <c r="K249" i="17"/>
  <c r="L249" i="17"/>
  <c r="D247" i="17"/>
  <c r="E247" i="17"/>
  <c r="F247" i="17"/>
  <c r="G247" i="17"/>
  <c r="H247" i="17"/>
  <c r="I247" i="17"/>
  <c r="J247" i="17"/>
  <c r="K247" i="17"/>
  <c r="L247" i="17"/>
  <c r="D241" i="17"/>
  <c r="E241" i="17"/>
  <c r="F241" i="17"/>
  <c r="G241" i="17"/>
  <c r="H241" i="17"/>
  <c r="I241" i="17"/>
  <c r="J241" i="17"/>
  <c r="K241" i="17"/>
  <c r="L241" i="17"/>
  <c r="D237" i="17"/>
  <c r="E237" i="17"/>
  <c r="F237" i="17"/>
  <c r="G237" i="17"/>
  <c r="H237" i="17"/>
  <c r="I237" i="17"/>
  <c r="J237" i="17"/>
  <c r="K237" i="17"/>
  <c r="L237" i="17"/>
  <c r="D235" i="17"/>
  <c r="E235" i="17"/>
  <c r="F235" i="17"/>
  <c r="G235" i="17"/>
  <c r="H235" i="17"/>
  <c r="I235" i="17"/>
  <c r="J235" i="17"/>
  <c r="K235" i="17"/>
  <c r="L235" i="17"/>
  <c r="N235" i="17"/>
  <c r="O235" i="17"/>
  <c r="P235" i="17"/>
  <c r="Q235" i="17"/>
  <c r="R235" i="17"/>
  <c r="S235" i="17"/>
  <c r="T235" i="17"/>
  <c r="U235" i="17"/>
  <c r="V235" i="17"/>
  <c r="W235" i="17"/>
  <c r="D231" i="17"/>
  <c r="E231" i="17"/>
  <c r="F231" i="17"/>
  <c r="G231" i="17"/>
  <c r="H231" i="17"/>
  <c r="I231" i="17"/>
  <c r="J231" i="17"/>
  <c r="K231" i="17"/>
  <c r="L231" i="17"/>
  <c r="D216" i="17"/>
  <c r="E216" i="17"/>
  <c r="F216" i="17"/>
  <c r="G216" i="17"/>
  <c r="H216" i="17"/>
  <c r="I216" i="17"/>
  <c r="J216" i="17"/>
  <c r="K216" i="17"/>
  <c r="L216" i="17"/>
  <c r="D210" i="17"/>
  <c r="E210" i="17"/>
  <c r="F210" i="17"/>
  <c r="G210" i="17"/>
  <c r="H210" i="17"/>
  <c r="I210" i="17"/>
  <c r="J210" i="17"/>
  <c r="K210" i="17"/>
  <c r="L210" i="17"/>
  <c r="D208" i="17"/>
  <c r="E208" i="17"/>
  <c r="F208" i="17"/>
  <c r="G208" i="17"/>
  <c r="H208" i="17"/>
  <c r="I208" i="17"/>
  <c r="J208" i="17"/>
  <c r="K208" i="17"/>
  <c r="L208" i="17"/>
  <c r="D186" i="17"/>
  <c r="E186" i="17"/>
  <c r="F186" i="17"/>
  <c r="G186" i="17"/>
  <c r="H186" i="17"/>
  <c r="I186" i="17"/>
  <c r="J186" i="17"/>
  <c r="K186" i="17"/>
  <c r="L186" i="17"/>
  <c r="D167" i="17"/>
  <c r="E167" i="17"/>
  <c r="F167" i="17"/>
  <c r="G167" i="17"/>
  <c r="H167" i="17"/>
  <c r="I167" i="17"/>
  <c r="J167" i="17"/>
  <c r="K167" i="17"/>
  <c r="L167" i="17"/>
  <c r="D145" i="17"/>
  <c r="E145" i="17"/>
  <c r="F145" i="17"/>
  <c r="G145" i="17"/>
  <c r="H145" i="17"/>
  <c r="I145" i="17"/>
  <c r="J145" i="17"/>
  <c r="K145" i="17"/>
  <c r="L145" i="17"/>
  <c r="D143" i="17"/>
  <c r="E143" i="17"/>
  <c r="F143" i="17"/>
  <c r="G143" i="17"/>
  <c r="H143" i="17"/>
  <c r="I143" i="17"/>
  <c r="J143" i="17"/>
  <c r="K143" i="17"/>
  <c r="L143" i="17"/>
  <c r="D139" i="17"/>
  <c r="E139" i="17"/>
  <c r="F139" i="17"/>
  <c r="G139" i="17"/>
  <c r="H139" i="17"/>
  <c r="I139" i="17"/>
  <c r="J139" i="17"/>
  <c r="K139" i="17"/>
  <c r="L139" i="17"/>
  <c r="D133" i="17"/>
  <c r="E133" i="17"/>
  <c r="F133" i="17"/>
  <c r="G133" i="17"/>
  <c r="H133" i="17"/>
  <c r="I133" i="17"/>
  <c r="J133" i="17"/>
  <c r="K133" i="17"/>
  <c r="L133" i="17"/>
  <c r="D127" i="17"/>
  <c r="E127" i="17"/>
  <c r="F127" i="17"/>
  <c r="G127" i="17"/>
  <c r="H127" i="17"/>
  <c r="I127" i="17"/>
  <c r="J127" i="17"/>
  <c r="K127" i="17"/>
  <c r="L127" i="17"/>
  <c r="D120" i="17"/>
  <c r="E120" i="17"/>
  <c r="F120" i="17"/>
  <c r="G120" i="17"/>
  <c r="H120" i="17"/>
  <c r="I120" i="17"/>
  <c r="J120" i="17"/>
  <c r="K120" i="17"/>
  <c r="L120" i="17"/>
  <c r="D114" i="17"/>
  <c r="E114" i="17"/>
  <c r="F114" i="17"/>
  <c r="G114" i="17"/>
  <c r="H114" i="17"/>
  <c r="I114" i="17"/>
  <c r="J114" i="17"/>
  <c r="K114" i="17"/>
  <c r="L114" i="17"/>
  <c r="D96" i="17"/>
  <c r="E96" i="17"/>
  <c r="F96" i="17"/>
  <c r="G96" i="17"/>
  <c r="H96" i="17"/>
  <c r="I96" i="17"/>
  <c r="J96" i="17"/>
  <c r="K96" i="17"/>
  <c r="L96" i="17"/>
  <c r="D83" i="17"/>
  <c r="E83" i="17"/>
  <c r="F83" i="17"/>
  <c r="G83" i="17"/>
  <c r="H83" i="17"/>
  <c r="I83" i="17"/>
  <c r="J83" i="17"/>
  <c r="K83" i="17"/>
  <c r="L83" i="17"/>
  <c r="D80" i="17"/>
  <c r="E80" i="17"/>
  <c r="F80" i="17"/>
  <c r="G80" i="17"/>
  <c r="H80" i="17"/>
  <c r="I80" i="17"/>
  <c r="J80" i="17"/>
  <c r="K80" i="17"/>
  <c r="L80" i="17"/>
  <c r="D64" i="17"/>
  <c r="E64" i="17"/>
  <c r="F64" i="17"/>
  <c r="G64" i="17"/>
  <c r="H64" i="17"/>
  <c r="I64" i="17"/>
  <c r="J64" i="17"/>
  <c r="K64" i="17"/>
  <c r="L64" i="17"/>
  <c r="D60" i="17"/>
  <c r="E60" i="17"/>
  <c r="F60" i="17"/>
  <c r="G60" i="17"/>
  <c r="H60" i="17"/>
  <c r="I60" i="17"/>
  <c r="J60" i="17"/>
  <c r="K60" i="17"/>
  <c r="L60" i="17"/>
  <c r="D54" i="17"/>
  <c r="E54" i="17"/>
  <c r="F54" i="17"/>
  <c r="G54" i="17"/>
  <c r="H54" i="17"/>
  <c r="I54" i="17"/>
  <c r="J54" i="17"/>
  <c r="K54" i="17"/>
  <c r="L54" i="17"/>
  <c r="D47" i="17"/>
  <c r="E47" i="17"/>
  <c r="F47" i="17"/>
  <c r="G47" i="17"/>
  <c r="H47" i="17"/>
  <c r="I47" i="17"/>
  <c r="J47" i="17"/>
  <c r="K47" i="17"/>
  <c r="L47" i="17"/>
  <c r="D39" i="17"/>
  <c r="E39" i="17"/>
  <c r="F39" i="17"/>
  <c r="G39" i="17"/>
  <c r="H39" i="17"/>
  <c r="I39" i="17"/>
  <c r="J39" i="17"/>
  <c r="K39" i="17"/>
  <c r="L39" i="17"/>
  <c r="D32" i="17"/>
  <c r="E32" i="17"/>
  <c r="F32" i="17"/>
  <c r="G32" i="17"/>
  <c r="H32" i="17"/>
  <c r="I32" i="17"/>
  <c r="J32" i="17"/>
  <c r="K32" i="17"/>
  <c r="L32" i="17"/>
  <c r="D28" i="17"/>
  <c r="E28" i="17"/>
  <c r="F28" i="17"/>
  <c r="G28" i="17"/>
  <c r="H28" i="17"/>
  <c r="I28" i="17"/>
  <c r="J28" i="17"/>
  <c r="K28" i="17"/>
  <c r="L28" i="17"/>
  <c r="D23" i="17"/>
  <c r="E23" i="17"/>
  <c r="F23" i="17"/>
  <c r="G23" i="17"/>
  <c r="H23" i="17"/>
  <c r="I23" i="17"/>
  <c r="J23" i="17"/>
  <c r="K23" i="17"/>
  <c r="L23" i="17"/>
  <c r="D19" i="17"/>
  <c r="E19" i="17"/>
  <c r="F19" i="17"/>
  <c r="G19" i="17"/>
  <c r="H19" i="17"/>
  <c r="I19" i="17"/>
  <c r="J19" i="17"/>
  <c r="K19" i="17"/>
  <c r="L19" i="17"/>
  <c r="S16" i="13" l="1"/>
  <c r="S459" i="13"/>
  <c r="S866" i="13"/>
  <c r="N15" i="13"/>
  <c r="N1078" i="17"/>
  <c r="O1078" i="17"/>
  <c r="P1078" i="17"/>
  <c r="Q1078" i="17"/>
  <c r="R1078" i="17"/>
  <c r="S1078" i="17"/>
  <c r="T1078" i="17"/>
  <c r="U1078" i="17"/>
  <c r="V1078" i="17"/>
  <c r="W1078" i="17"/>
  <c r="N1074" i="17"/>
  <c r="O1074" i="17"/>
  <c r="P1074" i="17"/>
  <c r="Q1074" i="17"/>
  <c r="R1074" i="17"/>
  <c r="S1074" i="17"/>
  <c r="T1074" i="17"/>
  <c r="U1074" i="17"/>
  <c r="V1074" i="17"/>
  <c r="W1074" i="17"/>
  <c r="N1071" i="17"/>
  <c r="O1071" i="17"/>
  <c r="P1071" i="17"/>
  <c r="Q1071" i="17"/>
  <c r="R1071" i="17"/>
  <c r="S1071" i="17"/>
  <c r="T1071" i="17"/>
  <c r="U1071" i="17"/>
  <c r="V1071" i="17"/>
  <c r="W1071" i="17"/>
  <c r="N1068" i="17"/>
  <c r="O1068" i="17"/>
  <c r="P1068" i="17"/>
  <c r="Q1068" i="17"/>
  <c r="R1068" i="17"/>
  <c r="S1068" i="17"/>
  <c r="T1068" i="17"/>
  <c r="U1068" i="17"/>
  <c r="V1068" i="17"/>
  <c r="W1068" i="17"/>
  <c r="N1066" i="17"/>
  <c r="O1066" i="17"/>
  <c r="P1066" i="17"/>
  <c r="Q1066" i="17"/>
  <c r="R1066" i="17"/>
  <c r="S1066" i="17"/>
  <c r="T1066" i="17"/>
  <c r="U1066" i="17"/>
  <c r="V1066" i="17"/>
  <c r="W1066" i="17"/>
  <c r="N1064" i="17"/>
  <c r="O1064" i="17"/>
  <c r="P1064" i="17"/>
  <c r="Q1064" i="17"/>
  <c r="R1064" i="17"/>
  <c r="S1064" i="17"/>
  <c r="T1064" i="17"/>
  <c r="U1064" i="17"/>
  <c r="V1064" i="17"/>
  <c r="W1064" i="17"/>
  <c r="N1062" i="17"/>
  <c r="O1062" i="17"/>
  <c r="P1062" i="17"/>
  <c r="Q1062" i="17"/>
  <c r="R1062" i="17"/>
  <c r="S1062" i="17"/>
  <c r="T1062" i="17"/>
  <c r="U1062" i="17"/>
  <c r="V1062" i="17"/>
  <c r="W1062" i="17"/>
  <c r="N1056" i="17"/>
  <c r="O1056" i="17"/>
  <c r="P1056" i="17"/>
  <c r="Q1056" i="17"/>
  <c r="R1056" i="17"/>
  <c r="S1056" i="17"/>
  <c r="T1056" i="17"/>
  <c r="U1056" i="17"/>
  <c r="V1056" i="17"/>
  <c r="W1056" i="17"/>
  <c r="N1046" i="17"/>
  <c r="O1046" i="17"/>
  <c r="P1046" i="17"/>
  <c r="Q1046" i="17"/>
  <c r="R1046" i="17"/>
  <c r="S1046" i="17"/>
  <c r="T1046" i="17"/>
  <c r="U1046" i="17"/>
  <c r="V1046" i="17"/>
  <c r="W1046" i="17"/>
  <c r="N1023" i="17"/>
  <c r="O1023" i="17"/>
  <c r="P1023" i="17"/>
  <c r="Q1023" i="17"/>
  <c r="R1023" i="17"/>
  <c r="S1023" i="17"/>
  <c r="T1023" i="17"/>
  <c r="U1023" i="17"/>
  <c r="V1023" i="17"/>
  <c r="W1023" i="17"/>
  <c r="N1041" i="17"/>
  <c r="O1041" i="17"/>
  <c r="P1041" i="17"/>
  <c r="Q1041" i="17"/>
  <c r="R1041" i="17"/>
  <c r="S1041" i="17"/>
  <c r="T1041" i="17"/>
  <c r="U1041" i="17"/>
  <c r="V1041" i="17"/>
  <c r="W1041" i="17"/>
  <c r="N1031" i="17"/>
  <c r="O1031" i="17"/>
  <c r="P1031" i="17"/>
  <c r="Q1031" i="17"/>
  <c r="R1031" i="17"/>
  <c r="S1031" i="17"/>
  <c r="T1031" i="17"/>
  <c r="U1031" i="17"/>
  <c r="V1031" i="17"/>
  <c r="W1031" i="17"/>
  <c r="N1029" i="17"/>
  <c r="O1029" i="17"/>
  <c r="P1029" i="17"/>
  <c r="Q1029" i="17"/>
  <c r="R1029" i="17"/>
  <c r="S1029" i="17"/>
  <c r="T1029" i="17"/>
  <c r="U1029" i="17"/>
  <c r="V1029" i="17"/>
  <c r="W1029" i="17"/>
  <c r="N1020" i="17"/>
  <c r="O1020" i="17"/>
  <c r="P1020" i="17"/>
  <c r="Q1020" i="17"/>
  <c r="R1020" i="17"/>
  <c r="S1020" i="17"/>
  <c r="T1020" i="17"/>
  <c r="U1020" i="17"/>
  <c r="V1020" i="17"/>
  <c r="W1020" i="17"/>
  <c r="N1018" i="17"/>
  <c r="O1018" i="17"/>
  <c r="P1018" i="17"/>
  <c r="Q1018" i="17"/>
  <c r="R1018" i="17"/>
  <c r="S1018" i="17"/>
  <c r="T1018" i="17"/>
  <c r="U1018" i="17"/>
  <c r="V1018" i="17"/>
  <c r="W1018" i="17"/>
  <c r="N1012" i="17"/>
  <c r="O1012" i="17"/>
  <c r="P1012" i="17"/>
  <c r="Q1012" i="17"/>
  <c r="R1012" i="17"/>
  <c r="S1012" i="17"/>
  <c r="T1012" i="17"/>
  <c r="U1012" i="17"/>
  <c r="V1012" i="17"/>
  <c r="W1012" i="17"/>
  <c r="N997" i="17"/>
  <c r="O997" i="17"/>
  <c r="P997" i="17"/>
  <c r="Q997" i="17"/>
  <c r="R997" i="17"/>
  <c r="S997" i="17"/>
  <c r="T997" i="17"/>
  <c r="U997" i="17"/>
  <c r="V997" i="17"/>
  <c r="W997" i="17"/>
  <c r="N960" i="17"/>
  <c r="O960" i="17"/>
  <c r="P960" i="17"/>
  <c r="Q960" i="17"/>
  <c r="R960" i="17"/>
  <c r="S960" i="17"/>
  <c r="T960" i="17"/>
  <c r="U960" i="17"/>
  <c r="V960" i="17"/>
  <c r="W960" i="17"/>
  <c r="N948" i="17"/>
  <c r="O948" i="17"/>
  <c r="P948" i="17"/>
  <c r="Q948" i="17"/>
  <c r="R948" i="17"/>
  <c r="S948" i="17"/>
  <c r="T948" i="17"/>
  <c r="U948" i="17"/>
  <c r="V948" i="17"/>
  <c r="W948" i="17"/>
  <c r="N943" i="17"/>
  <c r="O943" i="17"/>
  <c r="P943" i="17"/>
  <c r="Q943" i="17"/>
  <c r="R943" i="17"/>
  <c r="S943" i="17"/>
  <c r="T943" i="17"/>
  <c r="U943" i="17"/>
  <c r="V943" i="17"/>
  <c r="W943" i="17"/>
  <c r="N920" i="17"/>
  <c r="O920" i="17"/>
  <c r="P920" i="17"/>
  <c r="Q920" i="17"/>
  <c r="R920" i="17"/>
  <c r="S920" i="17"/>
  <c r="T920" i="17"/>
  <c r="U920" i="17"/>
  <c r="V920" i="17"/>
  <c r="W920" i="17"/>
  <c r="N918" i="17"/>
  <c r="O918" i="17"/>
  <c r="P918" i="17"/>
  <c r="Q918" i="17"/>
  <c r="R918" i="17"/>
  <c r="S918" i="17"/>
  <c r="T918" i="17"/>
  <c r="U918" i="17"/>
  <c r="V918" i="17"/>
  <c r="W918" i="17"/>
  <c r="N916" i="17"/>
  <c r="O916" i="17"/>
  <c r="P916" i="17"/>
  <c r="Q916" i="17"/>
  <c r="R916" i="17"/>
  <c r="S916" i="17"/>
  <c r="T916" i="17"/>
  <c r="U916" i="17"/>
  <c r="V916" i="17"/>
  <c r="W916" i="17"/>
  <c r="N914" i="17"/>
  <c r="O914" i="17"/>
  <c r="P914" i="17"/>
  <c r="Q914" i="17"/>
  <c r="R914" i="17"/>
  <c r="S914" i="17"/>
  <c r="T914" i="17"/>
  <c r="U914" i="17"/>
  <c r="V914" i="17"/>
  <c r="W914" i="17"/>
  <c r="N912" i="17"/>
  <c r="O912" i="17"/>
  <c r="P912" i="17"/>
  <c r="Q912" i="17"/>
  <c r="R912" i="17"/>
  <c r="S912" i="17"/>
  <c r="T912" i="17"/>
  <c r="U912" i="17"/>
  <c r="V912" i="17"/>
  <c r="W912" i="17"/>
  <c r="N907" i="17"/>
  <c r="O907" i="17"/>
  <c r="P907" i="17"/>
  <c r="Q907" i="17"/>
  <c r="R907" i="17"/>
  <c r="S907" i="17"/>
  <c r="T907" i="17"/>
  <c r="U907" i="17"/>
  <c r="V907" i="17"/>
  <c r="W907" i="17"/>
  <c r="N888" i="17"/>
  <c r="O888" i="17"/>
  <c r="P888" i="17"/>
  <c r="Q888" i="17"/>
  <c r="R888" i="17"/>
  <c r="S888" i="17"/>
  <c r="T888" i="17"/>
  <c r="U888" i="17"/>
  <c r="V888" i="17"/>
  <c r="W888" i="17"/>
  <c r="N886" i="17"/>
  <c r="O886" i="17"/>
  <c r="P886" i="17"/>
  <c r="Q886" i="17"/>
  <c r="R886" i="17"/>
  <c r="S886" i="17"/>
  <c r="T886" i="17"/>
  <c r="U886" i="17"/>
  <c r="V886" i="17"/>
  <c r="W886" i="17"/>
  <c r="N884" i="17"/>
  <c r="O884" i="17"/>
  <c r="P884" i="17"/>
  <c r="Q884" i="17"/>
  <c r="R884" i="17"/>
  <c r="S884" i="17"/>
  <c r="T884" i="17"/>
  <c r="U884" i="17"/>
  <c r="V884" i="17"/>
  <c r="W884" i="17"/>
  <c r="N866" i="17"/>
  <c r="O866" i="17"/>
  <c r="P866" i="17"/>
  <c r="Q866" i="17"/>
  <c r="R866" i="17"/>
  <c r="S866" i="17"/>
  <c r="T866" i="17"/>
  <c r="U866" i="17"/>
  <c r="V866" i="17"/>
  <c r="W866" i="17"/>
  <c r="N869" i="17"/>
  <c r="O869" i="17"/>
  <c r="P869" i="17"/>
  <c r="Q869" i="17"/>
  <c r="R869" i="17"/>
  <c r="S869" i="17"/>
  <c r="T869" i="17"/>
  <c r="U869" i="17"/>
  <c r="V869" i="17"/>
  <c r="W869" i="17"/>
  <c r="N850" i="17"/>
  <c r="O850" i="17"/>
  <c r="P850" i="17"/>
  <c r="Q850" i="17"/>
  <c r="R850" i="17"/>
  <c r="S850" i="17"/>
  <c r="T850" i="17"/>
  <c r="U850" i="17"/>
  <c r="V850" i="17"/>
  <c r="W850" i="17"/>
  <c r="N848" i="17"/>
  <c r="O848" i="17"/>
  <c r="P848" i="17"/>
  <c r="Q848" i="17"/>
  <c r="R848" i="17"/>
  <c r="S848" i="17"/>
  <c r="T848" i="17"/>
  <c r="U848" i="17"/>
  <c r="V848" i="17"/>
  <c r="W848" i="17"/>
  <c r="N758" i="17"/>
  <c r="O758" i="17"/>
  <c r="P758" i="17"/>
  <c r="Q758" i="17"/>
  <c r="R758" i="17"/>
  <c r="S758" i="17"/>
  <c r="T758" i="17"/>
  <c r="U758" i="17"/>
  <c r="V758" i="17"/>
  <c r="W758" i="17"/>
  <c r="N721" i="17"/>
  <c r="O721" i="17"/>
  <c r="P721" i="17"/>
  <c r="Q721" i="17"/>
  <c r="R721" i="17"/>
  <c r="S721" i="17"/>
  <c r="T721" i="17"/>
  <c r="U721" i="17"/>
  <c r="V721" i="17"/>
  <c r="W721" i="17"/>
  <c r="N716" i="17"/>
  <c r="O716" i="17"/>
  <c r="P716" i="17"/>
  <c r="Q716" i="17"/>
  <c r="R716" i="17"/>
  <c r="S716" i="17"/>
  <c r="T716" i="17"/>
  <c r="U716" i="17"/>
  <c r="V716" i="17"/>
  <c r="W716" i="17"/>
  <c r="N703" i="17"/>
  <c r="O703" i="17"/>
  <c r="P703" i="17"/>
  <c r="Q703" i="17"/>
  <c r="R703" i="17"/>
  <c r="S703" i="17"/>
  <c r="T703" i="17"/>
  <c r="U703" i="17"/>
  <c r="V703" i="17"/>
  <c r="W703" i="17"/>
  <c r="N687" i="17"/>
  <c r="O687" i="17"/>
  <c r="P687" i="17"/>
  <c r="Q687" i="17"/>
  <c r="R687" i="17"/>
  <c r="S687" i="17"/>
  <c r="T687" i="17"/>
  <c r="U687" i="17"/>
  <c r="V687" i="17"/>
  <c r="W687" i="17"/>
  <c r="N628" i="17"/>
  <c r="O628" i="17"/>
  <c r="P628" i="17"/>
  <c r="Q628" i="17"/>
  <c r="R628" i="17"/>
  <c r="S628" i="17"/>
  <c r="T628" i="17"/>
  <c r="U628" i="17"/>
  <c r="V628" i="17"/>
  <c r="W628" i="17"/>
  <c r="N620" i="17"/>
  <c r="O620" i="17"/>
  <c r="P620" i="17"/>
  <c r="Q620" i="17"/>
  <c r="R620" i="17"/>
  <c r="S620" i="17"/>
  <c r="T620" i="17"/>
  <c r="U620" i="17"/>
  <c r="V620" i="17"/>
  <c r="W620" i="17"/>
  <c r="N610" i="17"/>
  <c r="O610" i="17"/>
  <c r="P610" i="17"/>
  <c r="Q610" i="17"/>
  <c r="R610" i="17"/>
  <c r="S610" i="17"/>
  <c r="T610" i="17"/>
  <c r="U610" i="17"/>
  <c r="V610" i="17"/>
  <c r="W610" i="17"/>
  <c r="N584" i="17"/>
  <c r="O584" i="17"/>
  <c r="P584" i="17"/>
  <c r="Q584" i="17"/>
  <c r="R584" i="17"/>
  <c r="S584" i="17"/>
  <c r="T584" i="17"/>
  <c r="U584" i="17"/>
  <c r="V584" i="17"/>
  <c r="W584" i="17"/>
  <c r="N576" i="17"/>
  <c r="O576" i="17"/>
  <c r="P576" i="17"/>
  <c r="Q576" i="17"/>
  <c r="R576" i="17"/>
  <c r="S576" i="17"/>
  <c r="T576" i="17"/>
  <c r="U576" i="17"/>
  <c r="V576" i="17"/>
  <c r="W576" i="17"/>
  <c r="N546" i="17"/>
  <c r="O546" i="17"/>
  <c r="P546" i="17"/>
  <c r="Q546" i="17"/>
  <c r="R546" i="17"/>
  <c r="S546" i="17"/>
  <c r="T546" i="17"/>
  <c r="U546" i="17"/>
  <c r="V546" i="17"/>
  <c r="W546" i="17"/>
  <c r="N543" i="17"/>
  <c r="O543" i="17"/>
  <c r="P543" i="17"/>
  <c r="Q543" i="17"/>
  <c r="R543" i="17"/>
  <c r="S543" i="17"/>
  <c r="T543" i="17"/>
  <c r="U543" i="17"/>
  <c r="V543" i="17"/>
  <c r="W543" i="17"/>
  <c r="N538" i="17"/>
  <c r="O538" i="17"/>
  <c r="P538" i="17"/>
  <c r="Q538" i="17"/>
  <c r="R538" i="17"/>
  <c r="S538" i="17"/>
  <c r="T538" i="17"/>
  <c r="U538" i="17"/>
  <c r="V538" i="17"/>
  <c r="W538" i="17"/>
  <c r="N533" i="17"/>
  <c r="O533" i="17"/>
  <c r="P533" i="17"/>
  <c r="Q533" i="17"/>
  <c r="R533" i="17"/>
  <c r="S533" i="17"/>
  <c r="T533" i="17"/>
  <c r="U533" i="17"/>
  <c r="V533" i="17"/>
  <c r="W533" i="17"/>
  <c r="N528" i="17"/>
  <c r="O528" i="17"/>
  <c r="P528" i="17"/>
  <c r="Q528" i="17"/>
  <c r="R528" i="17"/>
  <c r="S528" i="17"/>
  <c r="T528" i="17"/>
  <c r="U528" i="17"/>
  <c r="V528" i="17"/>
  <c r="W528" i="17"/>
  <c r="N462" i="17"/>
  <c r="O462" i="17"/>
  <c r="P462" i="17"/>
  <c r="Q462" i="17"/>
  <c r="R462" i="17"/>
  <c r="S462" i="17"/>
  <c r="T462" i="17"/>
  <c r="U462" i="17"/>
  <c r="V462" i="17"/>
  <c r="W462" i="17"/>
  <c r="N385" i="17"/>
  <c r="O385" i="17"/>
  <c r="P385" i="17"/>
  <c r="Q385" i="17"/>
  <c r="R385" i="17"/>
  <c r="S385" i="17"/>
  <c r="T385" i="17"/>
  <c r="U385" i="17"/>
  <c r="V385" i="17"/>
  <c r="W385" i="17"/>
  <c r="N376" i="17"/>
  <c r="O376" i="17"/>
  <c r="P376" i="17"/>
  <c r="Q376" i="17"/>
  <c r="R376" i="17"/>
  <c r="S376" i="17"/>
  <c r="T376" i="17"/>
  <c r="U376" i="17"/>
  <c r="V376" i="17"/>
  <c r="W376" i="17"/>
  <c r="N373" i="17"/>
  <c r="O373" i="17"/>
  <c r="P373" i="17"/>
  <c r="Q373" i="17"/>
  <c r="R373" i="17"/>
  <c r="S373" i="17"/>
  <c r="T373" i="17"/>
  <c r="U373" i="17"/>
  <c r="V373" i="17"/>
  <c r="W373" i="17"/>
  <c r="N362" i="17"/>
  <c r="O362" i="17"/>
  <c r="P362" i="17"/>
  <c r="Q362" i="17"/>
  <c r="R362" i="17"/>
  <c r="S362" i="17"/>
  <c r="T362" i="17"/>
  <c r="U362" i="17"/>
  <c r="V362" i="17"/>
  <c r="W362" i="17"/>
  <c r="N356" i="17"/>
  <c r="O356" i="17"/>
  <c r="P356" i="17"/>
  <c r="Q356" i="17"/>
  <c r="R356" i="17"/>
  <c r="S356" i="17"/>
  <c r="T356" i="17"/>
  <c r="U356" i="17"/>
  <c r="V356" i="17"/>
  <c r="W356" i="17"/>
  <c r="N301" i="17"/>
  <c r="O301" i="17"/>
  <c r="P301" i="17"/>
  <c r="Q301" i="17"/>
  <c r="R301" i="17"/>
  <c r="S301" i="17"/>
  <c r="T301" i="17"/>
  <c r="U301" i="17"/>
  <c r="V301" i="17"/>
  <c r="W301" i="17"/>
  <c r="N291" i="17"/>
  <c r="O291" i="17"/>
  <c r="P291" i="17"/>
  <c r="Q291" i="17"/>
  <c r="R291" i="17"/>
  <c r="S291" i="17"/>
  <c r="T291" i="17"/>
  <c r="U291" i="17"/>
  <c r="V291" i="17"/>
  <c r="W291" i="17"/>
  <c r="N280" i="17"/>
  <c r="O280" i="17"/>
  <c r="P280" i="17"/>
  <c r="Q280" i="17"/>
  <c r="R280" i="17"/>
  <c r="S280" i="17"/>
  <c r="T280" i="17"/>
  <c r="U280" i="17"/>
  <c r="V280" i="17"/>
  <c r="W280" i="17"/>
  <c r="N247" i="17"/>
  <c r="O247" i="17"/>
  <c r="P247" i="17"/>
  <c r="Q247" i="17"/>
  <c r="R247" i="17"/>
  <c r="S247" i="17"/>
  <c r="T247" i="17"/>
  <c r="U247" i="17"/>
  <c r="V247" i="17"/>
  <c r="W247" i="17"/>
  <c r="N231" i="17"/>
  <c r="O231" i="17"/>
  <c r="P231" i="17"/>
  <c r="Q231" i="17"/>
  <c r="R231" i="17"/>
  <c r="S231" i="17"/>
  <c r="T231" i="17"/>
  <c r="U231" i="17"/>
  <c r="V231" i="17"/>
  <c r="W231" i="17"/>
  <c r="N143" i="17"/>
  <c r="O143" i="17"/>
  <c r="P143" i="17"/>
  <c r="Q143" i="17"/>
  <c r="R143" i="17"/>
  <c r="S143" i="17"/>
  <c r="T143" i="17"/>
  <c r="U143" i="17"/>
  <c r="V143" i="17"/>
  <c r="W143" i="17"/>
  <c r="N139" i="17"/>
  <c r="O139" i="17"/>
  <c r="P139" i="17"/>
  <c r="Q139" i="17"/>
  <c r="R139" i="17"/>
  <c r="S139" i="17"/>
  <c r="T139" i="17"/>
  <c r="U139" i="17"/>
  <c r="V139" i="17"/>
  <c r="W139" i="17"/>
  <c r="N133" i="17"/>
  <c r="O133" i="17"/>
  <c r="P133" i="17"/>
  <c r="Q133" i="17"/>
  <c r="R133" i="17"/>
  <c r="S133" i="17"/>
  <c r="T133" i="17"/>
  <c r="U133" i="17"/>
  <c r="V133" i="17"/>
  <c r="W133" i="17"/>
  <c r="N80" i="17"/>
  <c r="O80" i="17"/>
  <c r="P80" i="17"/>
  <c r="Q80" i="17"/>
  <c r="R80" i="17"/>
  <c r="S80" i="17"/>
  <c r="T80" i="17"/>
  <c r="U80" i="17"/>
  <c r="V80" i="17"/>
  <c r="W80" i="17"/>
  <c r="N60" i="17"/>
  <c r="O60" i="17"/>
  <c r="P60" i="17"/>
  <c r="Q60" i="17"/>
  <c r="R60" i="17"/>
  <c r="S60" i="17"/>
  <c r="T60" i="17"/>
  <c r="U60" i="17"/>
  <c r="V60" i="17"/>
  <c r="W60" i="17"/>
  <c r="S15" i="13" l="1"/>
  <c r="BB42" i="19"/>
  <c r="W991" i="17" l="1"/>
  <c r="V991" i="17"/>
  <c r="U991" i="17"/>
  <c r="T991" i="17"/>
  <c r="S991" i="17"/>
  <c r="R991" i="17"/>
  <c r="Q991" i="17"/>
  <c r="P991" i="17"/>
  <c r="O991" i="17"/>
  <c r="N991" i="17"/>
  <c r="W989" i="17"/>
  <c r="V989" i="17"/>
  <c r="U989" i="17"/>
  <c r="T989" i="17"/>
  <c r="S989" i="17"/>
  <c r="R989" i="17"/>
  <c r="Q989" i="17"/>
  <c r="P989" i="17"/>
  <c r="O989" i="17"/>
  <c r="N989" i="17"/>
  <c r="W981" i="17"/>
  <c r="V981" i="17"/>
  <c r="U981" i="17"/>
  <c r="T981" i="17"/>
  <c r="S981" i="17"/>
  <c r="R981" i="17"/>
  <c r="Q981" i="17"/>
  <c r="P981" i="17"/>
  <c r="O981" i="17"/>
  <c r="N981" i="17"/>
  <c r="W979" i="17"/>
  <c r="V979" i="17"/>
  <c r="U979" i="17"/>
  <c r="T979" i="17"/>
  <c r="S979" i="17"/>
  <c r="R979" i="17"/>
  <c r="Q979" i="17"/>
  <c r="P979" i="17"/>
  <c r="O979" i="17"/>
  <c r="N979" i="17"/>
  <c r="W977" i="17"/>
  <c r="V977" i="17"/>
  <c r="U977" i="17"/>
  <c r="T977" i="17"/>
  <c r="S977" i="17"/>
  <c r="R977" i="17"/>
  <c r="Q977" i="17"/>
  <c r="P977" i="17"/>
  <c r="O977" i="17"/>
  <c r="N977" i="17"/>
  <c r="W971" i="17"/>
  <c r="V971" i="17"/>
  <c r="U971" i="17"/>
  <c r="T971" i="17"/>
  <c r="S971" i="17"/>
  <c r="R971" i="17"/>
  <c r="Q971" i="17"/>
  <c r="P971" i="17"/>
  <c r="O971" i="17"/>
  <c r="N971" i="17"/>
  <c r="W965" i="17"/>
  <c r="V965" i="17"/>
  <c r="U965" i="17"/>
  <c r="T965" i="17"/>
  <c r="S965" i="17"/>
  <c r="R965" i="17"/>
  <c r="Q965" i="17"/>
  <c r="P965" i="17"/>
  <c r="O965" i="17"/>
  <c r="N965" i="17"/>
  <c r="W958" i="17"/>
  <c r="W957" i="17" s="1"/>
  <c r="V958" i="17"/>
  <c r="V957" i="17" s="1"/>
  <c r="U958" i="17"/>
  <c r="U957" i="17" s="1"/>
  <c r="T958" i="17"/>
  <c r="T957" i="17" s="1"/>
  <c r="S958" i="17"/>
  <c r="S957" i="17" s="1"/>
  <c r="R958" i="17"/>
  <c r="R957" i="17" s="1"/>
  <c r="Q958" i="17"/>
  <c r="Q957" i="17" s="1"/>
  <c r="P958" i="17"/>
  <c r="P957" i="17" s="1"/>
  <c r="O958" i="17"/>
  <c r="O957" i="17" s="1"/>
  <c r="N958" i="17"/>
  <c r="N957" i="17" s="1"/>
  <c r="W946" i="17"/>
  <c r="W945" i="17" s="1"/>
  <c r="W941" i="17" s="1"/>
  <c r="V946" i="17"/>
  <c r="V945" i="17" s="1"/>
  <c r="V941" i="17" s="1"/>
  <c r="U946" i="17"/>
  <c r="U945" i="17" s="1"/>
  <c r="U941" i="17" s="1"/>
  <c r="T946" i="17"/>
  <c r="T945" i="17" s="1"/>
  <c r="T941" i="17" s="1"/>
  <c r="S946" i="17"/>
  <c r="S945" i="17" s="1"/>
  <c r="S941" i="17" s="1"/>
  <c r="R946" i="17"/>
  <c r="R945" i="17" s="1"/>
  <c r="Q946" i="17"/>
  <c r="Q945" i="17" s="1"/>
  <c r="Q941" i="17" s="1"/>
  <c r="P946" i="17"/>
  <c r="P945" i="17" s="1"/>
  <c r="P941" i="17" s="1"/>
  <c r="O946" i="17"/>
  <c r="O945" i="17" s="1"/>
  <c r="O941" i="17" s="1"/>
  <c r="N946" i="17"/>
  <c r="N945" i="17" s="1"/>
  <c r="N941" i="17" s="1"/>
  <c r="R941" i="17"/>
  <c r="W938" i="17"/>
  <c r="V938" i="17"/>
  <c r="U938" i="17"/>
  <c r="T938" i="17"/>
  <c r="S938" i="17"/>
  <c r="R938" i="17"/>
  <c r="Q938" i="17"/>
  <c r="P938" i="17"/>
  <c r="O938" i="17"/>
  <c r="N938" i="17"/>
  <c r="W876" i="17"/>
  <c r="V876" i="17"/>
  <c r="U876" i="17"/>
  <c r="T876" i="17"/>
  <c r="S876" i="17"/>
  <c r="R876" i="17"/>
  <c r="Q876" i="17"/>
  <c r="P876" i="17"/>
  <c r="O876" i="17"/>
  <c r="N876" i="17"/>
  <c r="W865" i="17"/>
  <c r="W864" i="17" s="1"/>
  <c r="W863" i="17" s="1"/>
  <c r="W861" i="17" s="1"/>
  <c r="W857" i="17" s="1"/>
  <c r="V865" i="17"/>
  <c r="V864" i="17" s="1"/>
  <c r="V863" i="17" s="1"/>
  <c r="V861" i="17" s="1"/>
  <c r="V857" i="17" s="1"/>
  <c r="U865" i="17"/>
  <c r="U864" i="17" s="1"/>
  <c r="U863" i="17" s="1"/>
  <c r="U861" i="17" s="1"/>
  <c r="U857" i="17" s="1"/>
  <c r="T865" i="17"/>
  <c r="T864" i="17" s="1"/>
  <c r="T863" i="17" s="1"/>
  <c r="T861" i="17" s="1"/>
  <c r="T857" i="17" s="1"/>
  <c r="S865" i="17"/>
  <c r="S864" i="17" s="1"/>
  <c r="S863" i="17" s="1"/>
  <c r="S861" i="17" s="1"/>
  <c r="S857" i="17" s="1"/>
  <c r="R865" i="17"/>
  <c r="R864" i="17" s="1"/>
  <c r="R863" i="17" s="1"/>
  <c r="R861" i="17" s="1"/>
  <c r="R857" i="17" s="1"/>
  <c r="Q865" i="17"/>
  <c r="Q864" i="17" s="1"/>
  <c r="Q863" i="17" s="1"/>
  <c r="Q861" i="17" s="1"/>
  <c r="Q857" i="17" s="1"/>
  <c r="P865" i="17"/>
  <c r="P864" i="17" s="1"/>
  <c r="P863" i="17" s="1"/>
  <c r="P861" i="17" s="1"/>
  <c r="P857" i="17" s="1"/>
  <c r="O865" i="17"/>
  <c r="O864" i="17" s="1"/>
  <c r="O863" i="17" s="1"/>
  <c r="O861" i="17" s="1"/>
  <c r="O857" i="17" s="1"/>
  <c r="N865" i="17"/>
  <c r="N864" i="17" s="1"/>
  <c r="N863" i="17" s="1"/>
  <c r="N861" i="17" s="1"/>
  <c r="N857" i="17" s="1"/>
  <c r="W855" i="17"/>
  <c r="V855" i="17"/>
  <c r="U855" i="17"/>
  <c r="T855" i="17"/>
  <c r="S855" i="17"/>
  <c r="R855" i="17"/>
  <c r="Q855" i="17"/>
  <c r="P855" i="17"/>
  <c r="O855" i="17"/>
  <c r="N855" i="17"/>
  <c r="W838" i="17"/>
  <c r="W840" i="17" s="1"/>
  <c r="V838" i="17"/>
  <c r="V840" i="17" s="1"/>
  <c r="U838" i="17"/>
  <c r="U840" i="17" s="1"/>
  <c r="T838" i="17"/>
  <c r="T840" i="17" s="1"/>
  <c r="S838" i="17"/>
  <c r="S840" i="17" s="1"/>
  <c r="R838" i="17"/>
  <c r="R840" i="17" s="1"/>
  <c r="Q838" i="17"/>
  <c r="Q840" i="17" s="1"/>
  <c r="P838" i="17"/>
  <c r="P840" i="17" s="1"/>
  <c r="O838" i="17"/>
  <c r="O840" i="17" s="1"/>
  <c r="N838" i="17"/>
  <c r="N840" i="17" s="1"/>
  <c r="W832" i="17"/>
  <c r="W831" i="17" s="1"/>
  <c r="W827" i="17" s="1"/>
  <c r="W823" i="17" s="1"/>
  <c r="V832" i="17"/>
  <c r="V831" i="17" s="1"/>
  <c r="V827" i="17" s="1"/>
  <c r="V823" i="17" s="1"/>
  <c r="U832" i="17"/>
  <c r="U831" i="17" s="1"/>
  <c r="U827" i="17" s="1"/>
  <c r="U823" i="17" s="1"/>
  <c r="T832" i="17"/>
  <c r="T831" i="17" s="1"/>
  <c r="T827" i="17" s="1"/>
  <c r="T823" i="17" s="1"/>
  <c r="S832" i="17"/>
  <c r="S831" i="17" s="1"/>
  <c r="S827" i="17" s="1"/>
  <c r="S823" i="17" s="1"/>
  <c r="R832" i="17"/>
  <c r="R831" i="17" s="1"/>
  <c r="R827" i="17" s="1"/>
  <c r="R823" i="17" s="1"/>
  <c r="Q832" i="17"/>
  <c r="Q831" i="17" s="1"/>
  <c r="Q827" i="17" s="1"/>
  <c r="Q823" i="17" s="1"/>
  <c r="P832" i="17"/>
  <c r="P831" i="17" s="1"/>
  <c r="P827" i="17" s="1"/>
  <c r="P823" i="17" s="1"/>
  <c r="O832" i="17"/>
  <c r="O831" i="17" s="1"/>
  <c r="O827" i="17" s="1"/>
  <c r="O823" i="17" s="1"/>
  <c r="N832" i="17"/>
  <c r="N831" i="17" s="1"/>
  <c r="N827" i="17" s="1"/>
  <c r="N823" i="17" s="1"/>
  <c r="W808" i="17"/>
  <c r="V808" i="17"/>
  <c r="U808" i="17"/>
  <c r="T808" i="17"/>
  <c r="S808" i="17"/>
  <c r="R808" i="17"/>
  <c r="Q808" i="17"/>
  <c r="P808" i="17"/>
  <c r="O808" i="17"/>
  <c r="N808" i="17"/>
  <c r="W806" i="17"/>
  <c r="V806" i="17"/>
  <c r="U806" i="17"/>
  <c r="T806" i="17"/>
  <c r="S806" i="17"/>
  <c r="R806" i="17"/>
  <c r="Q806" i="17"/>
  <c r="P806" i="17"/>
  <c r="O806" i="17"/>
  <c r="N806" i="17"/>
  <c r="W804" i="17"/>
  <c r="V804" i="17"/>
  <c r="U804" i="17"/>
  <c r="T804" i="17"/>
  <c r="S804" i="17"/>
  <c r="R804" i="17"/>
  <c r="Q804" i="17"/>
  <c r="P804" i="17"/>
  <c r="O804" i="17"/>
  <c r="N804" i="17"/>
  <c r="W802" i="17"/>
  <c r="V802" i="17"/>
  <c r="U802" i="17"/>
  <c r="T802" i="17"/>
  <c r="S802" i="17"/>
  <c r="R802" i="17"/>
  <c r="Q802" i="17"/>
  <c r="P802" i="17"/>
  <c r="O802" i="17"/>
  <c r="N802" i="17"/>
  <c r="W799" i="17"/>
  <c r="V799" i="17"/>
  <c r="U799" i="17"/>
  <c r="T799" i="17"/>
  <c r="S799" i="17"/>
  <c r="R799" i="17"/>
  <c r="Q799" i="17"/>
  <c r="P799" i="17"/>
  <c r="O799" i="17"/>
  <c r="N799" i="17"/>
  <c r="W794" i="17"/>
  <c r="V794" i="17"/>
  <c r="U794" i="17"/>
  <c r="T794" i="17"/>
  <c r="S794" i="17"/>
  <c r="R794" i="17"/>
  <c r="Q794" i="17"/>
  <c r="P794" i="17"/>
  <c r="O794" i="17"/>
  <c r="N794" i="17"/>
  <c r="W784" i="17"/>
  <c r="V784" i="17"/>
  <c r="U784" i="17"/>
  <c r="T784" i="17"/>
  <c r="S784" i="17"/>
  <c r="R784" i="17"/>
  <c r="Q784" i="17"/>
  <c r="P784" i="17"/>
  <c r="O784" i="17"/>
  <c r="N784" i="17"/>
  <c r="W771" i="17"/>
  <c r="V771" i="17"/>
  <c r="U771" i="17"/>
  <c r="T771" i="17"/>
  <c r="S771" i="17"/>
  <c r="R771" i="17"/>
  <c r="Q771" i="17"/>
  <c r="P771" i="17"/>
  <c r="O771" i="17"/>
  <c r="N771" i="17"/>
  <c r="W755" i="17"/>
  <c r="V755" i="17"/>
  <c r="U755" i="17"/>
  <c r="T755" i="17"/>
  <c r="S755" i="17"/>
  <c r="R755" i="17"/>
  <c r="Q755" i="17"/>
  <c r="P755" i="17"/>
  <c r="O755" i="17"/>
  <c r="N755" i="17"/>
  <c r="W640" i="17"/>
  <c r="V640" i="17"/>
  <c r="U640" i="17"/>
  <c r="T640" i="17"/>
  <c r="S640" i="17"/>
  <c r="R640" i="17"/>
  <c r="Q640" i="17"/>
  <c r="P640" i="17"/>
  <c r="O640" i="17"/>
  <c r="N640" i="17"/>
  <c r="W569" i="17"/>
  <c r="V569" i="17"/>
  <c r="U569" i="17"/>
  <c r="T569" i="17"/>
  <c r="S569" i="17"/>
  <c r="R569" i="17"/>
  <c r="Q569" i="17"/>
  <c r="P569" i="17"/>
  <c r="O569" i="17"/>
  <c r="N569" i="17"/>
  <c r="V564" i="17"/>
  <c r="W561" i="17"/>
  <c r="W564" i="17" s="1"/>
  <c r="V561" i="17"/>
  <c r="U561" i="17"/>
  <c r="U564" i="17" s="1"/>
  <c r="T561" i="17"/>
  <c r="T564" i="17" s="1"/>
  <c r="S561" i="17"/>
  <c r="S564" i="17" s="1"/>
  <c r="R561" i="17"/>
  <c r="R564" i="17" s="1"/>
  <c r="Q561" i="17"/>
  <c r="Q564" i="17" s="1"/>
  <c r="P561" i="17"/>
  <c r="P564" i="17" s="1"/>
  <c r="O561" i="17"/>
  <c r="O564" i="17" s="1"/>
  <c r="N561" i="17"/>
  <c r="N564" i="17" s="1"/>
  <c r="W527" i="17"/>
  <c r="V527" i="17"/>
  <c r="U527" i="17"/>
  <c r="T527" i="17"/>
  <c r="S527" i="17"/>
  <c r="R527" i="17"/>
  <c r="Q527" i="17"/>
  <c r="P527" i="17"/>
  <c r="O527" i="17"/>
  <c r="N527" i="17"/>
  <c r="W525" i="17"/>
  <c r="V525" i="17"/>
  <c r="U525" i="17"/>
  <c r="T525" i="17"/>
  <c r="S525" i="17"/>
  <c r="R525" i="17"/>
  <c r="Q525" i="17"/>
  <c r="P525" i="17"/>
  <c r="O525" i="17"/>
  <c r="N525" i="17"/>
  <c r="W518" i="17"/>
  <c r="V518" i="17"/>
  <c r="U518" i="17"/>
  <c r="T518" i="17"/>
  <c r="S518" i="17"/>
  <c r="R518" i="17"/>
  <c r="Q518" i="17"/>
  <c r="P518" i="17"/>
  <c r="O518" i="17"/>
  <c r="N518" i="17"/>
  <c r="W491" i="17"/>
  <c r="V491" i="17"/>
  <c r="U491" i="17"/>
  <c r="T491" i="17"/>
  <c r="S491" i="17"/>
  <c r="R491" i="17"/>
  <c r="Q491" i="17"/>
  <c r="P491" i="17"/>
  <c r="O491" i="17"/>
  <c r="N491" i="17"/>
  <c r="W486" i="17"/>
  <c r="V486" i="17"/>
  <c r="U486" i="17"/>
  <c r="T486" i="17"/>
  <c r="S486" i="17"/>
  <c r="R486" i="17"/>
  <c r="Q486" i="17"/>
  <c r="P486" i="17"/>
  <c r="O486" i="17"/>
  <c r="N486" i="17"/>
  <c r="W471" i="17"/>
  <c r="V471" i="17"/>
  <c r="U471" i="17"/>
  <c r="T471" i="17"/>
  <c r="S471" i="17"/>
  <c r="R471" i="17"/>
  <c r="Q471" i="17"/>
  <c r="P471" i="17"/>
  <c r="O471" i="17"/>
  <c r="N471" i="17"/>
  <c r="W454" i="17"/>
  <c r="V454" i="17"/>
  <c r="U454" i="17"/>
  <c r="T454" i="17"/>
  <c r="S454" i="17"/>
  <c r="R454" i="17"/>
  <c r="Q454" i="17"/>
  <c r="P454" i="17"/>
  <c r="O454" i="17"/>
  <c r="N454" i="17"/>
  <c r="W414" i="17"/>
  <c r="V414" i="17"/>
  <c r="U414" i="17"/>
  <c r="T414" i="17"/>
  <c r="S414" i="17"/>
  <c r="R414" i="17"/>
  <c r="Q414" i="17"/>
  <c r="P414" i="17"/>
  <c r="O414" i="17"/>
  <c r="N414" i="17"/>
  <c r="W399" i="17"/>
  <c r="V399" i="17"/>
  <c r="U399" i="17"/>
  <c r="T399" i="17"/>
  <c r="S399" i="17"/>
  <c r="R399" i="17"/>
  <c r="Q399" i="17"/>
  <c r="P399" i="17"/>
  <c r="O399" i="17"/>
  <c r="N399" i="17"/>
  <c r="W329" i="17"/>
  <c r="V329" i="17"/>
  <c r="U329" i="17"/>
  <c r="T329" i="17"/>
  <c r="S329" i="17"/>
  <c r="R329" i="17"/>
  <c r="Q329" i="17"/>
  <c r="P329" i="17"/>
  <c r="O329" i="17"/>
  <c r="N329" i="17"/>
  <c r="W313" i="17"/>
  <c r="V313" i="17"/>
  <c r="U313" i="17"/>
  <c r="T313" i="17"/>
  <c r="S313" i="17"/>
  <c r="R313" i="17"/>
  <c r="Q313" i="17"/>
  <c r="P313" i="17"/>
  <c r="O313" i="17"/>
  <c r="N313" i="17"/>
  <c r="W223" i="17"/>
  <c r="V223" i="17"/>
  <c r="U223" i="17"/>
  <c r="T223" i="17"/>
  <c r="S223" i="17"/>
  <c r="R223" i="17"/>
  <c r="Q223" i="17"/>
  <c r="P223" i="17"/>
  <c r="O223" i="17"/>
  <c r="N223" i="17"/>
  <c r="W219" i="17"/>
  <c r="V219" i="17"/>
  <c r="U219" i="17"/>
  <c r="T219" i="17"/>
  <c r="S219" i="17"/>
  <c r="R219" i="17"/>
  <c r="Q219" i="17"/>
  <c r="P219" i="17"/>
  <c r="O219" i="17"/>
  <c r="N219" i="17"/>
  <c r="W213" i="17"/>
  <c r="V213" i="17"/>
  <c r="U213" i="17"/>
  <c r="T213" i="17"/>
  <c r="S213" i="17"/>
  <c r="R213" i="17"/>
  <c r="Q213" i="17"/>
  <c r="P213" i="17"/>
  <c r="O213" i="17"/>
  <c r="N213" i="17"/>
  <c r="W187" i="17"/>
  <c r="V187" i="17"/>
  <c r="U187" i="17"/>
  <c r="T187" i="17"/>
  <c r="S187" i="17"/>
  <c r="R187" i="17"/>
  <c r="Q187" i="17"/>
  <c r="P187" i="17"/>
  <c r="O187" i="17"/>
  <c r="N187" i="17"/>
  <c r="W130" i="17"/>
  <c r="W337" i="17" s="1"/>
  <c r="V130" i="17"/>
  <c r="V337" i="17" s="1"/>
  <c r="U130" i="17"/>
  <c r="U337" i="17" s="1"/>
  <c r="T130" i="17"/>
  <c r="T337" i="17" s="1"/>
  <c r="S130" i="17"/>
  <c r="S337" i="17" s="1"/>
  <c r="R130" i="17"/>
  <c r="R337" i="17" s="1"/>
  <c r="Q130" i="17"/>
  <c r="Q337" i="17" s="1"/>
  <c r="P130" i="17"/>
  <c r="P337" i="17" s="1"/>
  <c r="O130" i="17"/>
  <c r="O337" i="17" s="1"/>
  <c r="N130" i="17"/>
  <c r="N337" i="17" s="1"/>
  <c r="W121" i="17"/>
  <c r="V121" i="17"/>
  <c r="U121" i="17"/>
  <c r="T121" i="17"/>
  <c r="S121" i="17"/>
  <c r="R121" i="17"/>
  <c r="Q121" i="17"/>
  <c r="P121" i="17"/>
  <c r="O121" i="17"/>
  <c r="N121" i="17"/>
  <c r="W102" i="17"/>
  <c r="V102" i="17"/>
  <c r="U102" i="17"/>
  <c r="T102" i="17"/>
  <c r="S102" i="17"/>
  <c r="R102" i="17"/>
  <c r="Q102" i="17"/>
  <c r="P102" i="17"/>
  <c r="O102" i="17"/>
  <c r="N102" i="17"/>
  <c r="W74" i="17"/>
  <c r="V74" i="17"/>
  <c r="U74" i="17"/>
  <c r="T74" i="17"/>
  <c r="S74" i="17"/>
  <c r="R74" i="17"/>
  <c r="Q74" i="17"/>
  <c r="P74" i="17"/>
  <c r="O74" i="17"/>
  <c r="N74" i="17"/>
  <c r="W55" i="17"/>
  <c r="W626" i="17" s="1"/>
  <c r="V55" i="17"/>
  <c r="V626" i="17" s="1"/>
  <c r="U55" i="17"/>
  <c r="U626" i="17" s="1"/>
  <c r="T55" i="17"/>
  <c r="T626" i="17" s="1"/>
  <c r="S55" i="17"/>
  <c r="S626" i="17" s="1"/>
  <c r="R55" i="17"/>
  <c r="R626" i="17" s="1"/>
  <c r="Q55" i="17"/>
  <c r="Q626" i="17" s="1"/>
  <c r="P55" i="17"/>
  <c r="P626" i="17" s="1"/>
  <c r="O55" i="17"/>
  <c r="O626" i="17" s="1"/>
  <c r="N55" i="17"/>
  <c r="N626" i="17" s="1"/>
  <c r="H18" i="2"/>
  <c r="Q963" i="17" l="1"/>
  <c r="U963" i="17"/>
  <c r="P963" i="17"/>
  <c r="N963" i="17"/>
  <c r="R963" i="17"/>
  <c r="V963" i="17"/>
  <c r="O963" i="17"/>
  <c r="S963" i="17"/>
  <c r="T963" i="17"/>
  <c r="W963" i="17"/>
  <c r="N902" i="17"/>
  <c r="N893" i="17" s="1"/>
  <c r="N623" i="17"/>
  <c r="R902" i="17"/>
  <c r="R893" i="17" s="1"/>
  <c r="R623" i="17"/>
  <c r="V902" i="17"/>
  <c r="V893" i="17" s="1"/>
  <c r="V623" i="17"/>
  <c r="N216" i="17"/>
  <c r="N215" i="17" s="1"/>
  <c r="N210" i="17" s="1"/>
  <c r="N209" i="17" s="1"/>
  <c r="N208" i="17" s="1"/>
  <c r="N194" i="17" s="1"/>
  <c r="R216" i="17"/>
  <c r="R215" i="17" s="1"/>
  <c r="R210" i="17" s="1"/>
  <c r="R209" i="17" s="1"/>
  <c r="R208" i="17" s="1"/>
  <c r="R194" i="17" s="1"/>
  <c r="V216" i="17"/>
  <c r="V215" i="17" s="1"/>
  <c r="V210" i="17" s="1"/>
  <c r="V209" i="17" s="1"/>
  <c r="V208" i="17" s="1"/>
  <c r="V194" i="17" s="1"/>
  <c r="N517" i="17"/>
  <c r="R517" i="17"/>
  <c r="V517" i="17"/>
  <c r="Q852" i="17"/>
  <c r="Q845" i="17" s="1"/>
  <c r="Q837" i="17" s="1"/>
  <c r="Q836" i="17" s="1"/>
  <c r="Q834" i="17" s="1"/>
  <c r="U852" i="17"/>
  <c r="U845" i="17" s="1"/>
  <c r="U837" i="17" s="1"/>
  <c r="U836" i="17" s="1"/>
  <c r="U834" i="17" s="1"/>
  <c r="Q986" i="17"/>
  <c r="Q983" i="17" s="1"/>
  <c r="Q874" i="17"/>
  <c r="U986" i="17"/>
  <c r="U983" i="17" s="1"/>
  <c r="U874" i="17"/>
  <c r="Q937" i="17"/>
  <c r="Q936" i="17" s="1"/>
  <c r="Q935" i="17" s="1"/>
  <c r="Q931" i="17" s="1"/>
  <c r="Q925" i="17" s="1"/>
  <c r="U937" i="17"/>
  <c r="U936" i="17" s="1"/>
  <c r="U935" i="17" s="1"/>
  <c r="U931" i="17" s="1"/>
  <c r="U925" i="17" s="1"/>
  <c r="O902" i="17"/>
  <c r="O893" i="17" s="1"/>
  <c r="O623" i="17"/>
  <c r="S902" i="17"/>
  <c r="S893" i="17" s="1"/>
  <c r="S623" i="17"/>
  <c r="W902" i="17"/>
  <c r="W893" i="17" s="1"/>
  <c r="W623" i="17"/>
  <c r="O216" i="17"/>
  <c r="O215" i="17" s="1"/>
  <c r="O210" i="17" s="1"/>
  <c r="O209" i="17" s="1"/>
  <c r="O208" i="17" s="1"/>
  <c r="O194" i="17" s="1"/>
  <c r="S216" i="17"/>
  <c r="S215" i="17" s="1"/>
  <c r="S210" i="17" s="1"/>
  <c r="S209" i="17" s="1"/>
  <c r="S208" i="17" s="1"/>
  <c r="S194" i="17" s="1"/>
  <c r="W216" i="17"/>
  <c r="W215" i="17" s="1"/>
  <c r="W210" i="17" s="1"/>
  <c r="W209" i="17" s="1"/>
  <c r="W208" i="17" s="1"/>
  <c r="W194" i="17" s="1"/>
  <c r="O517" i="17"/>
  <c r="S517" i="17"/>
  <c r="W517" i="17"/>
  <c r="N852" i="17"/>
  <c r="N845" i="17" s="1"/>
  <c r="N837" i="17" s="1"/>
  <c r="N836" i="17" s="1"/>
  <c r="N834" i="17" s="1"/>
  <c r="R852" i="17"/>
  <c r="R845" i="17" s="1"/>
  <c r="R837" i="17" s="1"/>
  <c r="R836" i="17" s="1"/>
  <c r="R834" i="17" s="1"/>
  <c r="V852" i="17"/>
  <c r="N986" i="17"/>
  <c r="N983" i="17" s="1"/>
  <c r="N874" i="17"/>
  <c r="R986" i="17"/>
  <c r="R983" i="17" s="1"/>
  <c r="R874" i="17"/>
  <c r="V986" i="17"/>
  <c r="V983" i="17" s="1"/>
  <c r="V874" i="17"/>
  <c r="N937" i="17"/>
  <c r="N936" i="17" s="1"/>
  <c r="N935" i="17" s="1"/>
  <c r="N931" i="17" s="1"/>
  <c r="N925" i="17" s="1"/>
  <c r="R937" i="17"/>
  <c r="R936" i="17" s="1"/>
  <c r="R935" i="17" s="1"/>
  <c r="R931" i="17" s="1"/>
  <c r="R925" i="17" s="1"/>
  <c r="V937" i="17"/>
  <c r="V936" i="17" s="1"/>
  <c r="V935" i="17" s="1"/>
  <c r="V931" i="17" s="1"/>
  <c r="V925" i="17" s="1"/>
  <c r="P902" i="17"/>
  <c r="P893" i="17" s="1"/>
  <c r="P623" i="17"/>
  <c r="T902" i="17"/>
  <c r="T893" i="17" s="1"/>
  <c r="T623" i="17"/>
  <c r="P216" i="17"/>
  <c r="P215" i="17" s="1"/>
  <c r="P210" i="17" s="1"/>
  <c r="P209" i="17" s="1"/>
  <c r="P208" i="17" s="1"/>
  <c r="P194" i="17" s="1"/>
  <c r="T216" i="17"/>
  <c r="T215" i="17" s="1"/>
  <c r="T210" i="17" s="1"/>
  <c r="T209" i="17" s="1"/>
  <c r="T208" i="17" s="1"/>
  <c r="T194" i="17" s="1"/>
  <c r="P517" i="17"/>
  <c r="T517" i="17"/>
  <c r="O852" i="17"/>
  <c r="O845" i="17" s="1"/>
  <c r="O837" i="17" s="1"/>
  <c r="O836" i="17" s="1"/>
  <c r="O834" i="17" s="1"/>
  <c r="S852" i="17"/>
  <c r="S845" i="17" s="1"/>
  <c r="S837" i="17" s="1"/>
  <c r="S836" i="17" s="1"/>
  <c r="S834" i="17" s="1"/>
  <c r="W852" i="17"/>
  <c r="W845" i="17" s="1"/>
  <c r="W837" i="17" s="1"/>
  <c r="W836" i="17" s="1"/>
  <c r="W834" i="17" s="1"/>
  <c r="O986" i="17"/>
  <c r="O983" i="17" s="1"/>
  <c r="O874" i="17"/>
  <c r="S986" i="17"/>
  <c r="S983" i="17" s="1"/>
  <c r="S874" i="17"/>
  <c r="W986" i="17"/>
  <c r="W983" i="17" s="1"/>
  <c r="W874" i="17"/>
  <c r="O937" i="17"/>
  <c r="O936" i="17" s="1"/>
  <c r="O935" i="17" s="1"/>
  <c r="O931" i="17" s="1"/>
  <c r="O925" i="17" s="1"/>
  <c r="S937" i="17"/>
  <c r="S936" i="17" s="1"/>
  <c r="S935" i="17" s="1"/>
  <c r="S931" i="17" s="1"/>
  <c r="S925" i="17" s="1"/>
  <c r="W937" i="17"/>
  <c r="W936" i="17" s="1"/>
  <c r="W935" i="17" s="1"/>
  <c r="W931" i="17" s="1"/>
  <c r="W925" i="17" s="1"/>
  <c r="Q902" i="17"/>
  <c r="Q893" i="17" s="1"/>
  <c r="Q623" i="17"/>
  <c r="U902" i="17"/>
  <c r="U893" i="17" s="1"/>
  <c r="U623" i="17"/>
  <c r="Q216" i="17"/>
  <c r="Q215" i="17" s="1"/>
  <c r="Q210" i="17" s="1"/>
  <c r="Q209" i="17" s="1"/>
  <c r="Q208" i="17" s="1"/>
  <c r="Q194" i="17" s="1"/>
  <c r="U216" i="17"/>
  <c r="U215" i="17" s="1"/>
  <c r="U210" i="17" s="1"/>
  <c r="U209" i="17" s="1"/>
  <c r="U208" i="17" s="1"/>
  <c r="U194" i="17" s="1"/>
  <c r="Q517" i="17"/>
  <c r="U517" i="17"/>
  <c r="P852" i="17"/>
  <c r="P845" i="17" s="1"/>
  <c r="P837" i="17" s="1"/>
  <c r="P836" i="17" s="1"/>
  <c r="P834" i="17" s="1"/>
  <c r="T852" i="17"/>
  <c r="T845" i="17" s="1"/>
  <c r="T837" i="17" s="1"/>
  <c r="T836" i="17" s="1"/>
  <c r="T834" i="17" s="1"/>
  <c r="P986" i="17"/>
  <c r="P983" i="17" s="1"/>
  <c r="P874" i="17"/>
  <c r="T986" i="17"/>
  <c r="T983" i="17" s="1"/>
  <c r="T874" i="17"/>
  <c r="P937" i="17"/>
  <c r="P936" i="17" s="1"/>
  <c r="P935" i="17" s="1"/>
  <c r="P931" i="17" s="1"/>
  <c r="P925" i="17" s="1"/>
  <c r="T937" i="17"/>
  <c r="T936" i="17" s="1"/>
  <c r="T935" i="17" s="1"/>
  <c r="T931" i="17" s="1"/>
  <c r="T925" i="17" s="1"/>
  <c r="Q698" i="17"/>
  <c r="U698" i="17"/>
  <c r="N698" i="17"/>
  <c r="R698" i="17"/>
  <c r="V698" i="17"/>
  <c r="O698" i="17"/>
  <c r="S698" i="17"/>
  <c r="W698" i="17"/>
  <c r="P698" i="17"/>
  <c r="T698" i="17"/>
  <c r="Q813" i="17"/>
  <c r="Q786" i="17" s="1"/>
  <c r="U813" i="17"/>
  <c r="U786" i="17" s="1"/>
  <c r="P813" i="17"/>
  <c r="P786" i="17" s="1"/>
  <c r="V813" i="17"/>
  <c r="V786" i="17" s="1"/>
  <c r="S813" i="17"/>
  <c r="S786" i="17" s="1"/>
  <c r="W813" i="17"/>
  <c r="W786" i="17" s="1"/>
  <c r="N744" i="17"/>
  <c r="R744" i="17"/>
  <c r="V744" i="17"/>
  <c r="O744" i="17"/>
  <c r="S744" i="17"/>
  <c r="W744" i="17"/>
  <c r="P744" i="17"/>
  <c r="T744" i="17"/>
  <c r="Q744" i="17"/>
  <c r="U744" i="17"/>
  <c r="V845" i="17"/>
  <c r="V837" i="17" s="1"/>
  <c r="V836" i="17" s="1"/>
  <c r="V834" i="17" s="1"/>
  <c r="O319" i="17"/>
  <c r="S319" i="17"/>
  <c r="W319" i="17"/>
  <c r="P319" i="17"/>
  <c r="T319" i="17"/>
  <c r="Q319" i="17"/>
  <c r="U319" i="17"/>
  <c r="N319" i="17"/>
  <c r="R319" i="17"/>
  <c r="V319" i="17"/>
  <c r="O428" i="17"/>
  <c r="S428" i="17"/>
  <c r="W428" i="17"/>
  <c r="P428" i="17"/>
  <c r="T428" i="17"/>
  <c r="Q428" i="17"/>
  <c r="U428" i="17"/>
  <c r="N428" i="17"/>
  <c r="R428" i="17"/>
  <c r="V428" i="17"/>
  <c r="O476" i="17"/>
  <c r="S476" i="17"/>
  <c r="W476" i="17"/>
  <c r="P476" i="17"/>
  <c r="T476" i="17"/>
  <c r="Q476" i="17"/>
  <c r="U476" i="17"/>
  <c r="N476" i="17"/>
  <c r="R476" i="17"/>
  <c r="V476" i="17"/>
  <c r="O752" i="17"/>
  <c r="S752" i="17"/>
  <c r="W752" i="17"/>
  <c r="P752" i="17"/>
  <c r="T752" i="17"/>
  <c r="Q752" i="17"/>
  <c r="U752" i="17"/>
  <c r="N752" i="17"/>
  <c r="R752" i="17"/>
  <c r="V752" i="17"/>
  <c r="O773" i="17"/>
  <c r="O770" i="17" s="1"/>
  <c r="O769" i="17" s="1"/>
  <c r="O767" i="17" s="1"/>
  <c r="S773" i="17"/>
  <c r="S770" i="17" s="1"/>
  <c r="S769" i="17" s="1"/>
  <c r="S767" i="17" s="1"/>
  <c r="W773" i="17"/>
  <c r="W770" i="17" s="1"/>
  <c r="W769" i="17" s="1"/>
  <c r="W767" i="17" s="1"/>
  <c r="P773" i="17"/>
  <c r="P770" i="17" s="1"/>
  <c r="P769" i="17" s="1"/>
  <c r="P767" i="17" s="1"/>
  <c r="T773" i="17"/>
  <c r="T770" i="17" s="1"/>
  <c r="T769" i="17" s="1"/>
  <c r="T767" i="17" s="1"/>
  <c r="Q773" i="17"/>
  <c r="Q770" i="17" s="1"/>
  <c r="Q769" i="17" s="1"/>
  <c r="Q767" i="17" s="1"/>
  <c r="U773" i="17"/>
  <c r="U770" i="17" s="1"/>
  <c r="U769" i="17" s="1"/>
  <c r="U767" i="17" s="1"/>
  <c r="N773" i="17"/>
  <c r="N770" i="17" s="1"/>
  <c r="N769" i="17" s="1"/>
  <c r="N767" i="17" s="1"/>
  <c r="R773" i="17"/>
  <c r="R770" i="17" s="1"/>
  <c r="R769" i="17" s="1"/>
  <c r="R767" i="17" s="1"/>
  <c r="V773" i="17"/>
  <c r="V770" i="17" s="1"/>
  <c r="V769" i="17" s="1"/>
  <c r="V767" i="17" s="1"/>
  <c r="V868" i="17" l="1"/>
  <c r="N868" i="17"/>
  <c r="W868" i="17"/>
  <c r="O868" i="17"/>
  <c r="P868" i="17"/>
  <c r="Q868" i="17"/>
  <c r="S868" i="17"/>
  <c r="T868" i="17"/>
  <c r="R868" i="17"/>
  <c r="U868" i="17"/>
  <c r="Q731" i="17"/>
  <c r="Q711" i="17" s="1"/>
  <c r="Q706" i="17" s="1"/>
  <c r="Q701" i="17" s="1"/>
  <c r="Q689" i="17" s="1"/>
  <c r="V731" i="17"/>
  <c r="V711" i="17" s="1"/>
  <c r="V706" i="17" s="1"/>
  <c r="V701" i="17" s="1"/>
  <c r="V689" i="17" s="1"/>
  <c r="W731" i="17"/>
  <c r="W711" i="17" s="1"/>
  <c r="W706" i="17" s="1"/>
  <c r="W701" i="17" s="1"/>
  <c r="W689" i="17" s="1"/>
  <c r="R731" i="17"/>
  <c r="R711" i="17" s="1"/>
  <c r="R706" i="17" s="1"/>
  <c r="R701" i="17" s="1"/>
  <c r="R689" i="17" s="1"/>
  <c r="T731" i="17"/>
  <c r="T711" i="17" s="1"/>
  <c r="T706" i="17" s="1"/>
  <c r="T701" i="17" s="1"/>
  <c r="T689" i="17" s="1"/>
  <c r="S731" i="17"/>
  <c r="S711" i="17" s="1"/>
  <c r="S706" i="17" s="1"/>
  <c r="S701" i="17" s="1"/>
  <c r="S689" i="17" s="1"/>
  <c r="N731" i="17"/>
  <c r="N711" i="17" s="1"/>
  <c r="N706" i="17" s="1"/>
  <c r="N701" i="17" s="1"/>
  <c r="N689" i="17" s="1"/>
  <c r="U731" i="17"/>
  <c r="P731" i="17"/>
  <c r="P711" i="17" s="1"/>
  <c r="P706" i="17" s="1"/>
  <c r="P701" i="17" s="1"/>
  <c r="P689" i="17" s="1"/>
  <c r="O731" i="17"/>
  <c r="O711" i="17" s="1"/>
  <c r="O706" i="17" s="1"/>
  <c r="O701" i="17" s="1"/>
  <c r="O689" i="17" s="1"/>
  <c r="Q668" i="17"/>
  <c r="S668" i="17"/>
  <c r="V668" i="17"/>
  <c r="T668" i="17"/>
  <c r="O668" i="17"/>
  <c r="R668" i="17"/>
  <c r="P668" i="17"/>
  <c r="N668" i="17"/>
  <c r="U668" i="17"/>
  <c r="W668" i="17"/>
  <c r="V594" i="17"/>
  <c r="V495" i="17" s="1"/>
  <c r="V490" i="17" s="1"/>
  <c r="V489" i="17" s="1"/>
  <c r="V483" i="17" s="1"/>
  <c r="V481" i="17" s="1"/>
  <c r="V469" i="17" s="1"/>
  <c r="Q594" i="17"/>
  <c r="Q495" i="17" s="1"/>
  <c r="Q490" i="17" s="1"/>
  <c r="Q489" i="17" s="1"/>
  <c r="Q483" i="17" s="1"/>
  <c r="Q481" i="17" s="1"/>
  <c r="Q469" i="17" s="1"/>
  <c r="S594" i="17"/>
  <c r="S495" i="17" s="1"/>
  <c r="S490" i="17" s="1"/>
  <c r="S489" i="17" s="1"/>
  <c r="S483" i="17" s="1"/>
  <c r="S481" i="17" s="1"/>
  <c r="S469" i="17" s="1"/>
  <c r="R594" i="17"/>
  <c r="R495" i="17" s="1"/>
  <c r="R490" i="17" s="1"/>
  <c r="R489" i="17" s="1"/>
  <c r="R483" i="17" s="1"/>
  <c r="R481" i="17" s="1"/>
  <c r="R469" i="17" s="1"/>
  <c r="T594" i="17"/>
  <c r="T495" i="17" s="1"/>
  <c r="T490" i="17" s="1"/>
  <c r="T489" i="17" s="1"/>
  <c r="T483" i="17" s="1"/>
  <c r="T481" i="17" s="1"/>
  <c r="T469" i="17" s="1"/>
  <c r="O594" i="17"/>
  <c r="O495" i="17" s="1"/>
  <c r="O490" i="17" s="1"/>
  <c r="O489" i="17" s="1"/>
  <c r="O483" i="17" s="1"/>
  <c r="O481" i="17" s="1"/>
  <c r="O469" i="17" s="1"/>
  <c r="N594" i="17"/>
  <c r="N495" i="17" s="1"/>
  <c r="N490" i="17" s="1"/>
  <c r="N489" i="17" s="1"/>
  <c r="N483" i="17" s="1"/>
  <c r="N481" i="17" s="1"/>
  <c r="N469" i="17" s="1"/>
  <c r="P594" i="17"/>
  <c r="P495" i="17" s="1"/>
  <c r="P490" i="17" s="1"/>
  <c r="P489" i="17" s="1"/>
  <c r="P483" i="17" s="1"/>
  <c r="P481" i="17" s="1"/>
  <c r="P469" i="17" s="1"/>
  <c r="U594" i="17"/>
  <c r="U495" i="17" s="1"/>
  <c r="U490" i="17" s="1"/>
  <c r="U489" i="17" s="1"/>
  <c r="U483" i="17" s="1"/>
  <c r="U481" i="17" s="1"/>
  <c r="U469" i="17" s="1"/>
  <c r="W594" i="17"/>
  <c r="W495" i="17" s="1"/>
  <c r="W490" i="17" s="1"/>
  <c r="W489" i="17" s="1"/>
  <c r="W483" i="17" s="1"/>
  <c r="W481" i="17" s="1"/>
  <c r="W469" i="17" s="1"/>
  <c r="O813" i="17"/>
  <c r="O786" i="17" s="1"/>
  <c r="T813" i="17"/>
  <c r="T786" i="17" s="1"/>
  <c r="R813" i="17"/>
  <c r="R786" i="17" s="1"/>
  <c r="N813" i="17"/>
  <c r="N786" i="17" s="1"/>
  <c r="U711" i="17"/>
  <c r="U706" i="17" s="1"/>
  <c r="U701" i="17" s="1"/>
  <c r="U689" i="17" s="1"/>
  <c r="U345" i="17"/>
  <c r="T345" i="17"/>
  <c r="S345" i="17"/>
  <c r="V345" i="17"/>
  <c r="Q345" i="17"/>
  <c r="P345" i="17"/>
  <c r="O345" i="17"/>
  <c r="R345" i="17"/>
  <c r="N345" i="17"/>
  <c r="W345" i="17"/>
  <c r="N604" i="17" l="1"/>
  <c r="N592" i="17" s="1"/>
  <c r="N588" i="17" s="1"/>
  <c r="N586" i="17" s="1"/>
  <c r="N574" i="17" s="1"/>
  <c r="N552" i="17" s="1"/>
  <c r="N551" i="17" s="1"/>
  <c r="N548" i="17" s="1"/>
  <c r="N664" i="17"/>
  <c r="N658" i="17" s="1"/>
  <c r="N654" i="17" s="1"/>
  <c r="N653" i="17" s="1"/>
  <c r="N648" i="17" s="1"/>
  <c r="N643" i="17" s="1"/>
  <c r="N633" i="17" s="1"/>
  <c r="R604" i="17"/>
  <c r="R592" i="17" s="1"/>
  <c r="R588" i="17" s="1"/>
  <c r="R586" i="17" s="1"/>
  <c r="R574" i="17" s="1"/>
  <c r="R552" i="17" s="1"/>
  <c r="R551" i="17" s="1"/>
  <c r="R548" i="17" s="1"/>
  <c r="R664" i="17"/>
  <c r="R658" i="17" s="1"/>
  <c r="R654" i="17" s="1"/>
  <c r="R653" i="17" s="1"/>
  <c r="R648" i="17" s="1"/>
  <c r="R643" i="17" s="1"/>
  <c r="R633" i="17" s="1"/>
  <c r="V604" i="17"/>
  <c r="V592" i="17" s="1"/>
  <c r="V588" i="17" s="1"/>
  <c r="V586" i="17" s="1"/>
  <c r="V574" i="17" s="1"/>
  <c r="V552" i="17" s="1"/>
  <c r="V551" i="17" s="1"/>
  <c r="V548" i="17" s="1"/>
  <c r="V664" i="17"/>
  <c r="V658" i="17" s="1"/>
  <c r="V654" i="17" s="1"/>
  <c r="V653" i="17" s="1"/>
  <c r="V648" i="17" s="1"/>
  <c r="V643" i="17" s="1"/>
  <c r="V633" i="17" s="1"/>
  <c r="Q604" i="17"/>
  <c r="Q592" i="17" s="1"/>
  <c r="Q588" i="17" s="1"/>
  <c r="Q586" i="17" s="1"/>
  <c r="Q574" i="17" s="1"/>
  <c r="Q552" i="17" s="1"/>
  <c r="Q551" i="17" s="1"/>
  <c r="Q548" i="17" s="1"/>
  <c r="Q664" i="17"/>
  <c r="Q658" i="17" s="1"/>
  <c r="Q654" i="17" s="1"/>
  <c r="Q653" i="17" s="1"/>
  <c r="Q648" i="17" s="1"/>
  <c r="Q643" i="17" s="1"/>
  <c r="Q633" i="17" s="1"/>
  <c r="T604" i="17"/>
  <c r="T592" i="17" s="1"/>
  <c r="T588" i="17" s="1"/>
  <c r="T586" i="17" s="1"/>
  <c r="T574" i="17" s="1"/>
  <c r="T552" i="17" s="1"/>
  <c r="T551" i="17" s="1"/>
  <c r="T548" i="17" s="1"/>
  <c r="T664" i="17"/>
  <c r="T658" i="17" s="1"/>
  <c r="T654" i="17" s="1"/>
  <c r="T653" i="17" s="1"/>
  <c r="T648" i="17" s="1"/>
  <c r="T643" i="17" s="1"/>
  <c r="T633" i="17" s="1"/>
  <c r="W604" i="17"/>
  <c r="W592" i="17" s="1"/>
  <c r="W588" i="17" s="1"/>
  <c r="W586" i="17" s="1"/>
  <c r="W574" i="17" s="1"/>
  <c r="W552" i="17" s="1"/>
  <c r="W551" i="17" s="1"/>
  <c r="W548" i="17" s="1"/>
  <c r="W664" i="17"/>
  <c r="W658" i="17" s="1"/>
  <c r="W654" i="17" s="1"/>
  <c r="W653" i="17" s="1"/>
  <c r="W648" i="17" s="1"/>
  <c r="W643" i="17" s="1"/>
  <c r="W633" i="17" s="1"/>
  <c r="U604" i="17"/>
  <c r="U592" i="17" s="1"/>
  <c r="U588" i="17" s="1"/>
  <c r="U586" i="17" s="1"/>
  <c r="U574" i="17" s="1"/>
  <c r="U552" i="17" s="1"/>
  <c r="U551" i="17" s="1"/>
  <c r="U548" i="17" s="1"/>
  <c r="U664" i="17"/>
  <c r="U658" i="17" s="1"/>
  <c r="U654" i="17" s="1"/>
  <c r="U653" i="17" s="1"/>
  <c r="U648" i="17" s="1"/>
  <c r="U643" i="17" s="1"/>
  <c r="U633" i="17" s="1"/>
  <c r="P604" i="17"/>
  <c r="P592" i="17" s="1"/>
  <c r="P588" i="17" s="1"/>
  <c r="P586" i="17" s="1"/>
  <c r="P574" i="17" s="1"/>
  <c r="P552" i="17" s="1"/>
  <c r="P551" i="17" s="1"/>
  <c r="P548" i="17" s="1"/>
  <c r="P664" i="17"/>
  <c r="P658" i="17" s="1"/>
  <c r="P654" i="17" s="1"/>
  <c r="P653" i="17" s="1"/>
  <c r="P648" i="17" s="1"/>
  <c r="P643" i="17" s="1"/>
  <c r="P633" i="17" s="1"/>
  <c r="O604" i="17"/>
  <c r="O592" i="17" s="1"/>
  <c r="O588" i="17" s="1"/>
  <c r="O586" i="17" s="1"/>
  <c r="O574" i="17" s="1"/>
  <c r="O552" i="17" s="1"/>
  <c r="O551" i="17" s="1"/>
  <c r="O548" i="17" s="1"/>
  <c r="O664" i="17"/>
  <c r="O658" i="17" s="1"/>
  <c r="O654" i="17" s="1"/>
  <c r="O653" i="17" s="1"/>
  <c r="O648" i="17" s="1"/>
  <c r="O643" i="17" s="1"/>
  <c r="O633" i="17" s="1"/>
  <c r="S604" i="17"/>
  <c r="S592" i="17" s="1"/>
  <c r="S588" i="17" s="1"/>
  <c r="S586" i="17" s="1"/>
  <c r="S574" i="17" s="1"/>
  <c r="S552" i="17" s="1"/>
  <c r="S551" i="17" s="1"/>
  <c r="S548" i="17" s="1"/>
  <c r="S664" i="17"/>
  <c r="S658" i="17" s="1"/>
  <c r="S654" i="17" s="1"/>
  <c r="S653" i="17" s="1"/>
  <c r="S648" i="17" s="1"/>
  <c r="S643" i="17" s="1"/>
  <c r="S633" i="17" s="1"/>
  <c r="W332" i="17"/>
  <c r="W311" i="17" s="1"/>
  <c r="W274" i="17" s="1"/>
  <c r="W270" i="17" s="1"/>
  <c r="R332" i="17"/>
  <c r="R311" i="17" s="1"/>
  <c r="R274" i="17" s="1"/>
  <c r="R270" i="17" s="1"/>
  <c r="V332" i="17"/>
  <c r="V311" i="17" s="1"/>
  <c r="V274" i="17" s="1"/>
  <c r="V270" i="17" s="1"/>
  <c r="U332" i="17"/>
  <c r="U311" i="17" s="1"/>
  <c r="U274" i="17" s="1"/>
  <c r="U270" i="17" s="1"/>
  <c r="N332" i="17"/>
  <c r="N311" i="17" s="1"/>
  <c r="N274" i="17" s="1"/>
  <c r="N270" i="17" s="1"/>
  <c r="O332" i="17"/>
  <c r="O311" i="17" s="1"/>
  <c r="O274" i="17" s="1"/>
  <c r="O270" i="17" s="1"/>
  <c r="S332" i="17"/>
  <c r="S311" i="17" s="1"/>
  <c r="S274" i="17" s="1"/>
  <c r="S270" i="17" s="1"/>
  <c r="Q332" i="17"/>
  <c r="Q311" i="17" s="1"/>
  <c r="Q274" i="17" s="1"/>
  <c r="Q270" i="17" s="1"/>
  <c r="P332" i="17"/>
  <c r="P311" i="17" s="1"/>
  <c r="P274" i="17" s="1"/>
  <c r="P270" i="17" s="1"/>
  <c r="T332" i="17"/>
  <c r="T311" i="17" s="1"/>
  <c r="T274" i="17" s="1"/>
  <c r="T270" i="17" s="1"/>
  <c r="W189" i="17"/>
  <c r="W186" i="17" s="1"/>
  <c r="W168" i="17" s="1"/>
  <c r="W167" i="17" s="1"/>
  <c r="W150" i="17" s="1"/>
  <c r="W145" i="17" s="1"/>
  <c r="W132" i="17" s="1"/>
  <c r="W127" i="17" s="1"/>
  <c r="W126" i="17" s="1"/>
  <c r="W120" i="17" s="1"/>
  <c r="W115" i="17" s="1"/>
  <c r="W114" i="17" s="1"/>
  <c r="W108" i="17" s="1"/>
  <c r="W96" i="17" s="1"/>
  <c r="W86" i="17" s="1"/>
  <c r="W83" i="17" s="1"/>
  <c r="W77" i="17" s="1"/>
  <c r="W64" i="17" s="1"/>
  <c r="W58" i="17" s="1"/>
  <c r="W54" i="17" s="1"/>
  <c r="W51" i="17" s="1"/>
  <c r="W47" i="17" s="1"/>
  <c r="W44" i="17" s="1"/>
  <c r="W39" i="17" s="1"/>
  <c r="W37" i="17" s="1"/>
  <c r="W32" i="17" s="1"/>
  <c r="W30" i="17" s="1"/>
  <c r="W28" i="17" s="1"/>
  <c r="W27" i="17" s="1"/>
  <c r="W23" i="17" s="1"/>
  <c r="W22" i="17" s="1"/>
  <c r="W19" i="17" s="1"/>
  <c r="Q189" i="17"/>
  <c r="Q186" i="17" s="1"/>
  <c r="Q168" i="17" s="1"/>
  <c r="Q167" i="17" s="1"/>
  <c r="Q150" i="17" s="1"/>
  <c r="Q145" i="17" s="1"/>
  <c r="Q132" i="17" s="1"/>
  <c r="Q127" i="17" s="1"/>
  <c r="Q126" i="17" s="1"/>
  <c r="Q120" i="17" s="1"/>
  <c r="Q115" i="17" s="1"/>
  <c r="Q114" i="17" s="1"/>
  <c r="Q108" i="17" s="1"/>
  <c r="Q96" i="17" s="1"/>
  <c r="Q86" i="17" s="1"/>
  <c r="Q83" i="17" s="1"/>
  <c r="Q77" i="17" s="1"/>
  <c r="Q64" i="17" s="1"/>
  <c r="Q58" i="17" s="1"/>
  <c r="Q54" i="17" s="1"/>
  <c r="Q51" i="17" s="1"/>
  <c r="Q47" i="17" s="1"/>
  <c r="Q44" i="17" s="1"/>
  <c r="Q39" i="17" s="1"/>
  <c r="Q37" i="17" s="1"/>
  <c r="Q32" i="17" s="1"/>
  <c r="Q30" i="17" s="1"/>
  <c r="Q28" i="17" s="1"/>
  <c r="Q27" i="17" s="1"/>
  <c r="Q23" i="17" s="1"/>
  <c r="Q22" i="17" s="1"/>
  <c r="Q19" i="17" s="1"/>
  <c r="U189" i="17"/>
  <c r="U186" i="17" s="1"/>
  <c r="U168" i="17" s="1"/>
  <c r="U167" i="17" s="1"/>
  <c r="U150" i="17" s="1"/>
  <c r="U145" i="17" s="1"/>
  <c r="U132" i="17" s="1"/>
  <c r="U127" i="17" s="1"/>
  <c r="U126" i="17" s="1"/>
  <c r="U120" i="17" s="1"/>
  <c r="U115" i="17" s="1"/>
  <c r="U114" i="17" s="1"/>
  <c r="U108" i="17" s="1"/>
  <c r="U96" i="17" s="1"/>
  <c r="U86" i="17" s="1"/>
  <c r="U83" i="17" s="1"/>
  <c r="U77" i="17" s="1"/>
  <c r="U64" i="17" s="1"/>
  <c r="U58" i="17" s="1"/>
  <c r="U54" i="17" s="1"/>
  <c r="U51" i="17" s="1"/>
  <c r="U47" i="17" s="1"/>
  <c r="U44" i="17" s="1"/>
  <c r="U39" i="17" s="1"/>
  <c r="U37" i="17" s="1"/>
  <c r="U32" i="17" s="1"/>
  <c r="U30" i="17" s="1"/>
  <c r="U28" i="17" s="1"/>
  <c r="U27" i="17" s="1"/>
  <c r="U23" i="17" s="1"/>
  <c r="U22" i="17" s="1"/>
  <c r="U19" i="17" s="1"/>
  <c r="S189" i="17"/>
  <c r="S186" i="17" s="1"/>
  <c r="S168" i="17" s="1"/>
  <c r="S167" i="17" s="1"/>
  <c r="S150" i="17" s="1"/>
  <c r="S145" i="17" s="1"/>
  <c r="S132" i="17" s="1"/>
  <c r="S127" i="17" s="1"/>
  <c r="S126" i="17" s="1"/>
  <c r="S120" i="17" s="1"/>
  <c r="S115" i="17" s="1"/>
  <c r="S114" i="17" s="1"/>
  <c r="S108" i="17" s="1"/>
  <c r="S96" i="17" s="1"/>
  <c r="S86" i="17" s="1"/>
  <c r="S83" i="17" s="1"/>
  <c r="S77" i="17" s="1"/>
  <c r="S64" i="17" s="1"/>
  <c r="S58" i="17" s="1"/>
  <c r="S54" i="17" s="1"/>
  <c r="S51" i="17" s="1"/>
  <c r="S47" i="17" s="1"/>
  <c r="S44" i="17" s="1"/>
  <c r="S39" i="17" s="1"/>
  <c r="S37" i="17" s="1"/>
  <c r="S32" i="17" s="1"/>
  <c r="S30" i="17" s="1"/>
  <c r="S28" i="17" s="1"/>
  <c r="S27" i="17" s="1"/>
  <c r="S23" i="17" s="1"/>
  <c r="S22" i="17" s="1"/>
  <c r="S19" i="17" s="1"/>
  <c r="V189" i="17"/>
  <c r="V186" i="17" s="1"/>
  <c r="V168" i="17" s="1"/>
  <c r="V167" i="17" s="1"/>
  <c r="V150" i="17" s="1"/>
  <c r="V145" i="17" s="1"/>
  <c r="V132" i="17" s="1"/>
  <c r="V127" i="17" s="1"/>
  <c r="V126" i="17" s="1"/>
  <c r="V120" i="17" s="1"/>
  <c r="V115" i="17" s="1"/>
  <c r="V114" i="17" s="1"/>
  <c r="V108" i="17" s="1"/>
  <c r="V96" i="17" s="1"/>
  <c r="V86" i="17" s="1"/>
  <c r="V83" i="17" s="1"/>
  <c r="V77" i="17" s="1"/>
  <c r="V64" i="17" s="1"/>
  <c r="V58" i="17" s="1"/>
  <c r="V54" i="17" s="1"/>
  <c r="V51" i="17" s="1"/>
  <c r="V47" i="17" s="1"/>
  <c r="V44" i="17" s="1"/>
  <c r="V39" i="17" s="1"/>
  <c r="V37" i="17" s="1"/>
  <c r="V32" i="17" s="1"/>
  <c r="V30" i="17" s="1"/>
  <c r="V28" i="17" s="1"/>
  <c r="V27" i="17" s="1"/>
  <c r="V23" i="17" s="1"/>
  <c r="V22" i="17" s="1"/>
  <c r="V19" i="17" s="1"/>
  <c r="T189" i="17"/>
  <c r="T186" i="17" s="1"/>
  <c r="T168" i="17" s="1"/>
  <c r="T167" i="17" s="1"/>
  <c r="T150" i="17" s="1"/>
  <c r="T145" i="17" s="1"/>
  <c r="T132" i="17" s="1"/>
  <c r="T127" i="17" s="1"/>
  <c r="T126" i="17" s="1"/>
  <c r="T120" i="17" s="1"/>
  <c r="T115" i="17" s="1"/>
  <c r="T114" i="17" s="1"/>
  <c r="T108" i="17" s="1"/>
  <c r="T96" i="17" s="1"/>
  <c r="T86" i="17" s="1"/>
  <c r="T83" i="17" s="1"/>
  <c r="T77" i="17" s="1"/>
  <c r="T64" i="17" s="1"/>
  <c r="T58" i="17" s="1"/>
  <c r="T54" i="17" s="1"/>
  <c r="T51" i="17" s="1"/>
  <c r="T47" i="17" s="1"/>
  <c r="T44" i="17" s="1"/>
  <c r="T39" i="17" s="1"/>
  <c r="T37" i="17" s="1"/>
  <c r="T32" i="17" s="1"/>
  <c r="T30" i="17" s="1"/>
  <c r="T28" i="17" s="1"/>
  <c r="T27" i="17" s="1"/>
  <c r="T23" i="17" s="1"/>
  <c r="T22" i="17" s="1"/>
  <c r="T19" i="17" s="1"/>
  <c r="R189" i="17"/>
  <c r="R186" i="17" s="1"/>
  <c r="R168" i="17" s="1"/>
  <c r="R167" i="17" s="1"/>
  <c r="R150" i="17" s="1"/>
  <c r="R145" i="17" s="1"/>
  <c r="R132" i="17" s="1"/>
  <c r="R127" i="17" s="1"/>
  <c r="R126" i="17" s="1"/>
  <c r="R120" i="17" s="1"/>
  <c r="R115" i="17" s="1"/>
  <c r="R114" i="17" s="1"/>
  <c r="R108" i="17" s="1"/>
  <c r="R96" i="17" s="1"/>
  <c r="R86" i="17" s="1"/>
  <c r="R83" i="17" s="1"/>
  <c r="R77" i="17" s="1"/>
  <c r="R64" i="17" s="1"/>
  <c r="R58" i="17" s="1"/>
  <c r="R54" i="17" s="1"/>
  <c r="R51" i="17" s="1"/>
  <c r="R47" i="17" s="1"/>
  <c r="R44" i="17" s="1"/>
  <c r="R39" i="17" s="1"/>
  <c r="R37" i="17" s="1"/>
  <c r="R32" i="17" s="1"/>
  <c r="R30" i="17" s="1"/>
  <c r="R28" i="17" s="1"/>
  <c r="R27" i="17" s="1"/>
  <c r="R23" i="17" s="1"/>
  <c r="R22" i="17" s="1"/>
  <c r="R19" i="17" s="1"/>
  <c r="O189" i="17"/>
  <c r="O186" i="17" s="1"/>
  <c r="O168" i="17" s="1"/>
  <c r="O167" i="17" s="1"/>
  <c r="O150" i="17" s="1"/>
  <c r="O145" i="17" s="1"/>
  <c r="O132" i="17" s="1"/>
  <c r="O127" i="17" s="1"/>
  <c r="O126" i="17" s="1"/>
  <c r="O120" i="17" s="1"/>
  <c r="O115" i="17" s="1"/>
  <c r="O114" i="17" s="1"/>
  <c r="O108" i="17" s="1"/>
  <c r="O96" i="17" s="1"/>
  <c r="O86" i="17" s="1"/>
  <c r="O83" i="17" s="1"/>
  <c r="O77" i="17" s="1"/>
  <c r="O64" i="17" s="1"/>
  <c r="O58" i="17" s="1"/>
  <c r="O54" i="17" s="1"/>
  <c r="O51" i="17" s="1"/>
  <c r="O47" i="17" s="1"/>
  <c r="O44" i="17" s="1"/>
  <c r="O39" i="17" s="1"/>
  <c r="O37" i="17" s="1"/>
  <c r="O32" i="17" s="1"/>
  <c r="O30" i="17" s="1"/>
  <c r="O28" i="17" s="1"/>
  <c r="O27" i="17" s="1"/>
  <c r="O23" i="17" s="1"/>
  <c r="O22" i="17" s="1"/>
  <c r="O19" i="17" s="1"/>
  <c r="N189" i="17"/>
  <c r="N186" i="17" s="1"/>
  <c r="N168" i="17" s="1"/>
  <c r="N167" i="17" s="1"/>
  <c r="N150" i="17" s="1"/>
  <c r="N145" i="17" s="1"/>
  <c r="N132" i="17" s="1"/>
  <c r="N127" i="17" s="1"/>
  <c r="N126" i="17" s="1"/>
  <c r="N120" i="17" s="1"/>
  <c r="N115" i="17" s="1"/>
  <c r="N114" i="17" s="1"/>
  <c r="N108" i="17" s="1"/>
  <c r="N96" i="17" s="1"/>
  <c r="N86" i="17" s="1"/>
  <c r="N83" i="17" s="1"/>
  <c r="N77" i="17" s="1"/>
  <c r="N64" i="17" s="1"/>
  <c r="N58" i="17" s="1"/>
  <c r="N54" i="17" s="1"/>
  <c r="N51" i="17" s="1"/>
  <c r="N47" i="17" s="1"/>
  <c r="N44" i="17" s="1"/>
  <c r="N39" i="17" s="1"/>
  <c r="N37" i="17" s="1"/>
  <c r="N32" i="17" s="1"/>
  <c r="N30" i="17" s="1"/>
  <c r="N28" i="17" s="1"/>
  <c r="N27" i="17" s="1"/>
  <c r="N23" i="17" s="1"/>
  <c r="N22" i="17" s="1"/>
  <c r="N19" i="17" s="1"/>
  <c r="P189" i="17"/>
  <c r="P186" i="17" s="1"/>
  <c r="P168" i="17" s="1"/>
  <c r="P167" i="17" s="1"/>
  <c r="P150" i="17" s="1"/>
  <c r="P145" i="17" s="1"/>
  <c r="P132" i="17" s="1"/>
  <c r="P127" i="17" s="1"/>
  <c r="P126" i="17" s="1"/>
  <c r="P120" i="17" s="1"/>
  <c r="P115" i="17" s="1"/>
  <c r="P114" i="17" s="1"/>
  <c r="P108" i="17" s="1"/>
  <c r="P96" i="17" s="1"/>
  <c r="P86" i="17" s="1"/>
  <c r="P83" i="17" s="1"/>
  <c r="P77" i="17" s="1"/>
  <c r="P64" i="17" s="1"/>
  <c r="P58" i="17" s="1"/>
  <c r="P54" i="17" s="1"/>
  <c r="P51" i="17" s="1"/>
  <c r="P47" i="17" s="1"/>
  <c r="P44" i="17" s="1"/>
  <c r="P39" i="17" s="1"/>
  <c r="P37" i="17" s="1"/>
  <c r="P32" i="17" s="1"/>
  <c r="P30" i="17" s="1"/>
  <c r="P28" i="17" s="1"/>
  <c r="P27" i="17" s="1"/>
  <c r="P23" i="17" s="1"/>
  <c r="P22" i="17" s="1"/>
  <c r="P19" i="17" s="1"/>
  <c r="T265" i="17" l="1"/>
  <c r="T264" i="17" s="1"/>
  <c r="T257" i="17" s="1"/>
  <c r="T249" i="17" s="1"/>
  <c r="T246" i="17" s="1"/>
  <c r="T241" i="17" s="1"/>
  <c r="T239" i="17" s="1"/>
  <c r="T237" i="17" s="1"/>
  <c r="U265" i="17"/>
  <c r="U264" i="17" s="1"/>
  <c r="U257" i="17" s="1"/>
  <c r="U249" i="17" s="1"/>
  <c r="U246" i="17" s="1"/>
  <c r="U241" i="17" s="1"/>
  <c r="U239" i="17" s="1"/>
  <c r="U237" i="17" s="1"/>
  <c r="O265" i="17"/>
  <c r="O264" i="17" s="1"/>
  <c r="O257" i="17" s="1"/>
  <c r="O249" i="17" s="1"/>
  <c r="O246" i="17" s="1"/>
  <c r="O241" i="17" s="1"/>
  <c r="O239" i="17" s="1"/>
  <c r="O237" i="17" s="1"/>
  <c r="W265" i="17"/>
  <c r="W264" i="17" s="1"/>
  <c r="W257" i="17" s="1"/>
  <c r="W249" i="17" s="1"/>
  <c r="W246" i="17" s="1"/>
  <c r="W241" i="17" s="1"/>
  <c r="W239" i="17" s="1"/>
  <c r="P265" i="17"/>
  <c r="P264" i="17" s="1"/>
  <c r="P257" i="17" s="1"/>
  <c r="P249" i="17" s="1"/>
  <c r="P246" i="17" s="1"/>
  <c r="P241" i="17" s="1"/>
  <c r="P239" i="17" s="1"/>
  <c r="P237" i="17" s="1"/>
  <c r="N265" i="17"/>
  <c r="N264" i="17" s="1"/>
  <c r="N257" i="17" s="1"/>
  <c r="N249" i="17" s="1"/>
  <c r="N246" i="17" s="1"/>
  <c r="N241" i="17" s="1"/>
  <c r="N239" i="17" s="1"/>
  <c r="N237" i="17" s="1"/>
  <c r="R265" i="17"/>
  <c r="R264" i="17" s="1"/>
  <c r="R257" i="17" s="1"/>
  <c r="R249" i="17" s="1"/>
  <c r="R246" i="17" s="1"/>
  <c r="R241" i="17" s="1"/>
  <c r="R239" i="17" s="1"/>
  <c r="R237" i="17" s="1"/>
  <c r="V265" i="17"/>
  <c r="V264" i="17" s="1"/>
  <c r="V257" i="17" s="1"/>
  <c r="V249" i="17" s="1"/>
  <c r="V246" i="17" s="1"/>
  <c r="V241" i="17" s="1"/>
  <c r="V239" i="17" s="1"/>
  <c r="V237" i="17" s="1"/>
  <c r="S265" i="17"/>
  <c r="S264" i="17" s="1"/>
  <c r="S257" i="17" s="1"/>
  <c r="S249" i="17" s="1"/>
  <c r="S246" i="17" s="1"/>
  <c r="S241" i="17" s="1"/>
  <c r="S239" i="17" s="1"/>
  <c r="S237" i="17" s="1"/>
  <c r="Q265" i="17"/>
  <c r="Q264" i="17" s="1"/>
  <c r="Q257" i="17" s="1"/>
  <c r="Q249" i="17" s="1"/>
  <c r="Q246" i="17" s="1"/>
  <c r="Q241" i="17" s="1"/>
  <c r="Q239" i="17" s="1"/>
  <c r="Q237" i="17" s="1"/>
  <c r="W18" i="17" l="1"/>
  <c r="W237" i="17"/>
  <c r="D28" i="2"/>
  <c r="E28" i="2"/>
  <c r="F28" i="2"/>
  <c r="G28" i="2"/>
  <c r="H28" i="2"/>
  <c r="I28" i="2"/>
  <c r="K28" i="2"/>
  <c r="L28" i="2"/>
  <c r="D16" i="2"/>
  <c r="E16" i="2"/>
  <c r="F16" i="2"/>
  <c r="G16" i="2"/>
  <c r="H16" i="2"/>
  <c r="I16" i="2"/>
  <c r="J16" i="2"/>
  <c r="K16" i="2"/>
  <c r="L16" i="2"/>
  <c r="D13" i="2" l="1"/>
  <c r="E13" i="2"/>
  <c r="F13" i="2"/>
  <c r="G13" i="2"/>
  <c r="H13" i="2"/>
  <c r="I13" i="2"/>
  <c r="J13" i="2"/>
  <c r="K13" i="2"/>
  <c r="L13" i="2"/>
  <c r="C16" i="2"/>
  <c r="C13" i="2" s="1"/>
  <c r="C28" i="2"/>
  <c r="C20" i="2"/>
  <c r="C12" i="2" l="1"/>
  <c r="C24" i="2" s="1"/>
  <c r="E20" i="2"/>
  <c r="E12" i="2" s="1"/>
  <c r="E24" i="2" s="1"/>
  <c r="F20" i="2"/>
  <c r="J20" i="2" s="1"/>
  <c r="J12" i="2" s="1"/>
  <c r="J24" i="2" s="1"/>
  <c r="G20" i="2"/>
  <c r="G12" i="2" s="1"/>
  <c r="G24" i="2" s="1"/>
  <c r="H12" i="2"/>
  <c r="H24" i="2" s="1"/>
  <c r="I20" i="2"/>
  <c r="I12" i="2" s="1"/>
  <c r="I24" i="2" s="1"/>
  <c r="K20" i="2"/>
  <c r="K12" i="2" s="1"/>
  <c r="K24" i="2" s="1"/>
  <c r="L20" i="2"/>
  <c r="L12" i="2" s="1"/>
  <c r="L24" i="2" s="1"/>
  <c r="F12" i="2" l="1"/>
  <c r="F24" i="2" s="1"/>
  <c r="D12" i="2"/>
  <c r="D24" i="2" s="1"/>
  <c r="N789" i="17"/>
  <c r="N788" i="17" s="1"/>
  <c r="V789" i="17"/>
  <c r="V788" i="17" s="1"/>
  <c r="O789" i="17"/>
  <c r="O788" i="17" s="1"/>
  <c r="W789" i="17"/>
  <c r="W788" i="17" s="1"/>
  <c r="S789" i="17"/>
  <c r="S788" i="17" s="1"/>
  <c r="R789" i="17"/>
  <c r="R788" i="17" s="1"/>
  <c r="Q789" i="17"/>
  <c r="Q788" i="17" s="1"/>
  <c r="U789" i="17"/>
  <c r="U788" i="17" s="1"/>
  <c r="P789" i="17"/>
  <c r="P788" i="17" s="1"/>
  <c r="T789" i="17"/>
  <c r="T788" i="17" s="1"/>
  <c r="T781" i="17" l="1"/>
  <c r="V781" i="17"/>
  <c r="Q781" i="17"/>
  <c r="S781" i="17"/>
  <c r="N781" i="17"/>
  <c r="P781" i="17"/>
  <c r="W781" i="17"/>
  <c r="U781" i="17"/>
  <c r="R781" i="17"/>
  <c r="O781" i="17"/>
  <c r="R461" i="17" l="1"/>
  <c r="R460" i="17" s="1"/>
  <c r="R453" i="17" s="1"/>
  <c r="R435" i="17" s="1"/>
  <c r="R412" i="17" s="1"/>
  <c r="R408" i="17" s="1"/>
  <c r="R407" i="17" s="1"/>
  <c r="R394" i="17" s="1"/>
  <c r="R18" i="17" s="1"/>
  <c r="R17" i="17" s="1"/>
  <c r="V461" i="17"/>
  <c r="V460" i="17" s="1"/>
  <c r="V453" i="17" s="1"/>
  <c r="V435" i="17" s="1"/>
  <c r="V412" i="17" s="1"/>
  <c r="V408" i="17" s="1"/>
  <c r="V407" i="17" s="1"/>
  <c r="V394" i="17" s="1"/>
  <c r="V18" i="17" s="1"/>
  <c r="V17" i="17" s="1"/>
  <c r="P461" i="17"/>
  <c r="P460" i="17" s="1"/>
  <c r="P453" i="17" s="1"/>
  <c r="P435" i="17" s="1"/>
  <c r="P412" i="17" s="1"/>
  <c r="P408" i="17" s="1"/>
  <c r="P407" i="17" s="1"/>
  <c r="P394" i="17" s="1"/>
  <c r="P18" i="17" s="1"/>
  <c r="P17" i="17" s="1"/>
  <c r="N461" i="17"/>
  <c r="N460" i="17" s="1"/>
  <c r="N453" i="17" s="1"/>
  <c r="N435" i="17" s="1"/>
  <c r="N412" i="17" s="1"/>
  <c r="N408" i="17" s="1"/>
  <c r="N407" i="17" s="1"/>
  <c r="N394" i="17" s="1"/>
  <c r="N18" i="17" s="1"/>
  <c r="N17" i="17" s="1"/>
  <c r="O461" i="17"/>
  <c r="O460" i="17" s="1"/>
  <c r="O453" i="17" s="1"/>
  <c r="O435" i="17" s="1"/>
  <c r="O412" i="17" s="1"/>
  <c r="O408" i="17" s="1"/>
  <c r="O407" i="17" s="1"/>
  <c r="O394" i="17" s="1"/>
  <c r="O18" i="17" s="1"/>
  <c r="O17" i="17" s="1"/>
  <c r="Q461" i="17"/>
  <c r="Q460" i="17" s="1"/>
  <c r="Q453" i="17" s="1"/>
  <c r="Q435" i="17" s="1"/>
  <c r="Q412" i="17" s="1"/>
  <c r="Q408" i="17" s="1"/>
  <c r="Q407" i="17" s="1"/>
  <c r="Q394" i="17" s="1"/>
  <c r="Q18" i="17" s="1"/>
  <c r="Q17" i="17" s="1"/>
  <c r="U461" i="17"/>
  <c r="U460" i="17" s="1"/>
  <c r="U453" i="17" s="1"/>
  <c r="U435" i="17" s="1"/>
  <c r="U412" i="17" s="1"/>
  <c r="U408" i="17" s="1"/>
  <c r="U407" i="17" s="1"/>
  <c r="U394" i="17" s="1"/>
  <c r="U18" i="17" s="1"/>
  <c r="U17" i="17" s="1"/>
  <c r="W461" i="17"/>
  <c r="S461" i="17"/>
  <c r="S460" i="17" s="1"/>
  <c r="S453" i="17" s="1"/>
  <c r="S435" i="17" s="1"/>
  <c r="S412" i="17" s="1"/>
  <c r="S408" i="17" s="1"/>
  <c r="S407" i="17" s="1"/>
  <c r="S394" i="17" s="1"/>
  <c r="S18" i="17" s="1"/>
  <c r="S17" i="17" s="1"/>
  <c r="T461" i="17"/>
  <c r="T460" i="17" s="1"/>
  <c r="T453" i="17" s="1"/>
  <c r="T435" i="17" s="1"/>
  <c r="T412" i="17" s="1"/>
  <c r="T408" i="17" s="1"/>
  <c r="T407" i="17" s="1"/>
  <c r="T394" i="17" s="1"/>
  <c r="T18" i="17" s="1"/>
  <c r="T17" i="17" s="1"/>
  <c r="W17" i="17" l="1"/>
  <c r="W460" i="17"/>
  <c r="W453" i="17" s="1"/>
  <c r="W435" i="17" s="1"/>
  <c r="W412" i="17" s="1"/>
  <c r="W408" i="17" s="1"/>
  <c r="W407" i="17" s="1"/>
  <c r="W394" i="17" s="1"/>
  <c r="H17" i="10" l="1"/>
  <c r="E17" i="10"/>
  <c r="F17" i="10" l="1"/>
  <c r="E16" i="10"/>
  <c r="E15" i="10" s="1"/>
  <c r="E14" i="10" s="1"/>
  <c r="H16" i="10"/>
  <c r="H15" i="10" s="1"/>
  <c r="H14" i="10" s="1"/>
  <c r="N17" i="10" l="1"/>
  <c r="N16" i="10" s="1"/>
  <c r="N15" i="10" s="1"/>
  <c r="N14" i="10" s="1"/>
  <c r="F16" i="10"/>
  <c r="F15" i="10" s="1"/>
  <c r="F14" i="10" s="1"/>
  <c r="R1056" i="10"/>
  <c r="R1051" i="10"/>
  <c r="R1050" i="10"/>
  <c r="R1048" i="10"/>
  <c r="R1047" i="10"/>
  <c r="R1042" i="10"/>
  <c r="R1041" i="10"/>
  <c r="R1037" i="10"/>
  <c r="R1034" i="10"/>
  <c r="R1013" i="10"/>
  <c r="R999" i="10"/>
  <c r="R991" i="10"/>
  <c r="R988" i="10"/>
  <c r="R985" i="10"/>
  <c r="R979" i="10"/>
  <c r="R976" i="10"/>
  <c r="R975" i="10"/>
  <c r="R974" i="10"/>
  <c r="R973" i="10"/>
  <c r="R967" i="10"/>
  <c r="R966" i="10"/>
  <c r="R959" i="10"/>
  <c r="R948" i="10"/>
  <c r="R944" i="10"/>
  <c r="R937" i="10"/>
  <c r="R936" i="10"/>
  <c r="R931" i="10"/>
  <c r="R927" i="10"/>
  <c r="R926" i="10"/>
  <c r="R925" i="10"/>
  <c r="R924" i="10"/>
  <c r="R920" i="10"/>
  <c r="R907" i="10"/>
  <c r="R906" i="10"/>
  <c r="R901" i="10"/>
  <c r="R900" i="10"/>
  <c r="R899" i="10"/>
  <c r="R898" i="10"/>
  <c r="R893" i="10"/>
  <c r="R889" i="10"/>
  <c r="R888" i="10"/>
  <c r="R869" i="10"/>
  <c r="R818" i="10"/>
  <c r="R776" i="10"/>
  <c r="R464" i="10"/>
  <c r="R380" i="10"/>
  <c r="R379" i="10"/>
  <c r="R378" i="10"/>
  <c r="R923" i="10" l="1"/>
  <c r="R867" i="10"/>
  <c r="R872" i="10"/>
  <c r="R946" i="10"/>
  <c r="R955" i="10"/>
  <c r="R1066" i="10"/>
  <c r="Q23" i="10"/>
  <c r="Q28" i="10"/>
  <c r="P28" i="10"/>
  <c r="Q33" i="10"/>
  <c r="Q38" i="10"/>
  <c r="P38" i="10"/>
  <c r="Q42" i="10"/>
  <c r="Q47" i="10"/>
  <c r="P47" i="10"/>
  <c r="Q56" i="10"/>
  <c r="Q66" i="10"/>
  <c r="P66" i="10"/>
  <c r="Q70" i="10"/>
  <c r="Q74" i="10"/>
  <c r="Q79" i="10"/>
  <c r="P79" i="10"/>
  <c r="Q84" i="10"/>
  <c r="P84" i="10"/>
  <c r="Q88" i="10"/>
  <c r="Q92" i="10"/>
  <c r="Q97" i="10"/>
  <c r="Q101" i="10"/>
  <c r="Q105" i="10"/>
  <c r="P105" i="10"/>
  <c r="Q109" i="10"/>
  <c r="P109" i="10"/>
  <c r="Q114" i="10"/>
  <c r="Q119" i="10"/>
  <c r="Q123" i="10"/>
  <c r="Q128" i="10"/>
  <c r="Q133" i="10"/>
  <c r="Q138" i="10"/>
  <c r="P138" i="10"/>
  <c r="Q144" i="10"/>
  <c r="Q148" i="10"/>
  <c r="P148" i="10"/>
  <c r="Q152" i="10"/>
  <c r="Q156" i="10"/>
  <c r="P156" i="10"/>
  <c r="Q160" i="10"/>
  <c r="Q169" i="10"/>
  <c r="P169" i="10"/>
  <c r="Q173" i="10"/>
  <c r="Q177" i="10"/>
  <c r="P177" i="10"/>
  <c r="Q181" i="10"/>
  <c r="Q186" i="10"/>
  <c r="P186" i="10"/>
  <c r="Q190" i="10"/>
  <c r="Q194" i="10"/>
  <c r="P194" i="10"/>
  <c r="Q198" i="10"/>
  <c r="Q202" i="10"/>
  <c r="P202" i="10"/>
  <c r="Q217" i="10"/>
  <c r="P217" i="10"/>
  <c r="Q221" i="10"/>
  <c r="Q225" i="10"/>
  <c r="P225" i="10"/>
  <c r="Q230" i="10"/>
  <c r="Q236" i="10"/>
  <c r="P236" i="10"/>
  <c r="Q241" i="10"/>
  <c r="Q251" i="10"/>
  <c r="P251" i="10"/>
  <c r="Q256" i="10"/>
  <c r="P256" i="10"/>
  <c r="Q260" i="10"/>
  <c r="Q265" i="10"/>
  <c r="P265" i="10"/>
  <c r="Q270" i="10"/>
  <c r="Q274" i="10"/>
  <c r="P274" i="10"/>
  <c r="Q279" i="10"/>
  <c r="Q283" i="10"/>
  <c r="Q287" i="10"/>
  <c r="P287" i="10"/>
  <c r="Q292" i="10"/>
  <c r="Q296" i="10"/>
  <c r="P296" i="10"/>
  <c r="Q301" i="10"/>
  <c r="P301" i="10"/>
  <c r="Q305" i="10"/>
  <c r="Q310" i="10"/>
  <c r="Q314" i="10"/>
  <c r="P314" i="10"/>
  <c r="Q318" i="10"/>
  <c r="Q322" i="10"/>
  <c r="P322" i="10"/>
  <c r="Q326" i="10"/>
  <c r="Q330" i="10"/>
  <c r="P330" i="10"/>
  <c r="Q334" i="10"/>
  <c r="P334" i="10"/>
  <c r="Q339" i="10"/>
  <c r="Q343" i="10"/>
  <c r="Q347" i="10"/>
  <c r="Q351" i="10"/>
  <c r="P351" i="10"/>
  <c r="Q356" i="10"/>
  <c r="Q361" i="10"/>
  <c r="P361" i="10"/>
  <c r="Q365" i="10"/>
  <c r="Q369" i="10"/>
  <c r="P369" i="10"/>
  <c r="Q375" i="10"/>
  <c r="Q379" i="10"/>
  <c r="P379" i="10"/>
  <c r="Q384" i="10"/>
  <c r="Q388" i="10"/>
  <c r="P388" i="10"/>
  <c r="Q393" i="10"/>
  <c r="Q397" i="10"/>
  <c r="P397" i="10"/>
  <c r="Q401" i="10"/>
  <c r="Q405" i="10"/>
  <c r="P405" i="10"/>
  <c r="Q414" i="10"/>
  <c r="Q418" i="10"/>
  <c r="P418" i="10"/>
  <c r="Q422" i="10"/>
  <c r="Q426" i="10"/>
  <c r="P426" i="10"/>
  <c r="Q430" i="10"/>
  <c r="Q434" i="10"/>
  <c r="P434" i="10"/>
  <c r="Q438" i="10"/>
  <c r="Q446" i="10"/>
  <c r="Q456" i="10"/>
  <c r="Q462" i="10"/>
  <c r="P462" i="10"/>
  <c r="Q471" i="10"/>
  <c r="P471" i="10"/>
  <c r="Q475" i="10"/>
  <c r="Q479" i="10"/>
  <c r="P479" i="10"/>
  <c r="Q485" i="10"/>
  <c r="P485" i="10"/>
  <c r="Q490" i="10"/>
  <c r="Q494" i="10"/>
  <c r="P494" i="10"/>
  <c r="Q498" i="10"/>
  <c r="Q502" i="10"/>
  <c r="P502" i="10"/>
  <c r="Q506" i="10"/>
  <c r="Q511" i="10"/>
  <c r="P511" i="10"/>
  <c r="Q517" i="10"/>
  <c r="P517" i="10"/>
  <c r="Q521" i="10"/>
  <c r="Q527" i="10"/>
  <c r="Q532" i="10"/>
  <c r="P532" i="10"/>
  <c r="Q537" i="10"/>
  <c r="Q542" i="10"/>
  <c r="Q548" i="10"/>
  <c r="Q553" i="10"/>
  <c r="P553" i="10"/>
  <c r="Q557" i="10"/>
  <c r="Q561" i="10"/>
  <c r="P561" i="10"/>
  <c r="Q565" i="10"/>
  <c r="Q569" i="10"/>
  <c r="P569" i="10"/>
  <c r="Q578" i="10"/>
  <c r="Q595" i="10"/>
  <c r="P595" i="10"/>
  <c r="Q599" i="10"/>
  <c r="Q603" i="10"/>
  <c r="P603" i="10"/>
  <c r="Q613" i="10"/>
  <c r="Q623" i="10"/>
  <c r="P623" i="10"/>
  <c r="Q628" i="10"/>
  <c r="Q633" i="10"/>
  <c r="P633" i="10"/>
  <c r="Q637" i="10"/>
  <c r="Q641" i="10"/>
  <c r="Q647" i="10"/>
  <c r="Q656" i="10"/>
  <c r="P656" i="10"/>
  <c r="Q660" i="10"/>
  <c r="Q665" i="10"/>
  <c r="P665" i="10"/>
  <c r="Q669" i="10"/>
  <c r="Q673" i="10"/>
  <c r="P673" i="10"/>
  <c r="Q677" i="10"/>
  <c r="Q681" i="10"/>
  <c r="P681" i="10"/>
  <c r="Q691" i="10"/>
  <c r="Q695" i="10"/>
  <c r="P695" i="10"/>
  <c r="Q699" i="10"/>
  <c r="Q705" i="10"/>
  <c r="P705" i="10"/>
  <c r="Q709" i="10"/>
  <c r="Q723" i="10"/>
  <c r="P723" i="10"/>
  <c r="Q727" i="10"/>
  <c r="Q732" i="10"/>
  <c r="Q736" i="10"/>
  <c r="P736" i="10"/>
  <c r="Q740" i="10"/>
  <c r="Q744" i="10"/>
  <c r="P744" i="10"/>
  <c r="Q748" i="10"/>
  <c r="Q753" i="10"/>
  <c r="Q758" i="10"/>
  <c r="P758" i="10"/>
  <c r="Q763" i="10"/>
  <c r="Q769" i="10"/>
  <c r="Q773" i="10"/>
  <c r="Q780" i="10"/>
  <c r="Q784" i="10"/>
  <c r="Q789" i="10"/>
  <c r="Q793" i="10"/>
  <c r="Q798" i="10"/>
  <c r="Q802" i="10"/>
  <c r="Q806" i="10"/>
  <c r="Q810" i="10"/>
  <c r="Q814" i="10"/>
  <c r="Q818" i="10"/>
  <c r="P818" i="10"/>
  <c r="Q823" i="10"/>
  <c r="P823" i="10"/>
  <c r="Q827" i="10"/>
  <c r="Q833" i="10"/>
  <c r="Q838" i="10"/>
  <c r="Q842" i="10"/>
  <c r="Q853" i="10"/>
  <c r="Q857" i="10"/>
  <c r="P857" i="10"/>
  <c r="Q870" i="10"/>
  <c r="P870" i="10"/>
  <c r="Q875" i="10"/>
  <c r="Q889" i="10"/>
  <c r="Q894" i="10"/>
  <c r="Q899" i="10"/>
  <c r="P899" i="10"/>
  <c r="Q903" i="10"/>
  <c r="Q908" i="10"/>
  <c r="P908" i="10"/>
  <c r="Q921" i="10"/>
  <c r="Q926" i="10"/>
  <c r="Q930" i="10"/>
  <c r="P930" i="10"/>
  <c r="Q936" i="10"/>
  <c r="P936" i="10"/>
  <c r="Q951" i="10"/>
  <c r="Q962" i="10"/>
  <c r="P962" i="10"/>
  <c r="Q966" i="10"/>
  <c r="Q970" i="10"/>
  <c r="Q974" i="10"/>
  <c r="P974" i="10"/>
  <c r="Q978" i="10"/>
  <c r="P978" i="10"/>
  <c r="Q984" i="10"/>
  <c r="Q988" i="10"/>
  <c r="Q992" i="10"/>
  <c r="P992" i="10"/>
  <c r="Q997" i="10"/>
  <c r="Q1001" i="10"/>
  <c r="Q1005" i="10"/>
  <c r="Q1014" i="10"/>
  <c r="Q1025" i="10"/>
  <c r="Q1031" i="10"/>
  <c r="Q1035" i="10"/>
  <c r="Q1040" i="10"/>
  <c r="P1040" i="10"/>
  <c r="Q1050" i="10"/>
  <c r="P1050" i="10"/>
  <c r="Q1055" i="10"/>
  <c r="Q979" i="10"/>
  <c r="P979" i="10"/>
  <c r="Q19" i="10"/>
  <c r="P19" i="10"/>
  <c r="Q24" i="10"/>
  <c r="Q34" i="10"/>
  <c r="P34" i="10"/>
  <c r="Q39" i="10"/>
  <c r="P39" i="10"/>
  <c r="Q43" i="10"/>
  <c r="P43" i="10"/>
  <c r="Q48" i="10"/>
  <c r="Q53" i="10"/>
  <c r="P53" i="10"/>
  <c r="Q63" i="10"/>
  <c r="P63" i="10"/>
  <c r="Q67" i="10"/>
  <c r="Q71" i="10"/>
  <c r="P71" i="10"/>
  <c r="Q75" i="10"/>
  <c r="P75" i="10"/>
  <c r="Q85" i="10"/>
  <c r="Q89" i="10"/>
  <c r="P89" i="10"/>
  <c r="Q98" i="10"/>
  <c r="Q102" i="10"/>
  <c r="P102" i="10"/>
  <c r="Q106" i="10"/>
  <c r="Q110" i="10"/>
  <c r="P110" i="10"/>
  <c r="Q115" i="10"/>
  <c r="Q120" i="10"/>
  <c r="P120" i="10"/>
  <c r="Q129" i="10"/>
  <c r="Q134" i="10"/>
  <c r="P134" i="10"/>
  <c r="Q139" i="10"/>
  <c r="P139" i="10"/>
  <c r="Q145" i="10"/>
  <c r="Q149" i="10"/>
  <c r="P149" i="10"/>
  <c r="Q153" i="10"/>
  <c r="P153" i="10"/>
  <c r="Q157" i="10"/>
  <c r="P157" i="10"/>
  <c r="Q161" i="10"/>
  <c r="P161" i="10"/>
  <c r="Q166" i="10"/>
  <c r="Q170" i="10"/>
  <c r="P170" i="10"/>
  <c r="Q174" i="10"/>
  <c r="P174" i="10"/>
  <c r="Q178" i="10"/>
  <c r="Q182" i="10"/>
  <c r="Q187" i="10"/>
  <c r="P187" i="10"/>
  <c r="Q191" i="10"/>
  <c r="P191" i="10"/>
  <c r="Q195" i="10"/>
  <c r="P195" i="10"/>
  <c r="Q199" i="10"/>
  <c r="Q203" i="10"/>
  <c r="P203" i="10"/>
  <c r="Q209" i="10"/>
  <c r="P209" i="10"/>
  <c r="Q218" i="10"/>
  <c r="Q222" i="10"/>
  <c r="Q226" i="10"/>
  <c r="P226" i="10"/>
  <c r="Q231" i="10"/>
  <c r="Q237" i="10"/>
  <c r="P237" i="10"/>
  <c r="Q242" i="10"/>
  <c r="Q248" i="10"/>
  <c r="P248" i="10"/>
  <c r="Q252" i="10"/>
  <c r="Q257" i="10"/>
  <c r="P257" i="10"/>
  <c r="Q266" i="10"/>
  <c r="Q271" i="10"/>
  <c r="P271" i="10"/>
  <c r="Q275" i="10"/>
  <c r="Q280" i="10"/>
  <c r="Q284" i="10"/>
  <c r="Q293" i="10"/>
  <c r="P293" i="10"/>
  <c r="Q297" i="10"/>
  <c r="Q302" i="10"/>
  <c r="P302" i="10"/>
  <c r="Q306" i="10"/>
  <c r="Q311" i="10"/>
  <c r="P311" i="10"/>
  <c r="Q315" i="10"/>
  <c r="Q319" i="10"/>
  <c r="P319" i="10"/>
  <c r="Q323" i="10"/>
  <c r="P323" i="10"/>
  <c r="Q327" i="10"/>
  <c r="P327" i="10"/>
  <c r="Q331" i="10"/>
  <c r="Q335" i="10"/>
  <c r="Q340" i="10"/>
  <c r="Q344" i="10"/>
  <c r="P344" i="10"/>
  <c r="Q348" i="10"/>
  <c r="P348" i="10"/>
  <c r="Q352" i="10"/>
  <c r="P352" i="10"/>
  <c r="Q357" i="10"/>
  <c r="P357" i="10"/>
  <c r="Q362" i="10"/>
  <c r="Q366" i="10"/>
  <c r="P366" i="10"/>
  <c r="Q376" i="10"/>
  <c r="P376" i="10"/>
  <c r="Q380" i="10"/>
  <c r="Q385" i="10"/>
  <c r="P385" i="10"/>
  <c r="Q389" i="10"/>
  <c r="Q394" i="10"/>
  <c r="P394" i="10"/>
  <c r="Q398" i="10"/>
  <c r="Q402" i="10"/>
  <c r="P402" i="10"/>
  <c r="Q406" i="10"/>
  <c r="Q411" i="10"/>
  <c r="P411" i="10"/>
  <c r="Q415" i="10"/>
  <c r="Q419" i="10"/>
  <c r="P419" i="10"/>
  <c r="Q423" i="10"/>
  <c r="Q427" i="10"/>
  <c r="P427" i="10"/>
  <c r="Q431" i="10"/>
  <c r="Q435" i="10"/>
  <c r="P435" i="10"/>
  <c r="Q439" i="10"/>
  <c r="Q443" i="10"/>
  <c r="P443" i="10"/>
  <c r="Q447" i="10"/>
  <c r="Q452" i="10"/>
  <c r="P452" i="10"/>
  <c r="Q457" i="10"/>
  <c r="Q463" i="10"/>
  <c r="P463" i="10"/>
  <c r="Q468" i="10"/>
  <c r="P468" i="10"/>
  <c r="Q472" i="10"/>
  <c r="Q476" i="10"/>
  <c r="P476" i="10"/>
  <c r="Q486" i="10"/>
  <c r="P486" i="10"/>
  <c r="Q491" i="10"/>
  <c r="P491" i="10"/>
  <c r="Q495" i="10"/>
  <c r="P495" i="10"/>
  <c r="Q499" i="10"/>
  <c r="P499" i="10"/>
  <c r="Q503" i="10"/>
  <c r="P503" i="10"/>
  <c r="Q512" i="10"/>
  <c r="Q518" i="10"/>
  <c r="Q522" i="10"/>
  <c r="P522" i="10"/>
  <c r="Q528" i="10"/>
  <c r="P528" i="10"/>
  <c r="Q533" i="10"/>
  <c r="P533" i="10"/>
  <c r="Q538" i="10"/>
  <c r="P538" i="10"/>
  <c r="Q554" i="10"/>
  <c r="Q558" i="10"/>
  <c r="P558" i="10"/>
  <c r="Q562" i="10"/>
  <c r="Q566" i="10"/>
  <c r="P566" i="10"/>
  <c r="Q570" i="10"/>
  <c r="Q575" i="10"/>
  <c r="P575" i="10"/>
  <c r="Q579" i="10"/>
  <c r="Q585" i="10"/>
  <c r="P585" i="10"/>
  <c r="Q591" i="10"/>
  <c r="Q596" i="10"/>
  <c r="P596" i="10"/>
  <c r="Q600" i="10"/>
  <c r="P600" i="10"/>
  <c r="Q604" i="10"/>
  <c r="Q609" i="10"/>
  <c r="Q614" i="10"/>
  <c r="P614" i="10"/>
  <c r="Q619" i="10"/>
  <c r="P619" i="10"/>
  <c r="Q624" i="10"/>
  <c r="P624" i="10"/>
  <c r="Q629" i="10"/>
  <c r="Q634" i="10"/>
  <c r="P634" i="10"/>
  <c r="Q638" i="10"/>
  <c r="Q642" i="10"/>
  <c r="P642" i="10"/>
  <c r="Q648" i="10"/>
  <c r="P648" i="10"/>
  <c r="Q653" i="10"/>
  <c r="P653" i="10"/>
  <c r="Q657" i="10"/>
  <c r="P657" i="10"/>
  <c r="Q666" i="10"/>
  <c r="P666" i="10"/>
  <c r="Q670" i="10"/>
  <c r="Q674" i="10"/>
  <c r="P674" i="10"/>
  <c r="Q678" i="10"/>
  <c r="Q682" i="10"/>
  <c r="P682" i="10"/>
  <c r="Q688" i="10"/>
  <c r="Q692" i="10"/>
  <c r="P692" i="10"/>
  <c r="Q696" i="10"/>
  <c r="Q706" i="10"/>
  <c r="P706" i="10"/>
  <c r="Q710" i="10"/>
  <c r="Q715" i="10"/>
  <c r="P715" i="10"/>
  <c r="Q720" i="10"/>
  <c r="Q724" i="10"/>
  <c r="Q733" i="10"/>
  <c r="Q737" i="10"/>
  <c r="P737" i="10"/>
  <c r="Q741" i="10"/>
  <c r="Q745" i="10"/>
  <c r="P745" i="10"/>
  <c r="Q750" i="10"/>
  <c r="Q754" i="10"/>
  <c r="P754" i="10"/>
  <c r="Q759" i="10"/>
  <c r="P759" i="10"/>
  <c r="Q770" i="10"/>
  <c r="P770" i="10"/>
  <c r="Q774" i="10"/>
  <c r="Q781" i="10"/>
  <c r="P781" i="10"/>
  <c r="Q786" i="10"/>
  <c r="P786" i="10"/>
  <c r="Q790" i="10"/>
  <c r="P790" i="10"/>
  <c r="Q794" i="10"/>
  <c r="P794" i="10"/>
  <c r="Q799" i="10"/>
  <c r="P799" i="10"/>
  <c r="Q803" i="10"/>
  <c r="P803" i="10"/>
  <c r="Q807" i="10"/>
  <c r="P807" i="10"/>
  <c r="Q811" i="10"/>
  <c r="Q815" i="10"/>
  <c r="Q819" i="10"/>
  <c r="Q824" i="10"/>
  <c r="P824" i="10"/>
  <c r="Q839" i="10"/>
  <c r="Q843" i="10"/>
  <c r="P843" i="10"/>
  <c r="Q854" i="10"/>
  <c r="Q867" i="10"/>
  <c r="P867" i="10"/>
  <c r="Q872" i="10"/>
  <c r="P872" i="10"/>
  <c r="Q895" i="10"/>
  <c r="P895" i="10"/>
  <c r="Q900" i="10"/>
  <c r="Q923" i="10"/>
  <c r="P923" i="10"/>
  <c r="Q927" i="10"/>
  <c r="P927" i="10"/>
  <c r="Q931" i="10"/>
  <c r="P931" i="10"/>
  <c r="Q937" i="10"/>
  <c r="P937" i="10"/>
  <c r="Q948" i="10"/>
  <c r="Q952" i="10"/>
  <c r="P952" i="10"/>
  <c r="Q963" i="10"/>
  <c r="P963" i="10"/>
  <c r="Q967" i="10"/>
  <c r="P967" i="10"/>
  <c r="Q971" i="10"/>
  <c r="Q975" i="10"/>
  <c r="Q985" i="10"/>
  <c r="P985" i="10"/>
  <c r="Q989" i="10"/>
  <c r="Q993" i="10"/>
  <c r="P993" i="10"/>
  <c r="Q998" i="10"/>
  <c r="Q1002" i="10"/>
  <c r="Q1006" i="10"/>
  <c r="P1006" i="10"/>
  <c r="Q1011" i="10"/>
  <c r="P1011" i="10"/>
  <c r="Q1022" i="10"/>
  <c r="P1022" i="10"/>
  <c r="Q1032" i="10"/>
  <c r="Q1036" i="10"/>
  <c r="Q1041" i="10"/>
  <c r="P1041" i="10"/>
  <c r="Q1047" i="10"/>
  <c r="Q1051" i="10"/>
  <c r="P1051" i="10"/>
  <c r="Q1056" i="10"/>
  <c r="Q31" i="10"/>
  <c r="Q35" i="10"/>
  <c r="Q40" i="10"/>
  <c r="Q49" i="10"/>
  <c r="P49" i="10"/>
  <c r="Q54" i="10"/>
  <c r="Q59" i="10"/>
  <c r="P59" i="10"/>
  <c r="Q64" i="10"/>
  <c r="Q68" i="10"/>
  <c r="Q72" i="10"/>
  <c r="Q76" i="10"/>
  <c r="Q82" i="10"/>
  <c r="Q86" i="10"/>
  <c r="P86" i="10"/>
  <c r="Q90" i="10"/>
  <c r="Q95" i="10"/>
  <c r="P95" i="10"/>
  <c r="Q99" i="10"/>
  <c r="Q103" i="10"/>
  <c r="P103" i="10"/>
  <c r="Q107" i="10"/>
  <c r="Q116" i="10"/>
  <c r="P116" i="10"/>
  <c r="Q121" i="10"/>
  <c r="Q126" i="10"/>
  <c r="P126" i="10"/>
  <c r="Q135" i="10"/>
  <c r="P135" i="10"/>
  <c r="Q146" i="10"/>
  <c r="Q150" i="10"/>
  <c r="Q154" i="10"/>
  <c r="Q158" i="10"/>
  <c r="P158" i="10"/>
  <c r="Q162" i="10"/>
  <c r="P162" i="10"/>
  <c r="Q167" i="10"/>
  <c r="Q171" i="10"/>
  <c r="Q175" i="10"/>
  <c r="Q179" i="10"/>
  <c r="Q188" i="10"/>
  <c r="P188" i="10"/>
  <c r="Q192" i="10"/>
  <c r="Q196" i="10"/>
  <c r="P196" i="10"/>
  <c r="Q200" i="10"/>
  <c r="Q204" i="10"/>
  <c r="Q210" i="10"/>
  <c r="P210" i="10"/>
  <c r="Q215" i="10"/>
  <c r="Q219" i="10"/>
  <c r="Q223" i="10"/>
  <c r="Q227" i="10"/>
  <c r="P227" i="10"/>
  <c r="Q243" i="10"/>
  <c r="Q249" i="10"/>
  <c r="P249" i="10"/>
  <c r="Q253" i="10"/>
  <c r="Q258" i="10"/>
  <c r="P258" i="10"/>
  <c r="Q263" i="10"/>
  <c r="Q272" i="10"/>
  <c r="P272" i="10"/>
  <c r="Q276" i="10"/>
  <c r="Q281" i="10"/>
  <c r="P281" i="10"/>
  <c r="Q285" i="10"/>
  <c r="Q290" i="10"/>
  <c r="P290" i="10"/>
  <c r="Q294" i="10"/>
  <c r="Q303" i="10"/>
  <c r="P303" i="10"/>
  <c r="Q307" i="10"/>
  <c r="Q312" i="10"/>
  <c r="P312" i="10"/>
  <c r="Q316" i="10"/>
  <c r="Q320" i="10"/>
  <c r="P320" i="10"/>
  <c r="Q324" i="10"/>
  <c r="Q328" i="10"/>
  <c r="P328" i="10"/>
  <c r="Q332" i="10"/>
  <c r="Q337" i="10"/>
  <c r="Q341" i="10"/>
  <c r="Q345" i="10"/>
  <c r="Q349" i="10"/>
  <c r="P349" i="10"/>
  <c r="Q358" i="10"/>
  <c r="P358" i="10"/>
  <c r="Q363" i="10"/>
  <c r="Q367" i="10"/>
  <c r="Q372" i="10"/>
  <c r="P372" i="10"/>
  <c r="Q377" i="10"/>
  <c r="Q381" i="10"/>
  <c r="P381" i="10"/>
  <c r="Q386" i="10"/>
  <c r="P386" i="10"/>
  <c r="Q390" i="10"/>
  <c r="Q395" i="10"/>
  <c r="P395" i="10"/>
  <c r="Q399" i="10"/>
  <c r="Q403" i="10"/>
  <c r="Q407" i="10"/>
  <c r="P407" i="10"/>
  <c r="Q412" i="10"/>
  <c r="P412" i="10"/>
  <c r="Q416" i="10"/>
  <c r="Q420" i="10"/>
  <c r="P420" i="10"/>
  <c r="Q424" i="10"/>
  <c r="P424" i="10"/>
  <c r="Q428" i="10"/>
  <c r="Q432" i="10"/>
  <c r="Q436" i="10"/>
  <c r="Q440" i="10"/>
  <c r="Q448" i="10"/>
  <c r="P448" i="10"/>
  <c r="Q454" i="10"/>
  <c r="P454" i="10"/>
  <c r="Q464" i="10"/>
  <c r="P464" i="10"/>
  <c r="Q469" i="10"/>
  <c r="Q473" i="10"/>
  <c r="Q477" i="10"/>
  <c r="Q482" i="10"/>
  <c r="P482" i="10"/>
  <c r="Q492" i="10"/>
  <c r="Q496" i="10"/>
  <c r="P496" i="10"/>
  <c r="Q500" i="10"/>
  <c r="Q504" i="10"/>
  <c r="P504" i="10"/>
  <c r="Q509" i="10"/>
  <c r="Q513" i="10"/>
  <c r="P513" i="10"/>
  <c r="Q519" i="10"/>
  <c r="Q523" i="10"/>
  <c r="P523" i="10"/>
  <c r="Q529" i="10"/>
  <c r="Q534" i="10"/>
  <c r="Q539" i="10"/>
  <c r="P539" i="10"/>
  <c r="Q551" i="10"/>
  <c r="Q555" i="10"/>
  <c r="P555" i="10"/>
  <c r="Q559" i="10"/>
  <c r="Q563" i="10"/>
  <c r="P563" i="10"/>
  <c r="Q567" i="10"/>
  <c r="Q571" i="10"/>
  <c r="P571" i="10"/>
  <c r="Q576" i="10"/>
  <c r="Q580" i="10"/>
  <c r="P580" i="10"/>
  <c r="Q587" i="10"/>
  <c r="Q592" i="10"/>
  <c r="Q597" i="10"/>
  <c r="Q601" i="10"/>
  <c r="P601" i="10"/>
  <c r="Q605" i="10"/>
  <c r="Q610" i="10"/>
  <c r="P610" i="10"/>
  <c r="Q615" i="10"/>
  <c r="Q635" i="10"/>
  <c r="Q639" i="10"/>
  <c r="P639" i="10"/>
  <c r="Q644" i="10"/>
  <c r="Q649" i="10"/>
  <c r="P649" i="10"/>
  <c r="Q654" i="10"/>
  <c r="P654" i="10"/>
  <c r="Q658" i="10"/>
  <c r="P658" i="10"/>
  <c r="Q663" i="10"/>
  <c r="Q667" i="10"/>
  <c r="P667" i="10"/>
  <c r="Q671" i="10"/>
  <c r="Q675" i="10"/>
  <c r="P675" i="10"/>
  <c r="Q679" i="10"/>
  <c r="Q683" i="10"/>
  <c r="P683" i="10"/>
  <c r="Q689" i="10"/>
  <c r="Q693" i="10"/>
  <c r="P693" i="10"/>
  <c r="Q697" i="10"/>
  <c r="Q702" i="10"/>
  <c r="P702" i="10"/>
  <c r="Q707" i="10"/>
  <c r="Q711" i="10"/>
  <c r="P711" i="10"/>
  <c r="Q716" i="10"/>
  <c r="Q721" i="10"/>
  <c r="P721" i="10"/>
  <c r="Q725" i="10"/>
  <c r="Q730" i="10"/>
  <c r="P730" i="10"/>
  <c r="Q734" i="10"/>
  <c r="Q738" i="10"/>
  <c r="P738" i="10"/>
  <c r="Q742" i="10"/>
  <c r="Q746" i="10"/>
  <c r="P746" i="10"/>
  <c r="Q751" i="10"/>
  <c r="P751" i="10"/>
  <c r="Q761" i="10"/>
  <c r="Q766" i="10"/>
  <c r="P766" i="10"/>
  <c r="Q771" i="10"/>
  <c r="Q775" i="10"/>
  <c r="P775" i="10"/>
  <c r="Q782" i="10"/>
  <c r="Q787" i="10"/>
  <c r="P787" i="10"/>
  <c r="Q791" i="10"/>
  <c r="Q795" i="10"/>
  <c r="Q800" i="10"/>
  <c r="P800" i="10"/>
  <c r="Q804" i="10"/>
  <c r="Q808" i="10"/>
  <c r="P808" i="10"/>
  <c r="Q812" i="10"/>
  <c r="Q816" i="10"/>
  <c r="P816" i="10"/>
  <c r="Q825" i="10"/>
  <c r="Q830" i="10"/>
  <c r="P830" i="10"/>
  <c r="Q836" i="10"/>
  <c r="Q840" i="10"/>
  <c r="P840" i="10"/>
  <c r="Q844" i="10"/>
  <c r="Q851" i="10"/>
  <c r="P851" i="10"/>
  <c r="Q855" i="10"/>
  <c r="Q860" i="10"/>
  <c r="P860" i="10"/>
  <c r="Q878" i="10"/>
  <c r="Q887" i="10"/>
  <c r="P887" i="10"/>
  <c r="Q892" i="10"/>
  <c r="Q896" i="10"/>
  <c r="Q901" i="10"/>
  <c r="P901" i="10"/>
  <c r="Q906" i="10"/>
  <c r="Q919" i="10"/>
  <c r="Q924" i="10"/>
  <c r="P924" i="10"/>
  <c r="Q938" i="10"/>
  <c r="P938" i="10"/>
  <c r="Q944" i="10"/>
  <c r="P944" i="10"/>
  <c r="Q949" i="10"/>
  <c r="Q953" i="10"/>
  <c r="P953" i="10"/>
  <c r="Q959" i="10"/>
  <c r="Q964" i="10"/>
  <c r="Q968" i="10"/>
  <c r="P968" i="10"/>
  <c r="Q972" i="10"/>
  <c r="P972" i="10"/>
  <c r="Q976" i="10"/>
  <c r="Q982" i="10"/>
  <c r="P982" i="10"/>
  <c r="Q986" i="10"/>
  <c r="Q990" i="10"/>
  <c r="P990" i="10"/>
  <c r="Q999" i="10"/>
  <c r="P999" i="10"/>
  <c r="Q1003" i="10"/>
  <c r="Q1007" i="10"/>
  <c r="P1007" i="10"/>
  <c r="Q1012" i="10"/>
  <c r="P1012" i="10"/>
  <c r="Q1023" i="10"/>
  <c r="Q1033" i="10"/>
  <c r="P1033" i="10"/>
  <c r="Q1037" i="10"/>
  <c r="P1037" i="10"/>
  <c r="Q1042" i="10"/>
  <c r="P1042" i="10"/>
  <c r="Q1048" i="10"/>
  <c r="P1048" i="10"/>
  <c r="Q1052" i="10"/>
  <c r="P1052" i="10"/>
  <c r="Q1057" i="10"/>
  <c r="P1057" i="10"/>
  <c r="Q1070" i="10"/>
  <c r="P1070" i="10"/>
  <c r="Q22" i="10"/>
  <c r="P22" i="10"/>
  <c r="Q27" i="10"/>
  <c r="Q32" i="10"/>
  <c r="P32" i="10"/>
  <c r="Q41" i="10"/>
  <c r="P41" i="10"/>
  <c r="Q46" i="10"/>
  <c r="P46" i="10"/>
  <c r="Q50" i="10"/>
  <c r="P50" i="10"/>
  <c r="Q55" i="10"/>
  <c r="P55" i="10"/>
  <c r="Q60" i="10"/>
  <c r="Q65" i="10"/>
  <c r="P65" i="10"/>
  <c r="Q69" i="10"/>
  <c r="P69" i="10"/>
  <c r="Q73" i="10"/>
  <c r="P73" i="10"/>
  <c r="Q83" i="10"/>
  <c r="P83" i="10"/>
  <c r="Q87" i="10"/>
  <c r="P87" i="10"/>
  <c r="Q91" i="10"/>
  <c r="Q96" i="10"/>
  <c r="P96" i="10"/>
  <c r="Q100" i="10"/>
  <c r="Q104" i="10"/>
  <c r="P104" i="10"/>
  <c r="Q108" i="10"/>
  <c r="P108" i="10"/>
  <c r="Q113" i="10"/>
  <c r="P113" i="10"/>
  <c r="Q122" i="10"/>
  <c r="P122" i="10"/>
  <c r="Q127" i="10"/>
  <c r="Q132" i="10"/>
  <c r="P132" i="10"/>
  <c r="Q147" i="10"/>
  <c r="P147" i="10"/>
  <c r="Q151" i="10"/>
  <c r="P151" i="10"/>
  <c r="Q155" i="10"/>
  <c r="P155" i="10"/>
  <c r="Q159" i="10"/>
  <c r="Q163" i="10"/>
  <c r="P163" i="10"/>
  <c r="Q168" i="10"/>
  <c r="P168" i="10"/>
  <c r="Q172" i="10"/>
  <c r="P172" i="10"/>
  <c r="Q176" i="10"/>
  <c r="P176" i="10"/>
  <c r="Q180" i="10"/>
  <c r="P180" i="10"/>
  <c r="Q185" i="10"/>
  <c r="P185" i="10"/>
  <c r="Q189" i="10"/>
  <c r="P189" i="10"/>
  <c r="Q193" i="10"/>
  <c r="Q197" i="10"/>
  <c r="P197" i="10"/>
  <c r="Q201" i="10"/>
  <c r="P201" i="10"/>
  <c r="Q211" i="10"/>
  <c r="P211" i="10"/>
  <c r="Q216" i="10"/>
  <c r="P216" i="10"/>
  <c r="Q220" i="10"/>
  <c r="P220" i="10"/>
  <c r="Q224" i="10"/>
  <c r="P224" i="10"/>
  <c r="Q240" i="10"/>
  <c r="P240" i="10"/>
  <c r="Q250" i="10"/>
  <c r="Q255" i="10"/>
  <c r="Q259" i="10"/>
  <c r="P259" i="10"/>
  <c r="Q264" i="10"/>
  <c r="Q269" i="10"/>
  <c r="P269" i="10"/>
  <c r="Q273" i="10"/>
  <c r="Q282" i="10"/>
  <c r="P282" i="10"/>
  <c r="Q286" i="10"/>
  <c r="Q291" i="10"/>
  <c r="P291" i="10"/>
  <c r="Q295" i="10"/>
  <c r="Q300" i="10"/>
  <c r="P300" i="10"/>
  <c r="Q304" i="10"/>
  <c r="Q313" i="10"/>
  <c r="P313" i="10"/>
  <c r="Q317" i="10"/>
  <c r="Q321" i="10"/>
  <c r="P321" i="10"/>
  <c r="Q325" i="10"/>
  <c r="Q329" i="10"/>
  <c r="P329" i="10"/>
  <c r="Q333" i="10"/>
  <c r="Q338" i="10"/>
  <c r="P338" i="10"/>
  <c r="Q342" i="10"/>
  <c r="P342" i="10"/>
  <c r="Q346" i="10"/>
  <c r="P346" i="10"/>
  <c r="Q350" i="10"/>
  <c r="Q355" i="10"/>
  <c r="Q364" i="10"/>
  <c r="P364" i="10"/>
  <c r="Q368" i="10"/>
  <c r="P368" i="10"/>
  <c r="Q378" i="10"/>
  <c r="P378" i="10"/>
  <c r="Q387" i="10"/>
  <c r="P387" i="10"/>
  <c r="Q396" i="10"/>
  <c r="Q400" i="10"/>
  <c r="Q404" i="10"/>
  <c r="Q408" i="10"/>
  <c r="P408" i="10"/>
  <c r="Q413" i="10"/>
  <c r="Q417" i="10"/>
  <c r="P417" i="10"/>
  <c r="Q421" i="10"/>
  <c r="Q425" i="10"/>
  <c r="P425" i="10"/>
  <c r="Q429" i="10"/>
  <c r="Q433" i="10"/>
  <c r="P433" i="10"/>
  <c r="Q437" i="10"/>
  <c r="P437" i="10"/>
  <c r="Q441" i="10"/>
  <c r="P441" i="10"/>
  <c r="Q445" i="10"/>
  <c r="Q449" i="10"/>
  <c r="P449" i="10"/>
  <c r="Q455" i="10"/>
  <c r="P455" i="10"/>
  <c r="Q461" i="10"/>
  <c r="P461" i="10"/>
  <c r="Q465" i="10"/>
  <c r="P465" i="10"/>
  <c r="Q470" i="10"/>
  <c r="P470" i="10"/>
  <c r="Q474" i="10"/>
  <c r="P474" i="10"/>
  <c r="Q478" i="10"/>
  <c r="Q483" i="10"/>
  <c r="P483" i="10"/>
  <c r="Q489" i="10"/>
  <c r="P489" i="10"/>
  <c r="Q493" i="10"/>
  <c r="P493" i="10"/>
  <c r="Q497" i="10"/>
  <c r="P497" i="10"/>
  <c r="Q501" i="10"/>
  <c r="P501" i="10"/>
  <c r="Q505" i="10"/>
  <c r="P505" i="10"/>
  <c r="Q510" i="10"/>
  <c r="P510" i="10"/>
  <c r="Q516" i="10"/>
  <c r="Q520" i="10"/>
  <c r="P520" i="10"/>
  <c r="Q547" i="10"/>
  <c r="P547" i="10"/>
  <c r="Q552" i="10"/>
  <c r="Q556" i="10"/>
  <c r="P556" i="10"/>
  <c r="Q560" i="10"/>
  <c r="P560" i="10"/>
  <c r="Q564" i="10"/>
  <c r="P564" i="10"/>
  <c r="Q568" i="10"/>
  <c r="Q572" i="10"/>
  <c r="P572" i="10"/>
  <c r="Q577" i="10"/>
  <c r="Q588" i="10"/>
  <c r="P588" i="10"/>
  <c r="Q594" i="10"/>
  <c r="Q598" i="10"/>
  <c r="P598" i="10"/>
  <c r="Q602" i="10"/>
  <c r="Q606" i="10"/>
  <c r="P606" i="10"/>
  <c r="Q612" i="10"/>
  <c r="Q616" i="10"/>
  <c r="P616" i="10"/>
  <c r="Q622" i="10"/>
  <c r="Q627" i="10"/>
  <c r="P627" i="10"/>
  <c r="Q632" i="10"/>
  <c r="P632" i="10"/>
  <c r="Q636" i="10"/>
  <c r="P636" i="10"/>
  <c r="Q640" i="10"/>
  <c r="Q650" i="10"/>
  <c r="P650" i="10"/>
  <c r="Q655" i="10"/>
  <c r="Q659" i="10"/>
  <c r="P659" i="10"/>
  <c r="Q664" i="10"/>
  <c r="Q668" i="10"/>
  <c r="P668" i="10"/>
  <c r="Q672" i="10"/>
  <c r="P672" i="10"/>
  <c r="Q676" i="10"/>
  <c r="P676" i="10"/>
  <c r="Q680" i="10"/>
  <c r="Q690" i="10"/>
  <c r="Q694" i="10"/>
  <c r="Q698" i="10"/>
  <c r="P698" i="10"/>
  <c r="Q708" i="10"/>
  <c r="Q712" i="10"/>
  <c r="P712" i="10"/>
  <c r="Q717" i="10"/>
  <c r="Q722" i="10"/>
  <c r="P722" i="10"/>
  <c r="Q726" i="10"/>
  <c r="P726" i="10"/>
  <c r="Q731" i="10"/>
  <c r="P731" i="10"/>
  <c r="Q735" i="10"/>
  <c r="Q739" i="10"/>
  <c r="P739" i="10"/>
  <c r="Q743" i="10"/>
  <c r="Q747" i="10"/>
  <c r="P747" i="10"/>
  <c r="Q752" i="10"/>
  <c r="Q757" i="10"/>
  <c r="P757" i="10"/>
  <c r="Q762" i="10"/>
  <c r="Q772" i="10"/>
  <c r="P772" i="10"/>
  <c r="Q776" i="10"/>
  <c r="Q783" i="10"/>
  <c r="P783" i="10"/>
  <c r="Q788" i="10"/>
  <c r="P788" i="10"/>
  <c r="Q792" i="10"/>
  <c r="P792" i="10"/>
  <c r="Q797" i="10"/>
  <c r="Q801" i="10"/>
  <c r="P801" i="10"/>
  <c r="Q805" i="10"/>
  <c r="Q809" i="10"/>
  <c r="Q813" i="10"/>
  <c r="Q817" i="10"/>
  <c r="P817" i="10"/>
  <c r="Q822" i="10"/>
  <c r="Q826" i="10"/>
  <c r="P826" i="10"/>
  <c r="Q837" i="10"/>
  <c r="Q841" i="10"/>
  <c r="P841" i="10"/>
  <c r="Q852" i="10"/>
  <c r="Q856" i="10"/>
  <c r="P856" i="10"/>
  <c r="Q869" i="10"/>
  <c r="P869" i="10"/>
  <c r="Q874" i="10"/>
  <c r="Q888" i="10"/>
  <c r="P888" i="10"/>
  <c r="Q893" i="10"/>
  <c r="P893" i="10"/>
  <c r="Q898" i="10"/>
  <c r="P898" i="10"/>
  <c r="Q902" i="10"/>
  <c r="P902" i="10"/>
  <c r="Q907" i="10"/>
  <c r="P907" i="10"/>
  <c r="Q920" i="10"/>
  <c r="Q925" i="10"/>
  <c r="P925" i="10"/>
  <c r="Q929" i="10"/>
  <c r="P929" i="10"/>
  <c r="Q939" i="10"/>
  <c r="P939" i="10"/>
  <c r="Q946" i="10"/>
  <c r="P946" i="10"/>
  <c r="Q950" i="10"/>
  <c r="P950" i="10"/>
  <c r="Q955" i="10"/>
  <c r="P955" i="10"/>
  <c r="Q965" i="10"/>
  <c r="P965" i="10"/>
  <c r="Q969" i="10"/>
  <c r="P969" i="10"/>
  <c r="Q973" i="10"/>
  <c r="P973" i="10"/>
  <c r="Q977" i="10"/>
  <c r="P977" i="10"/>
  <c r="Q983" i="10"/>
  <c r="P983" i="10"/>
  <c r="Q987" i="10"/>
  <c r="P987" i="10"/>
  <c r="Q991" i="10"/>
  <c r="P991" i="10"/>
  <c r="Q996" i="10"/>
  <c r="P996" i="10"/>
  <c r="Q1000" i="10"/>
  <c r="P1000" i="10"/>
  <c r="Q1004" i="10"/>
  <c r="P1004" i="10"/>
  <c r="Q1008" i="10"/>
  <c r="P1008" i="10"/>
  <c r="Q1013" i="10"/>
  <c r="P1013" i="10"/>
  <c r="Q1019" i="10"/>
  <c r="P1019" i="10"/>
  <c r="Q1024" i="10"/>
  <c r="P1024" i="10"/>
  <c r="Q1030" i="10"/>
  <c r="P1030" i="10"/>
  <c r="Q1034" i="10"/>
  <c r="P1034" i="10"/>
  <c r="Q1049" i="10"/>
  <c r="P1049" i="10"/>
  <c r="Q1058" i="10"/>
  <c r="P1058" i="10"/>
  <c r="Q1066" i="10"/>
  <c r="P1066" i="10"/>
  <c r="P900" i="10"/>
  <c r="P959" i="10"/>
  <c r="P976" i="10"/>
  <c r="P17" i="10"/>
  <c r="P906" i="10"/>
  <c r="P926" i="10"/>
  <c r="P966" i="10"/>
  <c r="P1056" i="10"/>
  <c r="P889" i="10"/>
  <c r="P948" i="10"/>
  <c r="P975" i="10"/>
  <c r="P988" i="10"/>
  <c r="P1047" i="10"/>
  <c r="P1016" i="10"/>
  <c r="P1015" i="10" s="1"/>
  <c r="Q882" i="10"/>
  <c r="Q881" i="10" s="1"/>
  <c r="Q916" i="10"/>
  <c r="Q915" i="10" s="1"/>
  <c r="R916" i="10"/>
  <c r="R915" i="10" s="1"/>
  <c r="R1072" i="10"/>
  <c r="R1071" i="10" s="1"/>
  <c r="P884" i="10"/>
  <c r="P883" i="10" s="1"/>
  <c r="P912" i="10"/>
  <c r="P911" i="10" s="1"/>
  <c r="Q884" i="10"/>
  <c r="Q883" i="10" s="1"/>
  <c r="Q958" i="10"/>
  <c r="Q957" i="10" s="1"/>
  <c r="Q1016" i="10"/>
  <c r="Q1015" i="10" s="1"/>
  <c r="R958" i="10"/>
  <c r="R957" i="10" s="1"/>
  <c r="P882" i="10"/>
  <c r="P881" i="10" s="1"/>
  <c r="Q912" i="10"/>
  <c r="Q911" i="10" s="1"/>
  <c r="R882" i="10"/>
  <c r="R881" i="10" s="1"/>
  <c r="R912" i="10"/>
  <c r="R911" i="10" s="1"/>
  <c r="R1016" i="10"/>
  <c r="R1015" i="10" s="1"/>
  <c r="P916" i="10"/>
  <c r="P915" i="10" s="1"/>
  <c r="P958" i="10"/>
  <c r="P1072" i="10"/>
  <c r="P1071" i="10" s="1"/>
  <c r="Q1072" i="10"/>
  <c r="Q1071" i="10" s="1"/>
  <c r="R884" i="10"/>
  <c r="R883" i="10" s="1"/>
  <c r="Q947" i="10"/>
  <c r="Q956" i="10"/>
  <c r="Q1067" i="10"/>
  <c r="Q868" i="10"/>
  <c r="Q873" i="10"/>
  <c r="Q928" i="10"/>
  <c r="P318" i="10"/>
  <c r="P367" i="10"/>
  <c r="P403" i="10"/>
  <c r="P436" i="10"/>
  <c r="P145" i="10"/>
  <c r="P166" i="10"/>
  <c r="P182" i="10"/>
  <c r="P218" i="10"/>
  <c r="P640" i="10"/>
  <c r="P599" i="10"/>
  <c r="P612" i="10"/>
  <c r="P622" i="10"/>
  <c r="P292" i="10"/>
  <c r="P340" i="10"/>
  <c r="P390" i="10"/>
  <c r="P432" i="10"/>
  <c r="P444" i="10"/>
  <c r="P457" i="10"/>
  <c r="P472" i="10"/>
  <c r="P490" i="10"/>
  <c r="P498" i="10"/>
  <c r="P506" i="10"/>
  <c r="P516" i="10"/>
  <c r="P534" i="10"/>
  <c r="P551" i="10"/>
  <c r="P559" i="10"/>
  <c r="P567" i="10"/>
  <c r="P576" i="10"/>
  <c r="P591" i="10"/>
  <c r="P734" i="10"/>
  <c r="P742" i="10"/>
  <c r="P283" i="10"/>
  <c r="P310" i="10"/>
  <c r="P345" i="10"/>
  <c r="P377" i="10"/>
  <c r="P416" i="10"/>
  <c r="P440" i="10"/>
  <c r="P67" i="10"/>
  <c r="P127" i="10"/>
  <c r="P178" i="10"/>
  <c r="P199" i="10"/>
  <c r="P222" i="10"/>
  <c r="P231" i="10"/>
  <c r="P242" i="10"/>
  <c r="P252" i="10"/>
  <c r="P260" i="10"/>
  <c r="P270" i="10"/>
  <c r="P279" i="10"/>
  <c r="P663" i="10"/>
  <c r="P671" i="10"/>
  <c r="P679" i="10"/>
  <c r="P689" i="10"/>
  <c r="P697" i="10"/>
  <c r="P707" i="10"/>
  <c r="P716" i="10"/>
  <c r="P725" i="10"/>
  <c r="P305" i="10"/>
  <c r="P326" i="10"/>
  <c r="P363" i="10"/>
  <c r="P399" i="10"/>
  <c r="P428" i="10"/>
  <c r="P24" i="10"/>
  <c r="P91" i="10"/>
  <c r="P644" i="10"/>
  <c r="P750" i="10"/>
  <c r="P773" i="10"/>
  <c r="P802" i="10"/>
  <c r="P838" i="10"/>
  <c r="P949" i="10"/>
  <c r="P989" i="10"/>
  <c r="P35" i="10"/>
  <c r="P64" i="10"/>
  <c r="P92" i="10"/>
  <c r="P119" i="10"/>
  <c r="P150" i="10"/>
  <c r="P175" i="10"/>
  <c r="P200" i="10"/>
  <c r="P223" i="10"/>
  <c r="P275" i="10"/>
  <c r="P341" i="10"/>
  <c r="P404" i="10"/>
  <c r="P429" i="10"/>
  <c r="P477" i="10"/>
  <c r="P568" i="10"/>
  <c r="P604" i="10"/>
  <c r="P717" i="10"/>
  <c r="P743" i="10"/>
  <c r="P760" i="10"/>
  <c r="P774" i="10"/>
  <c r="P795" i="10"/>
  <c r="P819" i="10"/>
  <c r="P835" i="10"/>
  <c r="P894" i="10"/>
  <c r="P986" i="10"/>
  <c r="P60" i="10"/>
  <c r="P85" i="10"/>
  <c r="P98" i="10"/>
  <c r="P106" i="10"/>
  <c r="P115" i="10"/>
  <c r="P159" i="10"/>
  <c r="P193" i="10"/>
  <c r="P250" i="10"/>
  <c r="P263" i="10"/>
  <c r="P276" i="10"/>
  <c r="P285" i="10"/>
  <c r="P294" i="10"/>
  <c r="P307" i="10"/>
  <c r="P316" i="10"/>
  <c r="P324" i="10"/>
  <c r="P332" i="10"/>
  <c r="P347" i="10"/>
  <c r="P356" i="10"/>
  <c r="P365" i="10"/>
  <c r="P375" i="10"/>
  <c r="P384" i="10"/>
  <c r="P393" i="10"/>
  <c r="P401" i="10"/>
  <c r="P414" i="10"/>
  <c r="P422" i="10"/>
  <c r="P430" i="10"/>
  <c r="P438" i="10"/>
  <c r="P442" i="10"/>
  <c r="P446" i="10"/>
  <c r="P478" i="10"/>
  <c r="P492" i="10"/>
  <c r="P500" i="10"/>
  <c r="P509" i="10"/>
  <c r="P518" i="10"/>
  <c r="P527" i="10"/>
  <c r="P537" i="10"/>
  <c r="P548" i="10"/>
  <c r="P557" i="10"/>
  <c r="P565" i="10"/>
  <c r="P578" i="10"/>
  <c r="P597" i="10"/>
  <c r="P605" i="10"/>
  <c r="P638" i="10"/>
  <c r="P647" i="10"/>
  <c r="P660" i="10"/>
  <c r="P669" i="10"/>
  <c r="P677" i="10"/>
  <c r="P691" i="10"/>
  <c r="P699" i="10"/>
  <c r="P709" i="10"/>
  <c r="P732" i="10"/>
  <c r="P740" i="10"/>
  <c r="P752" i="10"/>
  <c r="P761" i="10"/>
  <c r="P771" i="10"/>
  <c r="P780" i="10"/>
  <c r="P804" i="10"/>
  <c r="P812" i="10"/>
  <c r="P825" i="10"/>
  <c r="P836" i="10"/>
  <c r="P844" i="10"/>
  <c r="P855" i="10"/>
  <c r="P878" i="10"/>
  <c r="P903" i="10"/>
  <c r="P921" i="10"/>
  <c r="P951" i="10"/>
  <c r="P970" i="10"/>
  <c r="P777" i="10"/>
  <c r="P806" i="10"/>
  <c r="P842" i="10"/>
  <c r="P919" i="10"/>
  <c r="P1002" i="10"/>
  <c r="P1036" i="10"/>
  <c r="P31" i="10"/>
  <c r="P72" i="10"/>
  <c r="P97" i="10"/>
  <c r="P146" i="10"/>
  <c r="P171" i="10"/>
  <c r="P215" i="10"/>
  <c r="P243" i="10"/>
  <c r="P266" i="10"/>
  <c r="P306" i="10"/>
  <c r="P331" i="10"/>
  <c r="P355" i="10"/>
  <c r="P396" i="10"/>
  <c r="P421" i="10"/>
  <c r="P445" i="10"/>
  <c r="P469" i="10"/>
  <c r="P512" i="10"/>
  <c r="P587" i="10"/>
  <c r="P613" i="10"/>
  <c r="P637" i="10"/>
  <c r="P664" i="10"/>
  <c r="P690" i="10"/>
  <c r="P791" i="10"/>
  <c r="P815" i="10"/>
  <c r="P995" i="10"/>
  <c r="P18" i="10"/>
  <c r="P23" i="10"/>
  <c r="P33" i="10"/>
  <c r="P42" i="10"/>
  <c r="P56" i="10"/>
  <c r="P70" i="10"/>
  <c r="P82" i="10"/>
  <c r="P90" i="10"/>
  <c r="P99" i="10"/>
  <c r="P107" i="10"/>
  <c r="P121" i="10"/>
  <c r="P133" i="10"/>
  <c r="P144" i="10"/>
  <c r="P152" i="10"/>
  <c r="P160" i="10"/>
  <c r="P173" i="10"/>
  <c r="P181" i="10"/>
  <c r="P190" i="10"/>
  <c r="P198" i="10"/>
  <c r="P212" i="10"/>
  <c r="P221" i="10"/>
  <c r="P230" i="10"/>
  <c r="P241" i="10"/>
  <c r="P255" i="10"/>
  <c r="P264" i="10"/>
  <c r="P273" i="10"/>
  <c r="P286" i="10"/>
  <c r="P295" i="10"/>
  <c r="P304" i="10"/>
  <c r="P317" i="10"/>
  <c r="P325" i="10"/>
  <c r="P333" i="10"/>
  <c r="P380" i="10"/>
  <c r="P389" i="10"/>
  <c r="P398" i="10"/>
  <c r="P406" i="10"/>
  <c r="P415" i="10"/>
  <c r="P423" i="10"/>
  <c r="P431" i="10"/>
  <c r="P439" i="10"/>
  <c r="P447" i="10"/>
  <c r="P456" i="10"/>
  <c r="P467" i="10"/>
  <c r="P475" i="10"/>
  <c r="P519" i="10"/>
  <c r="P550" i="10"/>
  <c r="P554" i="10"/>
  <c r="P562" i="10"/>
  <c r="P570" i="10"/>
  <c r="P579" i="10"/>
  <c r="P594" i="10"/>
  <c r="P602" i="10"/>
  <c r="P615" i="10"/>
  <c r="P626" i="10"/>
  <c r="P635" i="10"/>
  <c r="P643" i="10"/>
  <c r="P662" i="10"/>
  <c r="P670" i="10"/>
  <c r="P678" i="10"/>
  <c r="P688" i="10"/>
  <c r="P696" i="10"/>
  <c r="P710" i="10"/>
  <c r="P720" i="10"/>
  <c r="P724" i="10"/>
  <c r="P733" i="10"/>
  <c r="P741" i="10"/>
  <c r="P753" i="10"/>
  <c r="P762" i="10"/>
  <c r="P776" i="10"/>
  <c r="P789" i="10"/>
  <c r="P793" i="10"/>
  <c r="P797" i="10"/>
  <c r="P805" i="10"/>
  <c r="P809" i="10"/>
  <c r="P813" i="10"/>
  <c r="P822" i="10"/>
  <c r="P837" i="10"/>
  <c r="P852" i="10"/>
  <c r="P892" i="10"/>
  <c r="P896" i="10"/>
  <c r="P971" i="10"/>
  <c r="P984" i="10"/>
  <c r="P997" i="10"/>
  <c r="P1001" i="10"/>
  <c r="P1005" i="10"/>
  <c r="P1010" i="10"/>
  <c r="P1014" i="10"/>
  <c r="P1025" i="10"/>
  <c r="P1035" i="10"/>
  <c r="P1074" i="10"/>
  <c r="P1073" i="10" s="1"/>
  <c r="P769" i="10"/>
  <c r="P810" i="10"/>
  <c r="P827" i="10"/>
  <c r="P853" i="10"/>
  <c r="P964" i="10"/>
  <c r="P981" i="10"/>
  <c r="P998" i="10"/>
  <c r="P763" i="10"/>
  <c r="P782" i="10"/>
  <c r="P798" i="10"/>
  <c r="P814" i="10"/>
  <c r="P833" i="10"/>
  <c r="P848" i="10"/>
  <c r="P847" i="10" s="1"/>
  <c r="P1032" i="10"/>
  <c r="P1062" i="10"/>
  <c r="P1061" i="10" s="1"/>
  <c r="P40" i="10"/>
  <c r="P54" i="10"/>
  <c r="P68" i="10"/>
  <c r="P88" i="10"/>
  <c r="P101" i="10"/>
  <c r="P114" i="10"/>
  <c r="P123" i="10"/>
  <c r="P141" i="10"/>
  <c r="P140" i="10" s="1"/>
  <c r="P154" i="10"/>
  <c r="P167" i="10"/>
  <c r="P179" i="10"/>
  <c r="P192" i="10"/>
  <c r="P204" i="10"/>
  <c r="P219" i="10"/>
  <c r="P239" i="10"/>
  <c r="P253" i="10"/>
  <c r="P284" i="10"/>
  <c r="P297" i="10"/>
  <c r="P315" i="10"/>
  <c r="P335" i="10"/>
  <c r="P350" i="10"/>
  <c r="P400" i="10"/>
  <c r="P413" i="10"/>
  <c r="P473" i="10"/>
  <c r="P508" i="10"/>
  <c r="P521" i="10"/>
  <c r="P536" i="10"/>
  <c r="P552" i="10"/>
  <c r="P577" i="10"/>
  <c r="P592" i="10"/>
  <c r="P609" i="10"/>
  <c r="P628" i="10"/>
  <c r="P641" i="10"/>
  <c r="P680" i="10"/>
  <c r="P694" i="10"/>
  <c r="P708" i="10"/>
  <c r="P735" i="10"/>
  <c r="P756" i="10"/>
  <c r="P811" i="10"/>
  <c r="P839" i="10"/>
  <c r="P854" i="10"/>
  <c r="P961" i="10"/>
  <c r="P1003" i="10"/>
  <c r="P1023" i="10"/>
  <c r="Q18" i="10"/>
  <c r="P129" i="10"/>
  <c r="Q643" i="10"/>
  <c r="P74" i="10"/>
  <c r="P337" i="10"/>
  <c r="Q760" i="10"/>
  <c r="P76" i="10"/>
  <c r="P339" i="10"/>
  <c r="Q777" i="10"/>
  <c r="P128" i="10"/>
  <c r="P343" i="10"/>
  <c r="P58" i="10"/>
  <c r="P78" i="10"/>
  <c r="P214" i="10"/>
  <c r="P481" i="10"/>
  <c r="P546" i="10"/>
  <c r="P608" i="10"/>
  <c r="P1027" i="10"/>
  <c r="P1026" i="10" s="1"/>
  <c r="P1069" i="10"/>
  <c r="Q30" i="10"/>
  <c r="Q58" i="10"/>
  <c r="Q81" i="10"/>
  <c r="Q94" i="10"/>
  <c r="Q125" i="10"/>
  <c r="Q214" i="10"/>
  <c r="Q360" i="10"/>
  <c r="Q374" i="10"/>
  <c r="Q383" i="10"/>
  <c r="Q392" i="10"/>
  <c r="Q460" i="10"/>
  <c r="Q508" i="10"/>
  <c r="Q526" i="10"/>
  <c r="Q531" i="10"/>
  <c r="Q536" i="10"/>
  <c r="Q541" i="10"/>
  <c r="Q540" i="10" s="1"/>
  <c r="Q582" i="10"/>
  <c r="Q581" i="10" s="1"/>
  <c r="Q618" i="10"/>
  <c r="Q652" i="10"/>
  <c r="Q687" i="10"/>
  <c r="Q714" i="10"/>
  <c r="Q719" i="10"/>
  <c r="Q768" i="10"/>
  <c r="Q848" i="10"/>
  <c r="Q847" i="10" s="1"/>
  <c r="Q864" i="10"/>
  <c r="Q863" i="10" s="1"/>
  <c r="Q914" i="10"/>
  <c r="Q913" i="10" s="1"/>
  <c r="Q935" i="10"/>
  <c r="Q961" i="10"/>
  <c r="Q1039" i="10"/>
  <c r="Q1044" i="10"/>
  <c r="Q1043" i="10" s="1"/>
  <c r="Q1054" i="10"/>
  <c r="P118" i="10"/>
  <c r="P45" i="10"/>
  <c r="P233" i="10"/>
  <c r="P232" i="10" s="1"/>
  <c r="P262" i="10"/>
  <c r="P289" i="10"/>
  <c r="P360" i="10"/>
  <c r="P374" i="10"/>
  <c r="P383" i="10"/>
  <c r="P392" i="10"/>
  <c r="P460" i="10"/>
  <c r="P526" i="10"/>
  <c r="P531" i="10"/>
  <c r="P582" i="10"/>
  <c r="P581" i="10" s="1"/>
  <c r="P646" i="10"/>
  <c r="P685" i="10"/>
  <c r="P684" i="10" s="1"/>
  <c r="P704" i="10"/>
  <c r="P765" i="10"/>
  <c r="P829" i="10"/>
  <c r="P850" i="10"/>
  <c r="P859" i="10"/>
  <c r="P858" i="10" s="1"/>
  <c r="P877" i="10"/>
  <c r="P914" i="10"/>
  <c r="P913" i="10" s="1"/>
  <c r="P1018" i="10"/>
  <c r="P1029" i="10"/>
  <c r="Q21" i="10"/>
  <c r="Q26" i="10"/>
  <c r="Q45" i="10"/>
  <c r="Q112" i="10"/>
  <c r="Q131" i="10"/>
  <c r="Q141" i="10"/>
  <c r="Q140" i="10" s="1"/>
  <c r="Q184" i="10"/>
  <c r="Q233" i="10"/>
  <c r="Q232" i="10" s="1"/>
  <c r="Q239" i="10"/>
  <c r="Q262" i="10"/>
  <c r="Q289" i="10"/>
  <c r="Q410" i="10"/>
  <c r="Q451" i="10"/>
  <c r="Q488" i="10"/>
  <c r="Q574" i="10"/>
  <c r="Q584" i="10"/>
  <c r="Q662" i="10"/>
  <c r="Q701" i="10"/>
  <c r="Q729" i="10"/>
  <c r="Q829" i="10"/>
  <c r="Q835" i="10"/>
  <c r="Q850" i="10"/>
  <c r="Q859" i="10"/>
  <c r="Q877" i="10"/>
  <c r="Q941" i="10"/>
  <c r="Q940" i="10" s="1"/>
  <c r="Q1010" i="10"/>
  <c r="Q1021" i="10"/>
  <c r="Q1046" i="10"/>
  <c r="Q1060" i="10"/>
  <c r="Q1059" i="10" s="1"/>
  <c r="Q1074" i="10"/>
  <c r="Q1073" i="10" s="1"/>
  <c r="R1074" i="10"/>
  <c r="R1073" i="10" s="1"/>
  <c r="P354" i="10"/>
  <c r="P26" i="10"/>
  <c r="P94" i="10"/>
  <c r="P143" i="10"/>
  <c r="P206" i="10"/>
  <c r="P205" i="10" s="1"/>
  <c r="P229" i="10"/>
  <c r="P410" i="10"/>
  <c r="P451" i="10"/>
  <c r="P488" i="10"/>
  <c r="P574" i="10"/>
  <c r="P584" i="10"/>
  <c r="P652" i="10"/>
  <c r="P687" i="10"/>
  <c r="P714" i="10"/>
  <c r="P719" i="10"/>
  <c r="P821" i="10"/>
  <c r="P941" i="10"/>
  <c r="P940" i="10" s="1"/>
  <c r="P1039" i="10"/>
  <c r="P1044" i="10"/>
  <c r="P1043" i="10" s="1"/>
  <c r="P1054" i="10"/>
  <c r="Q37" i="10"/>
  <c r="Q78" i="10"/>
  <c r="Q77" i="10" s="1"/>
  <c r="Q118" i="10"/>
  <c r="Q137" i="10"/>
  <c r="Q143" i="10"/>
  <c r="Q206" i="10"/>
  <c r="Q205" i="10" s="1"/>
  <c r="Q229" i="10"/>
  <c r="Q235" i="10"/>
  <c r="Q234" i="10" s="1"/>
  <c r="Q245" i="10"/>
  <c r="Q244" i="10" s="1"/>
  <c r="Q268" i="10"/>
  <c r="Q299" i="10"/>
  <c r="Q371" i="10"/>
  <c r="Q467" i="10"/>
  <c r="Q544" i="10"/>
  <c r="Q543" i="10" s="1"/>
  <c r="Q550" i="10"/>
  <c r="Q590" i="10"/>
  <c r="Q621" i="10"/>
  <c r="Q626" i="10"/>
  <c r="Q631" i="10"/>
  <c r="Q765" i="10"/>
  <c r="Q821" i="10"/>
  <c r="Q891" i="10"/>
  <c r="Q905" i="10"/>
  <c r="Q910" i="10"/>
  <c r="Q909" i="10" s="1"/>
  <c r="Q918" i="10"/>
  <c r="Q943" i="10"/>
  <c r="Q981" i="10"/>
  <c r="Q1027" i="10"/>
  <c r="Q1026" i="10" s="1"/>
  <c r="Q1062" i="10"/>
  <c r="Q1061" i="10" s="1"/>
  <c r="Q1069" i="10"/>
  <c r="P30" i="10"/>
  <c r="P81" i="10"/>
  <c r="P137" i="10"/>
  <c r="P245" i="10"/>
  <c r="P244" i="10" s="1"/>
  <c r="P268" i="10"/>
  <c r="P299" i="10"/>
  <c r="P62" i="10"/>
  <c r="P112" i="10"/>
  <c r="P165" i="10"/>
  <c r="P208" i="10"/>
  <c r="P247" i="10"/>
  <c r="P278" i="10"/>
  <c r="P309" i="10"/>
  <c r="P544" i="10"/>
  <c r="P543" i="10" s="1"/>
  <c r="P590" i="10"/>
  <c r="P621" i="10"/>
  <c r="P631" i="10"/>
  <c r="P701" i="10"/>
  <c r="P700" i="10" s="1"/>
  <c r="P729" i="10"/>
  <c r="P768" i="10"/>
  <c r="P832" i="10"/>
  <c r="P846" i="10"/>
  <c r="P845" i="10" s="1"/>
  <c r="P880" i="10"/>
  <c r="P879" i="10" s="1"/>
  <c r="P910" i="10"/>
  <c r="P909" i="10" s="1"/>
  <c r="P918" i="10"/>
  <c r="P943" i="10"/>
  <c r="P1021" i="10"/>
  <c r="P1046" i="10"/>
  <c r="P1060" i="10"/>
  <c r="P1059" i="10" s="1"/>
  <c r="Q17" i="10"/>
  <c r="Q52" i="10"/>
  <c r="Q62" i="10"/>
  <c r="Q165" i="10"/>
  <c r="Q208" i="10"/>
  <c r="Q247" i="10"/>
  <c r="Q278" i="10"/>
  <c r="Q309" i="10"/>
  <c r="Q354" i="10"/>
  <c r="Q481" i="10"/>
  <c r="Q546" i="10"/>
  <c r="Q608" i="10"/>
  <c r="Q646" i="10"/>
  <c r="Q685" i="10"/>
  <c r="Q684" i="10" s="1"/>
  <c r="Q704" i="10"/>
  <c r="Q756" i="10"/>
  <c r="Q832" i="10"/>
  <c r="Q846" i="10"/>
  <c r="Q845" i="10" s="1"/>
  <c r="Q862" i="10"/>
  <c r="Q861" i="10" s="1"/>
  <c r="Q880" i="10"/>
  <c r="Q879" i="10" s="1"/>
  <c r="Q933" i="10"/>
  <c r="Q932" i="10" s="1"/>
  <c r="Q995" i="10"/>
  <c r="Q1018" i="10"/>
  <c r="Q1029" i="10"/>
  <c r="Q1064" i="10"/>
  <c r="Q1063" i="10" s="1"/>
  <c r="Q828" i="10" l="1"/>
  <c r="Q942" i="10"/>
  <c r="Q764" i="10"/>
  <c r="Q370" i="10"/>
  <c r="Q858" i="10"/>
  <c r="Q617" i="10"/>
  <c r="Q700" i="10"/>
  <c r="Q1038" i="10"/>
  <c r="Q525" i="10"/>
  <c r="Q1068" i="10"/>
  <c r="Q876" i="10"/>
  <c r="Q535" i="10"/>
  <c r="Q831" i="10"/>
  <c r="Q136" i="10"/>
  <c r="Q530" i="10"/>
  <c r="Q228" i="10"/>
  <c r="Q1017" i="10"/>
  <c r="Q620" i="10"/>
  <c r="Q573" i="10"/>
  <c r="Q261" i="10"/>
  <c r="Q111" i="10"/>
  <c r="Q713" i="10"/>
  <c r="Q124" i="10"/>
  <c r="Q29" i="10"/>
  <c r="Q645" i="10"/>
  <c r="Q917" i="10"/>
  <c r="Q625" i="10"/>
  <c r="Q130" i="10"/>
  <c r="Q1053" i="10"/>
  <c r="Q57" i="10"/>
  <c r="P1017" i="10"/>
  <c r="Q866" i="10"/>
  <c r="Q1028" i="10"/>
  <c r="Q994" i="10"/>
  <c r="Q703" i="10"/>
  <c r="Q904" i="10"/>
  <c r="Q834" i="10"/>
  <c r="Q487" i="10"/>
  <c r="Q288" i="10"/>
  <c r="Q238" i="10"/>
  <c r="Q183" i="10"/>
  <c r="Q44" i="10"/>
  <c r="Q20" i="10"/>
  <c r="Q718" i="10"/>
  <c r="Q686" i="10"/>
  <c r="Q507" i="10"/>
  <c r="Q391" i="10"/>
  <c r="Q373" i="10"/>
  <c r="Q213" i="10"/>
  <c r="Q93" i="10"/>
  <c r="Q51" i="10"/>
  <c r="Q871" i="10"/>
  <c r="Q1065" i="10"/>
  <c r="Q945" i="10"/>
  <c r="P942" i="10"/>
  <c r="Q25" i="10"/>
  <c r="Q651" i="10"/>
  <c r="Q459" i="10"/>
  <c r="Q359" i="10"/>
  <c r="Q80" i="10"/>
  <c r="Q954" i="10"/>
  <c r="Q353" i="10"/>
  <c r="Q849" i="10"/>
  <c r="Q960" i="10"/>
  <c r="Q382" i="10"/>
  <c r="Q922" i="10"/>
  <c r="Q545" i="10"/>
  <c r="Q61" i="10"/>
  <c r="Q820" i="10"/>
  <c r="Q267" i="10"/>
  <c r="Q1045" i="10"/>
  <c r="Q1009" i="10"/>
  <c r="Q661" i="10"/>
  <c r="Q934" i="10"/>
  <c r="Q277" i="10"/>
  <c r="Q164" i="10"/>
  <c r="Q980" i="10"/>
  <c r="Q549" i="10"/>
  <c r="Q466" i="10"/>
  <c r="Q298" i="10"/>
  <c r="Q142" i="10"/>
  <c r="Q117" i="10"/>
  <c r="Q36" i="10"/>
  <c r="Q1020" i="10"/>
  <c r="P27" i="10"/>
  <c r="P25" i="10" s="1"/>
  <c r="P100" i="10"/>
  <c r="P93" i="10" s="1"/>
  <c r="P542" i="10"/>
  <c r="P362" i="10"/>
  <c r="P359" i="10" s="1"/>
  <c r="P1038" i="10"/>
  <c r="P764" i="10"/>
  <c r="P957" i="10"/>
  <c r="P136" i="10"/>
  <c r="P16" i="10"/>
  <c r="P353" i="10"/>
  <c r="P876" i="10"/>
  <c r="P645" i="10"/>
  <c r="P111" i="10"/>
  <c r="P29" i="10"/>
  <c r="P57" i="10"/>
  <c r="P535" i="10"/>
  <c r="P620" i="10"/>
  <c r="Q630" i="10"/>
  <c r="P545" i="10"/>
  <c r="P507" i="10"/>
  <c r="O1050" i="10"/>
  <c r="P1076" i="10"/>
  <c r="P1075" i="10" s="1"/>
  <c r="P117" i="10"/>
  <c r="P164" i="10"/>
  <c r="P980" i="10"/>
  <c r="P573" i="10"/>
  <c r="Q755" i="10"/>
  <c r="P755" i="10"/>
  <c r="P831" i="10"/>
  <c r="P960" i="10"/>
  <c r="P1009" i="10"/>
  <c r="P661" i="10"/>
  <c r="P549" i="10"/>
  <c r="P466" i="10"/>
  <c r="P994" i="10"/>
  <c r="P834" i="10"/>
  <c r="P1045" i="10"/>
  <c r="P686" i="10"/>
  <c r="P1020" i="10"/>
  <c r="P630" i="10"/>
  <c r="P371" i="10"/>
  <c r="P370" i="10" s="1"/>
  <c r="P52" i="10"/>
  <c r="P51" i="10" s="1"/>
  <c r="P267" i="10"/>
  <c r="P235" i="10"/>
  <c r="P234" i="10" s="1"/>
  <c r="P80" i="10"/>
  <c r="P409" i="10"/>
  <c r="P125" i="10"/>
  <c r="P124" i="10" s="1"/>
  <c r="P37" i="10"/>
  <c r="P36" i="10" s="1"/>
  <c r="P21" i="10"/>
  <c r="P20" i="10" s="1"/>
  <c r="P828" i="10"/>
  <c r="P391" i="10"/>
  <c r="P373" i="10"/>
  <c r="P288" i="10"/>
  <c r="P238" i="10"/>
  <c r="P184" i="10"/>
  <c r="P183" i="10" s="1"/>
  <c r="P131" i="10"/>
  <c r="P130" i="10" s="1"/>
  <c r="P933" i="10"/>
  <c r="P932" i="10" s="1"/>
  <c r="P213" i="10"/>
  <c r="P868" i="10"/>
  <c r="P866" i="10" s="1"/>
  <c r="P1067" i="10"/>
  <c r="P1065" i="10" s="1"/>
  <c r="P947" i="10"/>
  <c r="P945" i="10" s="1"/>
  <c r="P873" i="10"/>
  <c r="P713" i="10"/>
  <c r="P935" i="10"/>
  <c r="P934" i="10" s="1"/>
  <c r="P618" i="10"/>
  <c r="P617" i="10" s="1"/>
  <c r="P541" i="10"/>
  <c r="P530" i="10"/>
  <c r="P1068" i="10"/>
  <c r="P956" i="10"/>
  <c r="P954" i="10" s="1"/>
  <c r="P905" i="10"/>
  <c r="P904" i="10" s="1"/>
  <c r="P767" i="10"/>
  <c r="P207" i="10"/>
  <c r="P487" i="10"/>
  <c r="P298" i="10"/>
  <c r="P820" i="10"/>
  <c r="P228" i="10"/>
  <c r="P142" i="10"/>
  <c r="P459" i="10"/>
  <c r="P382" i="10"/>
  <c r="P261" i="10"/>
  <c r="P77" i="10"/>
  <c r="P928" i="10"/>
  <c r="P922" i="10" s="1"/>
  <c r="P61" i="10"/>
  <c r="P703" i="10"/>
  <c r="O18" i="10"/>
  <c r="O1051" i="10"/>
  <c r="O379" i="10"/>
  <c r="O464" i="10"/>
  <c r="O91" i="10"/>
  <c r="Q16" i="10"/>
  <c r="O380" i="10"/>
  <c r="O259" i="10"/>
  <c r="O162" i="10"/>
  <c r="O161" i="10"/>
  <c r="O296" i="10"/>
  <c r="O54" i="10"/>
  <c r="O776" i="10"/>
  <c r="O389" i="10"/>
  <c r="O42" i="10"/>
  <c r="O818" i="10"/>
  <c r="O90" i="10"/>
  <c r="O306" i="10"/>
  <c r="O1013" i="10"/>
  <c r="O258" i="10"/>
  <c r="O55" i="10"/>
  <c r="O407" i="10"/>
  <c r="O203" i="10"/>
  <c r="P849" i="10"/>
  <c r="Q767" i="10"/>
  <c r="O1074" i="10"/>
  <c r="O1073" i="10" s="1"/>
  <c r="R41" i="10"/>
  <c r="R162" i="10" l="1"/>
  <c r="R389" i="10"/>
  <c r="R90" i="10"/>
  <c r="R407" i="10"/>
  <c r="R91" i="10"/>
  <c r="R258" i="10"/>
  <c r="R296" i="10"/>
  <c r="R161" i="10"/>
  <c r="R203" i="10"/>
  <c r="R259" i="10"/>
  <c r="R306" i="10"/>
  <c r="R54" i="10"/>
  <c r="R18" i="10"/>
  <c r="R55" i="10"/>
  <c r="R42" i="10"/>
  <c r="P540" i="10"/>
  <c r="R324" i="10" l="1"/>
  <c r="R260" i="10" l="1"/>
  <c r="O260" i="10" l="1"/>
  <c r="R381" i="10" l="1"/>
  <c r="O378" i="10"/>
  <c r="R27" i="10"/>
  <c r="O27" i="10" l="1"/>
  <c r="O381" i="10"/>
  <c r="R952" i="10" l="1"/>
  <c r="O952" i="10" l="1"/>
  <c r="R1024" i="10" l="1"/>
  <c r="O1024" i="10" l="1"/>
  <c r="R1055" i="10" l="1"/>
  <c r="R1031" i="10"/>
  <c r="R897" i="10"/>
  <c r="R875" i="10"/>
  <c r="R874" i="10"/>
  <c r="R796" i="10"/>
  <c r="R785" i="10"/>
  <c r="R749" i="10"/>
  <c r="R748" i="10"/>
  <c r="R611" i="10"/>
  <c r="R593" i="10"/>
  <c r="R586" i="10"/>
  <c r="R529" i="10"/>
  <c r="R524" i="10"/>
  <c r="R484" i="10"/>
  <c r="R463" i="10"/>
  <c r="R462" i="10"/>
  <c r="R461" i="10"/>
  <c r="R457" i="10"/>
  <c r="R456" i="10"/>
  <c r="R453" i="10"/>
  <c r="R449" i="10"/>
  <c r="R448" i="10"/>
  <c r="R447" i="10"/>
  <c r="R446" i="10"/>
  <c r="R445" i="10"/>
  <c r="R443" i="10"/>
  <c r="R441" i="10"/>
  <c r="R440" i="10"/>
  <c r="R439" i="10"/>
  <c r="R438" i="10"/>
  <c r="R437" i="10"/>
  <c r="R436" i="10"/>
  <c r="R435" i="10"/>
  <c r="R434" i="10"/>
  <c r="R433" i="10"/>
  <c r="R432" i="10"/>
  <c r="R430" i="10"/>
  <c r="R429" i="10"/>
  <c r="R428" i="10"/>
  <c r="R427" i="10"/>
  <c r="R426" i="10"/>
  <c r="R425" i="10"/>
  <c r="R424" i="10"/>
  <c r="R420" i="10"/>
  <c r="R419" i="10"/>
  <c r="R417" i="10"/>
  <c r="R414" i="10"/>
  <c r="R412" i="10"/>
  <c r="R411" i="10"/>
  <c r="R408" i="10"/>
  <c r="R377" i="10"/>
  <c r="R372" i="10"/>
  <c r="R369" i="10"/>
  <c r="R368" i="10"/>
  <c r="R367" i="10"/>
  <c r="R366" i="10"/>
  <c r="R365" i="10"/>
  <c r="R364" i="10"/>
  <c r="R363" i="10"/>
  <c r="R361" i="10"/>
  <c r="R358" i="10"/>
  <c r="R357" i="10"/>
  <c r="R355" i="10"/>
  <c r="R352" i="10"/>
  <c r="R351" i="10"/>
  <c r="R350" i="10"/>
  <c r="R349" i="10"/>
  <c r="R348" i="10"/>
  <c r="R347" i="10"/>
  <c r="R346" i="10"/>
  <c r="R345" i="10"/>
  <c r="R344" i="10"/>
  <c r="R343" i="10"/>
  <c r="R342" i="10"/>
  <c r="R341" i="10"/>
  <c r="R340" i="10"/>
  <c r="R339" i="10"/>
  <c r="R338" i="10"/>
  <c r="R337" i="10"/>
  <c r="R336" i="10"/>
  <c r="R335" i="10"/>
  <c r="R334" i="10"/>
  <c r="R333" i="10"/>
  <c r="R331" i="10"/>
  <c r="R329" i="10"/>
  <c r="R328" i="10"/>
  <c r="R326" i="10"/>
  <c r="R323" i="10"/>
  <c r="R322" i="10"/>
  <c r="R318" i="10"/>
  <c r="R316" i="10"/>
  <c r="R313" i="10"/>
  <c r="R307" i="10"/>
  <c r="R280" i="10"/>
  <c r="R257" i="10"/>
  <c r="R256" i="10"/>
  <c r="R254" i="10"/>
  <c r="R253" i="10"/>
  <c r="R248" i="10"/>
  <c r="R243" i="10"/>
  <c r="R242" i="10"/>
  <c r="R241" i="10"/>
  <c r="R237" i="10"/>
  <c r="R236" i="10"/>
  <c r="R231" i="10"/>
  <c r="R227" i="10"/>
  <c r="R226" i="10"/>
  <c r="R225" i="10"/>
  <c r="R224" i="10"/>
  <c r="R223" i="10"/>
  <c r="R221" i="10"/>
  <c r="R220" i="10"/>
  <c r="R219" i="10"/>
  <c r="R211" i="10"/>
  <c r="R210" i="10"/>
  <c r="R209" i="10"/>
  <c r="R204" i="10"/>
  <c r="R89" i="10"/>
  <c r="R88" i="10"/>
  <c r="R87" i="10"/>
  <c r="R86" i="10"/>
  <c r="R83" i="10"/>
  <c r="R82" i="10"/>
  <c r="R76" i="10"/>
  <c r="R75" i="10"/>
  <c r="R74" i="10"/>
  <c r="R73" i="10"/>
  <c r="R72" i="10"/>
  <c r="R71" i="10"/>
  <c r="R70" i="10"/>
  <c r="R69" i="10"/>
  <c r="R67" i="10"/>
  <c r="R66" i="10"/>
  <c r="R64" i="10"/>
  <c r="R63" i="10"/>
  <c r="R60" i="10"/>
  <c r="R59" i="10"/>
  <c r="R56" i="10"/>
  <c r="R53" i="10"/>
  <c r="R50" i="10"/>
  <c r="R49" i="10"/>
  <c r="R48" i="10"/>
  <c r="R47" i="10"/>
  <c r="R46" i="10"/>
  <c r="R43" i="10"/>
  <c r="R40" i="10"/>
  <c r="R39" i="10"/>
  <c r="R38" i="10"/>
  <c r="R35" i="10"/>
  <c r="R34" i="10"/>
  <c r="R33" i="10"/>
  <c r="R28" i="10"/>
  <c r="R24" i="10"/>
  <c r="R22" i="10"/>
  <c r="R19" i="10"/>
  <c r="R103" i="10" l="1"/>
  <c r="R107" i="10"/>
  <c r="R122" i="10"/>
  <c r="R128" i="10"/>
  <c r="R133" i="10"/>
  <c r="R145" i="10"/>
  <c r="R153" i="10"/>
  <c r="R157" i="10"/>
  <c r="R163" i="10"/>
  <c r="R177" i="10"/>
  <c r="R182" i="10"/>
  <c r="R194" i="10"/>
  <c r="R198" i="10"/>
  <c r="R202" i="10"/>
  <c r="R265" i="10"/>
  <c r="R272" i="10"/>
  <c r="R276" i="10"/>
  <c r="R282" i="10"/>
  <c r="R286" i="10"/>
  <c r="R295" i="10"/>
  <c r="R303" i="10"/>
  <c r="R385" i="10"/>
  <c r="R390" i="10"/>
  <c r="R401" i="10"/>
  <c r="R405" i="10"/>
  <c r="R478" i="10"/>
  <c r="R485" i="10"/>
  <c r="R501" i="10"/>
  <c r="R506" i="10"/>
  <c r="R523" i="10"/>
  <c r="R575" i="10"/>
  <c r="R580" i="10"/>
  <c r="R588" i="10"/>
  <c r="R595" i="10"/>
  <c r="R601" i="10"/>
  <c r="R622" i="10"/>
  <c r="R641" i="10"/>
  <c r="R670" i="10"/>
  <c r="R678" i="10"/>
  <c r="R683" i="10"/>
  <c r="R697" i="10"/>
  <c r="R712" i="10"/>
  <c r="R722" i="10"/>
  <c r="R726" i="10"/>
  <c r="R738" i="10"/>
  <c r="R744" i="10"/>
  <c r="R750" i="10"/>
  <c r="R754" i="10"/>
  <c r="R763" i="10"/>
  <c r="R769" i="10"/>
  <c r="R777" i="10"/>
  <c r="R790" i="10"/>
  <c r="R801" i="10"/>
  <c r="R805" i="10"/>
  <c r="R809" i="10"/>
  <c r="R813" i="10"/>
  <c r="R817" i="10"/>
  <c r="R836" i="10"/>
  <c r="R844" i="10"/>
  <c r="R860" i="10"/>
  <c r="R878" i="10"/>
  <c r="R895" i="10"/>
  <c r="R903" i="10"/>
  <c r="R908" i="10"/>
  <c r="R921" i="10"/>
  <c r="R930" i="10"/>
  <c r="R953" i="10"/>
  <c r="R964" i="10"/>
  <c r="R968" i="10"/>
  <c r="R972" i="10"/>
  <c r="R989" i="10"/>
  <c r="R993" i="10"/>
  <c r="R998" i="10"/>
  <c r="R1002" i="10"/>
  <c r="R1008" i="10"/>
  <c r="R1014" i="10"/>
  <c r="R1032" i="10"/>
  <c r="R1036" i="10"/>
  <c r="R1058" i="10"/>
  <c r="R95" i="10"/>
  <c r="R104" i="10"/>
  <c r="R108" i="10"/>
  <c r="R114" i="10"/>
  <c r="R123" i="10"/>
  <c r="R129" i="10"/>
  <c r="R134" i="10"/>
  <c r="R149" i="10"/>
  <c r="R154" i="10"/>
  <c r="R158" i="10"/>
  <c r="R168" i="10"/>
  <c r="R178" i="10"/>
  <c r="R185" i="10"/>
  <c r="R195" i="10"/>
  <c r="R199" i="10"/>
  <c r="R266" i="10"/>
  <c r="R273" i="10"/>
  <c r="R283" i="10"/>
  <c r="R287" i="10"/>
  <c r="R297" i="10"/>
  <c r="R304" i="10"/>
  <c r="R386" i="10"/>
  <c r="R393" i="10"/>
  <c r="R402" i="10"/>
  <c r="R406" i="10"/>
  <c r="R465" i="10"/>
  <c r="R479" i="10"/>
  <c r="R486" i="10"/>
  <c r="R502" i="10"/>
  <c r="R512" i="10"/>
  <c r="R534" i="10"/>
  <c r="R547" i="10"/>
  <c r="R577" i="10"/>
  <c r="R596" i="10"/>
  <c r="R624" i="10"/>
  <c r="R642" i="10"/>
  <c r="R647" i="10"/>
  <c r="R658" i="10"/>
  <c r="R671" i="10"/>
  <c r="R679" i="10"/>
  <c r="R689" i="10"/>
  <c r="R698" i="10"/>
  <c r="R709" i="10"/>
  <c r="R723" i="10"/>
  <c r="R731" i="10"/>
  <c r="R741" i="10"/>
  <c r="R746" i="10"/>
  <c r="R751" i="10"/>
  <c r="R770" i="10"/>
  <c r="R786" i="10"/>
  <c r="R792" i="10"/>
  <c r="R797" i="10"/>
  <c r="R802" i="10"/>
  <c r="R806" i="10"/>
  <c r="R810" i="10"/>
  <c r="R814" i="10"/>
  <c r="R819" i="10"/>
  <c r="R839" i="10"/>
  <c r="R887" i="10"/>
  <c r="R892" i="10"/>
  <c r="R896" i="10"/>
  <c r="R949" i="10"/>
  <c r="R965" i="10"/>
  <c r="R969" i="10"/>
  <c r="R977" i="10"/>
  <c r="R982" i="10"/>
  <c r="R986" i="10"/>
  <c r="R990" i="10"/>
  <c r="R1003" i="10"/>
  <c r="R1022" i="10"/>
  <c r="R1033" i="10"/>
  <c r="R97" i="10"/>
  <c r="R105" i="10"/>
  <c r="R109" i="10"/>
  <c r="R126" i="10"/>
  <c r="R135" i="10"/>
  <c r="R150" i="10"/>
  <c r="R155" i="10"/>
  <c r="R159" i="10"/>
  <c r="R173" i="10"/>
  <c r="R179" i="10"/>
  <c r="R192" i="10"/>
  <c r="R196" i="10"/>
  <c r="R200" i="10"/>
  <c r="R263" i="10"/>
  <c r="R274" i="10"/>
  <c r="R284" i="10"/>
  <c r="R291" i="10"/>
  <c r="R305" i="10"/>
  <c r="R387" i="10"/>
  <c r="R396" i="10"/>
  <c r="R403" i="10"/>
  <c r="R469" i="10"/>
  <c r="R482" i="10"/>
  <c r="R495" i="10"/>
  <c r="R504" i="10"/>
  <c r="R513" i="10"/>
  <c r="R528" i="10"/>
  <c r="R548" i="10"/>
  <c r="R578" i="10"/>
  <c r="R597" i="10"/>
  <c r="R614" i="10"/>
  <c r="R636" i="10"/>
  <c r="R643" i="10"/>
  <c r="R648" i="10"/>
  <c r="R659" i="10"/>
  <c r="R672" i="10"/>
  <c r="R681" i="10"/>
  <c r="R695" i="10"/>
  <c r="R699" i="10"/>
  <c r="R710" i="10"/>
  <c r="R720" i="10"/>
  <c r="R724" i="10"/>
  <c r="R732" i="10"/>
  <c r="R742" i="10"/>
  <c r="R752" i="10"/>
  <c r="R759" i="10"/>
  <c r="R766" i="10"/>
  <c r="R773" i="10"/>
  <c r="R782" i="10"/>
  <c r="R787" i="10"/>
  <c r="R793" i="10"/>
  <c r="R798" i="10"/>
  <c r="R803" i="10"/>
  <c r="R807" i="10"/>
  <c r="R811" i="10"/>
  <c r="R815" i="10"/>
  <c r="R827" i="10"/>
  <c r="R841" i="10"/>
  <c r="R854" i="10"/>
  <c r="R870" i="10"/>
  <c r="R919" i="10"/>
  <c r="R938" i="10"/>
  <c r="R950" i="10"/>
  <c r="R962" i="10"/>
  <c r="R970" i="10"/>
  <c r="R978" i="10"/>
  <c r="R983" i="10"/>
  <c r="R987" i="10"/>
  <c r="R996" i="10"/>
  <c r="R1000" i="10"/>
  <c r="R1006" i="10"/>
  <c r="R1011" i="10"/>
  <c r="R1023" i="10"/>
  <c r="R1030" i="10"/>
  <c r="R1049" i="10"/>
  <c r="R92" i="10"/>
  <c r="R102" i="10"/>
  <c r="R106" i="10"/>
  <c r="R110" i="10"/>
  <c r="R121" i="10"/>
  <c r="R127" i="10"/>
  <c r="R132" i="10"/>
  <c r="R144" i="10"/>
  <c r="R151" i="10"/>
  <c r="R156" i="10"/>
  <c r="R160" i="10"/>
  <c r="R176" i="10"/>
  <c r="R181" i="10"/>
  <c r="R193" i="10"/>
  <c r="R197" i="10"/>
  <c r="R201" i="10"/>
  <c r="R264" i="10"/>
  <c r="R269" i="10"/>
  <c r="R275" i="10"/>
  <c r="R281" i="10"/>
  <c r="R285" i="10"/>
  <c r="R294" i="10"/>
  <c r="R300" i="10"/>
  <c r="R388" i="10"/>
  <c r="R400" i="10"/>
  <c r="R404" i="10"/>
  <c r="R474" i="10"/>
  <c r="R500" i="10"/>
  <c r="R505" i="10"/>
  <c r="R537" i="10"/>
  <c r="R572" i="10"/>
  <c r="R579" i="10"/>
  <c r="R587" i="10"/>
  <c r="R594" i="10"/>
  <c r="R598" i="10"/>
  <c r="R616" i="10"/>
  <c r="R640" i="10"/>
  <c r="R644" i="10"/>
  <c r="R650" i="10"/>
  <c r="R660" i="10"/>
  <c r="R675" i="10"/>
  <c r="R682" i="10"/>
  <c r="R696" i="10"/>
  <c r="R711" i="10"/>
  <c r="R721" i="10"/>
  <c r="R725" i="10"/>
  <c r="R734" i="10"/>
  <c r="R743" i="10"/>
  <c r="R753" i="10"/>
  <c r="R760" i="10"/>
  <c r="R775" i="10"/>
  <c r="R783" i="10"/>
  <c r="R788" i="10"/>
  <c r="R794" i="10"/>
  <c r="R799" i="10"/>
  <c r="R804" i="10"/>
  <c r="R808" i="10"/>
  <c r="R812" i="10"/>
  <c r="R816" i="10"/>
  <c r="R833" i="10"/>
  <c r="R843" i="10"/>
  <c r="R857" i="10"/>
  <c r="R894" i="10"/>
  <c r="R902" i="10"/>
  <c r="R929" i="10"/>
  <c r="R939" i="10"/>
  <c r="R951" i="10"/>
  <c r="R963" i="10"/>
  <c r="R971" i="10"/>
  <c r="R984" i="10"/>
  <c r="R992" i="10"/>
  <c r="R997" i="10"/>
  <c r="R1001" i="10"/>
  <c r="R1007" i="10"/>
  <c r="R1012" i="10"/>
  <c r="R1019" i="10"/>
  <c r="R1025" i="10"/>
  <c r="R1035" i="10"/>
  <c r="R1040" i="10"/>
  <c r="R1052" i="10"/>
  <c r="R1057" i="10"/>
  <c r="R1070" i="10"/>
  <c r="Q524" i="10"/>
  <c r="P524" i="10"/>
  <c r="R868" i="10"/>
  <c r="R866" i="10" s="1"/>
  <c r="R873" i="10"/>
  <c r="R871" i="10" s="1"/>
  <c r="R1067" i="10"/>
  <c r="R1065" i="10" s="1"/>
  <c r="R928" i="10"/>
  <c r="R956" i="10"/>
  <c r="R954" i="10" s="1"/>
  <c r="Q593" i="10"/>
  <c r="Q589" i="10" s="1"/>
  <c r="P875" i="10"/>
  <c r="R94" i="10"/>
  <c r="R112" i="10"/>
  <c r="R229" i="10"/>
  <c r="R245" i="10"/>
  <c r="R244" i="10" s="1"/>
  <c r="R371" i="10"/>
  <c r="R370" i="10" s="1"/>
  <c r="R531" i="10"/>
  <c r="R544" i="10"/>
  <c r="R543" i="10" s="1"/>
  <c r="R646" i="10"/>
  <c r="R652" i="10"/>
  <c r="R704" i="10"/>
  <c r="R886" i="10"/>
  <c r="R885" i="10" s="1"/>
  <c r="R891" i="10"/>
  <c r="R941" i="10"/>
  <c r="R940" i="10" s="1"/>
  <c r="R981" i="10"/>
  <c r="R1021" i="10"/>
  <c r="R1027" i="10"/>
  <c r="R1026" i="10" s="1"/>
  <c r="R1054" i="10"/>
  <c r="R444" i="10"/>
  <c r="Q444" i="10"/>
  <c r="R278" i="10"/>
  <c r="R584" i="10"/>
  <c r="R590" i="10"/>
  <c r="R714" i="10"/>
  <c r="R756" i="10"/>
  <c r="R765" i="10"/>
  <c r="R764" i="10" s="1"/>
  <c r="R779" i="10"/>
  <c r="R850" i="10"/>
  <c r="R862" i="10"/>
  <c r="R861" i="10" s="1"/>
  <c r="R880" i="10"/>
  <c r="R879" i="10" s="1"/>
  <c r="R905" i="10"/>
  <c r="R910" i="10"/>
  <c r="R909" i="10" s="1"/>
  <c r="R918" i="10"/>
  <c r="R917" i="10" s="1"/>
  <c r="R943" i="10"/>
  <c r="R942" i="10" s="1"/>
  <c r="R961" i="10"/>
  <c r="R995" i="10"/>
  <c r="R1010" i="10"/>
  <c r="R1009" i="10" s="1"/>
  <c r="R1029" i="10"/>
  <c r="R1060" i="10"/>
  <c r="R1059" i="10" s="1"/>
  <c r="P784" i="10"/>
  <c r="R17" i="10"/>
  <c r="R16" i="10" s="1"/>
  <c r="R26" i="10"/>
  <c r="R25" i="10" s="1"/>
  <c r="R118" i="10"/>
  <c r="R131" i="10"/>
  <c r="R208" i="10"/>
  <c r="R233" i="10"/>
  <c r="R232" i="10" s="1"/>
  <c r="R268" i="10"/>
  <c r="R299" i="10"/>
  <c r="R451" i="10"/>
  <c r="R536" i="10"/>
  <c r="R864" i="10"/>
  <c r="R863" i="10" s="1"/>
  <c r="R933" i="10"/>
  <c r="R932" i="10" s="1"/>
  <c r="R1018" i="10"/>
  <c r="R1017" i="10" s="1"/>
  <c r="R1039" i="10"/>
  <c r="R1044" i="10"/>
  <c r="R1043" i="10" s="1"/>
  <c r="R1062" i="10"/>
  <c r="R1061" i="10" s="1"/>
  <c r="R1069" i="10"/>
  <c r="R1068" i="10" s="1"/>
  <c r="R442" i="10"/>
  <c r="R37" i="10"/>
  <c r="R36" i="10" s="1"/>
  <c r="R214" i="10"/>
  <c r="R383" i="10"/>
  <c r="R515" i="10"/>
  <c r="R701" i="10"/>
  <c r="R768" i="10"/>
  <c r="R877" i="10"/>
  <c r="R876" i="10" s="1"/>
  <c r="R914" i="10"/>
  <c r="R913" i="10" s="1"/>
  <c r="R935" i="10"/>
  <c r="R1046" i="10"/>
  <c r="R1045" i="10" s="1"/>
  <c r="R1064" i="10"/>
  <c r="R1063" i="10" s="1"/>
  <c r="R252" i="10"/>
  <c r="R319" i="10"/>
  <c r="R321" i="10"/>
  <c r="R31" i="10"/>
  <c r="R65" i="10"/>
  <c r="R68" i="10"/>
  <c r="R79" i="10"/>
  <c r="R84" i="10"/>
  <c r="R216" i="10"/>
  <c r="R218" i="10"/>
  <c r="R310" i="10"/>
  <c r="R312" i="10"/>
  <c r="R317" i="10"/>
  <c r="R332" i="10"/>
  <c r="R356" i="10"/>
  <c r="R362" i="10"/>
  <c r="R415" i="10"/>
  <c r="R431" i="10"/>
  <c r="R240" i="10"/>
  <c r="R249" i="10"/>
  <c r="R251" i="10"/>
  <c r="R315" i="10"/>
  <c r="R320" i="10"/>
  <c r="R330" i="10"/>
  <c r="R413" i="10"/>
  <c r="R418" i="10"/>
  <c r="R422" i="10"/>
  <c r="R727" i="10"/>
  <c r="R23" i="10"/>
  <c r="R85" i="10"/>
  <c r="R215" i="10"/>
  <c r="R255" i="10"/>
  <c r="R311" i="10"/>
  <c r="R416" i="10"/>
  <c r="R455" i="10"/>
  <c r="R629" i="10"/>
  <c r="R784" i="10"/>
  <c r="R421" i="10"/>
  <c r="R1020" i="10" l="1"/>
  <c r="R890" i="10"/>
  <c r="R130" i="10"/>
  <c r="R960" i="10"/>
  <c r="R904" i="10"/>
  <c r="R980" i="10"/>
  <c r="R934" i="10"/>
  <c r="R1038" i="10"/>
  <c r="R1028" i="10"/>
  <c r="R1053" i="10"/>
  <c r="R922" i="10"/>
  <c r="R747" i="10"/>
  <c r="R717" i="10"/>
  <c r="R669" i="10"/>
  <c r="R638" i="10"/>
  <c r="R610" i="10"/>
  <c r="R521" i="10"/>
  <c r="R496" i="10"/>
  <c r="R290" i="10"/>
  <c r="R152" i="10"/>
  <c r="R96" i="10"/>
  <c r="R851" i="10"/>
  <c r="R823" i="10"/>
  <c r="R692" i="10"/>
  <c r="R653" i="10"/>
  <c r="R628" i="10"/>
  <c r="R603" i="10"/>
  <c r="R568" i="10"/>
  <c r="R560" i="10"/>
  <c r="R552" i="10"/>
  <c r="R503" i="10"/>
  <c r="R483" i="10"/>
  <c r="R397" i="10"/>
  <c r="R190" i="10"/>
  <c r="R170" i="10"/>
  <c r="R113" i="10"/>
  <c r="R772" i="10"/>
  <c r="R666" i="10"/>
  <c r="R576" i="10"/>
  <c r="R518" i="10"/>
  <c r="R477" i="10"/>
  <c r="R180" i="10"/>
  <c r="R139" i="10"/>
  <c r="R852" i="10"/>
  <c r="R826" i="10"/>
  <c r="R789" i="10"/>
  <c r="R736" i="10"/>
  <c r="R693" i="10"/>
  <c r="R654" i="10"/>
  <c r="R623" i="10"/>
  <c r="R602" i="10"/>
  <c r="R567" i="10"/>
  <c r="R557" i="10"/>
  <c r="R539" i="10"/>
  <c r="R398" i="10"/>
  <c r="R293" i="10"/>
  <c r="R171" i="10"/>
  <c r="R99" i="10"/>
  <c r="R771" i="10"/>
  <c r="R740" i="10"/>
  <c r="R688" i="10"/>
  <c r="R667" i="10"/>
  <c r="R519" i="10"/>
  <c r="R138" i="10"/>
  <c r="R838" i="10"/>
  <c r="R674" i="10"/>
  <c r="R635" i="10"/>
  <c r="R592" i="10"/>
  <c r="R566" i="10"/>
  <c r="R558" i="10"/>
  <c r="R493" i="10"/>
  <c r="R473" i="10"/>
  <c r="R188" i="10"/>
  <c r="R148" i="10"/>
  <c r="R100" i="10"/>
  <c r="R840" i="10"/>
  <c r="R762" i="10"/>
  <c r="R705" i="10"/>
  <c r="R664" i="10"/>
  <c r="R619" i="10"/>
  <c r="R542" i="10"/>
  <c r="R516" i="10"/>
  <c r="R475" i="10"/>
  <c r="R174" i="10"/>
  <c r="R842" i="10"/>
  <c r="R824" i="10"/>
  <c r="R781" i="10"/>
  <c r="R716" i="10"/>
  <c r="R691" i="10"/>
  <c r="R634" i="10"/>
  <c r="R613" i="10"/>
  <c r="R591" i="10"/>
  <c r="R565" i="10"/>
  <c r="R555" i="10"/>
  <c r="R533" i="10"/>
  <c r="R494" i="10"/>
  <c r="R472" i="10"/>
  <c r="R270" i="10"/>
  <c r="R191" i="10"/>
  <c r="R169" i="10"/>
  <c r="R761" i="10"/>
  <c r="R733" i="10"/>
  <c r="R680" i="10"/>
  <c r="R665" i="10"/>
  <c r="R599" i="10"/>
  <c r="R517" i="10"/>
  <c r="R476" i="10"/>
  <c r="R395" i="10"/>
  <c r="R175" i="10"/>
  <c r="R119" i="10"/>
  <c r="R1004" i="10"/>
  <c r="R737" i="10"/>
  <c r="R707" i="10"/>
  <c r="R657" i="10"/>
  <c r="R633" i="10"/>
  <c r="R612" i="10"/>
  <c r="R564" i="10"/>
  <c r="R556" i="10"/>
  <c r="R511" i="10"/>
  <c r="R491" i="10"/>
  <c r="R471" i="10"/>
  <c r="R292" i="10"/>
  <c r="R186" i="10"/>
  <c r="R146" i="10"/>
  <c r="R98" i="10"/>
  <c r="R757" i="10"/>
  <c r="R639" i="10"/>
  <c r="R609" i="10"/>
  <c r="R522" i="10"/>
  <c r="R499" i="10"/>
  <c r="R468" i="10"/>
  <c r="R394" i="10"/>
  <c r="R167" i="10"/>
  <c r="R120" i="10"/>
  <c r="R837" i="10"/>
  <c r="R822" i="10"/>
  <c r="R774" i="10"/>
  <c r="R708" i="10"/>
  <c r="R673" i="10"/>
  <c r="R632" i="10"/>
  <c r="R606" i="10"/>
  <c r="R585" i="10"/>
  <c r="R583" i="10" s="1"/>
  <c r="R561" i="10"/>
  <c r="R553" i="10"/>
  <c r="R527" i="10"/>
  <c r="R492" i="10"/>
  <c r="R470" i="10"/>
  <c r="R189" i="10"/>
  <c r="R147" i="10"/>
  <c r="R604" i="10"/>
  <c r="O912" i="10"/>
  <c r="O911" i="10" s="1"/>
  <c r="O1048" i="10"/>
  <c r="O988" i="10"/>
  <c r="O899" i="10"/>
  <c r="O1041" i="10"/>
  <c r="O966" i="10"/>
  <c r="O925" i="10"/>
  <c r="O973" i="10"/>
  <c r="O955" i="10"/>
  <c r="O901" i="10"/>
  <c r="O1056" i="10"/>
  <c r="O937" i="10"/>
  <c r="O967" i="10"/>
  <c r="O907" i="10"/>
  <c r="O867" i="10"/>
  <c r="P920" i="10"/>
  <c r="P917" i="10" s="1"/>
  <c r="O884" i="10"/>
  <c r="O883" i="10" s="1"/>
  <c r="O882" i="10"/>
  <c r="O881" i="10" s="1"/>
  <c r="O1037" i="10"/>
  <c r="O979" i="10"/>
  <c r="O991" i="10"/>
  <c r="O924" i="10"/>
  <c r="O893" i="10"/>
  <c r="O916" i="10"/>
  <c r="O915" i="10" s="1"/>
  <c r="O976" i="10"/>
  <c r="O931" i="10"/>
  <c r="O900" i="10"/>
  <c r="O869" i="10"/>
  <c r="O958" i="10"/>
  <c r="O1047" i="10"/>
  <c r="O898" i="10"/>
  <c r="O959" i="10"/>
  <c r="O1016" i="10"/>
  <c r="O1015" i="10" s="1"/>
  <c r="O1066" i="10"/>
  <c r="O946" i="10"/>
  <c r="O999" i="10"/>
  <c r="O944" i="10"/>
  <c r="O888" i="10"/>
  <c r="O1072" i="10"/>
  <c r="O1071" i="10" s="1"/>
  <c r="O948" i="10"/>
  <c r="O927" i="10"/>
  <c r="O1042" i="10"/>
  <c r="O936" i="10"/>
  <c r="O889" i="10"/>
  <c r="O974" i="10"/>
  <c r="O872" i="10"/>
  <c r="O906" i="10"/>
  <c r="O638" i="10"/>
  <c r="O985" i="10"/>
  <c r="O923" i="10"/>
  <c r="O975" i="10"/>
  <c r="O926" i="10"/>
  <c r="O1034" i="10"/>
  <c r="O840" i="10"/>
  <c r="O680" i="10"/>
  <c r="O613" i="10"/>
  <c r="O547" i="10"/>
  <c r="O482" i="10"/>
  <c r="O440" i="10"/>
  <c r="O406" i="10"/>
  <c r="O366" i="10"/>
  <c r="O523" i="10"/>
  <c r="O418" i="10"/>
  <c r="O342" i="10"/>
  <c r="O332" i="10"/>
  <c r="O287" i="10"/>
  <c r="O211" i="10"/>
  <c r="O276" i="10"/>
  <c r="O202" i="10"/>
  <c r="O121" i="10"/>
  <c r="O84" i="10"/>
  <c r="O34" i="10"/>
  <c r="O128" i="10"/>
  <c r="O82" i="10"/>
  <c r="O963" i="10"/>
  <c r="O908" i="10"/>
  <c r="O803" i="10"/>
  <c r="O754" i="10"/>
  <c r="O716" i="10"/>
  <c r="O819" i="10"/>
  <c r="O536" i="10"/>
  <c r="O708" i="10"/>
  <c r="O672" i="10"/>
  <c r="O641" i="10"/>
  <c r="O604" i="10"/>
  <c r="O572" i="10"/>
  <c r="O521" i="10"/>
  <c r="O499" i="10"/>
  <c r="O477" i="10"/>
  <c r="O453" i="10"/>
  <c r="O436" i="10"/>
  <c r="O420" i="10"/>
  <c r="O402" i="10"/>
  <c r="O362" i="10"/>
  <c r="O653" i="10"/>
  <c r="O505" i="10"/>
  <c r="O442" i="10"/>
  <c r="O404" i="10"/>
  <c r="O364" i="10"/>
  <c r="O334" i="10"/>
  <c r="O348" i="10"/>
  <c r="O328" i="10"/>
  <c r="O307" i="10"/>
  <c r="O283" i="10"/>
  <c r="O240" i="10"/>
  <c r="O200" i="10"/>
  <c r="O179" i="10"/>
  <c r="O300" i="10"/>
  <c r="O272" i="10"/>
  <c r="O237" i="10"/>
  <c r="O194" i="10"/>
  <c r="O158" i="10"/>
  <c r="O112" i="10"/>
  <c r="O74" i="10"/>
  <c r="O23" i="10"/>
  <c r="O148" i="10"/>
  <c r="O123" i="10"/>
  <c r="O97" i="10"/>
  <c r="O76" i="10"/>
  <c r="O59" i="10"/>
  <c r="O951" i="10"/>
  <c r="O836" i="10"/>
  <c r="O799" i="10"/>
  <c r="O769" i="10"/>
  <c r="O750" i="10"/>
  <c r="O734" i="10"/>
  <c r="O711" i="10"/>
  <c r="O683" i="10"/>
  <c r="O658" i="10"/>
  <c r="O636" i="10"/>
  <c r="O599" i="10"/>
  <c r="O555" i="10"/>
  <c r="O502" i="10"/>
  <c r="O468" i="10"/>
  <c r="O435" i="10"/>
  <c r="O405" i="10"/>
  <c r="O369" i="10"/>
  <c r="O347" i="10"/>
  <c r="O323" i="10"/>
  <c r="O1000" i="10"/>
  <c r="O850" i="10"/>
  <c r="O810" i="10"/>
  <c r="O678" i="10"/>
  <c r="O606" i="10"/>
  <c r="O575" i="10"/>
  <c r="O528" i="10"/>
  <c r="O446" i="10"/>
  <c r="O350" i="10"/>
  <c r="O268" i="10"/>
  <c r="O218" i="10"/>
  <c r="O154" i="10"/>
  <c r="O70" i="10"/>
  <c r="O1057" i="10"/>
  <c r="O1035" i="10"/>
  <c r="O1007" i="10"/>
  <c r="O990" i="10"/>
  <c r="O928" i="10"/>
  <c r="O870" i="10"/>
  <c r="O827" i="10"/>
  <c r="O809" i="10"/>
  <c r="O793" i="10"/>
  <c r="O699" i="10"/>
  <c r="O660" i="10"/>
  <c r="O634" i="10"/>
  <c r="O282" i="10"/>
  <c r="O257" i="10"/>
  <c r="O219" i="10"/>
  <c r="O195" i="10"/>
  <c r="O151" i="10"/>
  <c r="O122" i="10"/>
  <c r="O89" i="10"/>
  <c r="O63" i="10"/>
  <c r="O24" i="10"/>
  <c r="O588" i="10"/>
  <c r="O557" i="10"/>
  <c r="O504" i="10"/>
  <c r="O478" i="10"/>
  <c r="O441" i="10"/>
  <c r="O425" i="10"/>
  <c r="O403" i="10"/>
  <c r="O372" i="10"/>
  <c r="O345" i="10"/>
  <c r="O329" i="10"/>
  <c r="O299" i="10"/>
  <c r="O266" i="10"/>
  <c r="O236" i="10"/>
  <c r="O201" i="10"/>
  <c r="O185" i="10"/>
  <c r="O163" i="10"/>
  <c r="O145" i="10"/>
  <c r="O120" i="10"/>
  <c r="O87" i="10"/>
  <c r="O60" i="10"/>
  <c r="O33" i="10"/>
  <c r="O624" i="10"/>
  <c r="O522" i="10"/>
  <c r="O367" i="10"/>
  <c r="O1023" i="10"/>
  <c r="O1002" i="10"/>
  <c r="O964" i="10"/>
  <c r="O887" i="10"/>
  <c r="O822" i="10"/>
  <c r="O804" i="10"/>
  <c r="O722" i="10"/>
  <c r="O1022" i="10"/>
  <c r="O903" i="10"/>
  <c r="O616" i="10"/>
  <c r="O494" i="10"/>
  <c r="O387" i="10"/>
  <c r="O253" i="10"/>
  <c r="O155" i="10"/>
  <c r="O67" i="10"/>
  <c r="O227" i="10"/>
  <c r="O1014" i="10"/>
  <c r="O970" i="10"/>
  <c r="O929" i="10"/>
  <c r="O814" i="10"/>
  <c r="O794" i="10"/>
  <c r="O777" i="10"/>
  <c r="O741" i="10"/>
  <c r="O701" i="10"/>
  <c r="O897" i="10"/>
  <c r="O336" i="10"/>
  <c r="O779" i="10"/>
  <c r="O39" i="10"/>
  <c r="O537" i="10"/>
  <c r="O198" i="10"/>
  <c r="O318" i="10"/>
  <c r="O531" i="10"/>
  <c r="O704" i="10"/>
  <c r="O659" i="10"/>
  <c r="O628" i="10"/>
  <c r="O596" i="10"/>
  <c r="O564" i="10"/>
  <c r="O517" i="10"/>
  <c r="O495" i="10"/>
  <c r="O469" i="10"/>
  <c r="O448" i="10"/>
  <c r="O432" i="10"/>
  <c r="O416" i="10"/>
  <c r="O398" i="10"/>
  <c r="O357" i="10"/>
  <c r="O598" i="10"/>
  <c r="O479" i="10"/>
  <c r="O434" i="10"/>
  <c r="O396" i="10"/>
  <c r="O355" i="10"/>
  <c r="O322" i="10"/>
  <c r="O344" i="10"/>
  <c r="O324" i="10"/>
  <c r="O297" i="10"/>
  <c r="O274" i="10"/>
  <c r="O224" i="10"/>
  <c r="O196" i="10"/>
  <c r="O175" i="10"/>
  <c r="O294" i="10"/>
  <c r="O263" i="10"/>
  <c r="O231" i="10"/>
  <c r="O186" i="10"/>
  <c r="O150" i="10"/>
  <c r="O103" i="10"/>
  <c r="O66" i="10"/>
  <c r="O160" i="10"/>
  <c r="O144" i="10"/>
  <c r="O114" i="10"/>
  <c r="O92" i="10"/>
  <c r="O72" i="10"/>
  <c r="O47" i="10"/>
  <c r="O930" i="10"/>
  <c r="O878" i="10"/>
  <c r="O815" i="10"/>
  <c r="O787" i="10"/>
  <c r="O763" i="10"/>
  <c r="O746" i="10"/>
  <c r="O725" i="10"/>
  <c r="O707" i="10"/>
  <c r="O679" i="10"/>
  <c r="O654" i="10"/>
  <c r="O632" i="10"/>
  <c r="O595" i="10"/>
  <c r="O539" i="10"/>
  <c r="O485" i="10"/>
  <c r="O462" i="10"/>
  <c r="O427" i="10"/>
  <c r="O397" i="10"/>
  <c r="O365" i="10"/>
  <c r="O343" i="10"/>
  <c r="O319" i="10"/>
  <c r="O1032" i="10"/>
  <c r="O956" i="10"/>
  <c r="O902" i="10"/>
  <c r="O839" i="10"/>
  <c r="O710" i="10"/>
  <c r="O648" i="10"/>
  <c r="O602" i="10"/>
  <c r="O566" i="10"/>
  <c r="O519" i="10"/>
  <c r="O438" i="10"/>
  <c r="O326" i="10"/>
  <c r="O252" i="10"/>
  <c r="O209" i="10"/>
  <c r="O135" i="10"/>
  <c r="O1052" i="10"/>
  <c r="O1025" i="10"/>
  <c r="O1003" i="10"/>
  <c r="O986" i="10"/>
  <c r="O969" i="10"/>
  <c r="O949" i="10"/>
  <c r="O857" i="10"/>
  <c r="O823" i="10"/>
  <c r="O805" i="10"/>
  <c r="O789" i="10"/>
  <c r="O752" i="10"/>
  <c r="O723" i="10"/>
  <c r="O691" i="10"/>
  <c r="O652" i="10"/>
  <c r="O305" i="10"/>
  <c r="O278" i="10"/>
  <c r="O249" i="10"/>
  <c r="O210" i="10"/>
  <c r="O182" i="10"/>
  <c r="O147" i="10"/>
  <c r="O108" i="10"/>
  <c r="O85" i="10"/>
  <c r="O50" i="10"/>
  <c r="O19" i="10"/>
  <c r="O584" i="10"/>
  <c r="O548" i="10"/>
  <c r="O500" i="10"/>
  <c r="O470" i="10"/>
  <c r="O437" i="10"/>
  <c r="O421" i="10"/>
  <c r="O390" i="10"/>
  <c r="O363" i="10"/>
  <c r="O341" i="10"/>
  <c r="O321" i="10"/>
  <c r="O255" i="10"/>
  <c r="O225" i="10"/>
  <c r="O197" i="10"/>
  <c r="O180" i="10"/>
  <c r="O157" i="10"/>
  <c r="O139" i="10"/>
  <c r="O106" i="10"/>
  <c r="O83" i="10"/>
  <c r="O53" i="10"/>
  <c r="O28" i="10"/>
  <c r="O709" i="10"/>
  <c r="O597" i="10"/>
  <c r="O303" i="10"/>
  <c r="O1049" i="10"/>
  <c r="O998" i="10"/>
  <c r="O953" i="10"/>
  <c r="O816" i="10"/>
  <c r="O792" i="10"/>
  <c r="O756" i="10"/>
  <c r="O1067" i="10"/>
  <c r="O992" i="10"/>
  <c r="O895" i="10"/>
  <c r="O811" i="10"/>
  <c r="O603" i="10"/>
  <c r="O443" i="10"/>
  <c r="O351" i="10"/>
  <c r="O118" i="10"/>
  <c r="O1058" i="10"/>
  <c r="O996" i="10"/>
  <c r="O962" i="10"/>
  <c r="O806" i="10"/>
  <c r="O790" i="10"/>
  <c r="O772" i="10"/>
  <c r="O737" i="10"/>
  <c r="O558" i="10"/>
  <c r="O785" i="10"/>
  <c r="O736" i="10"/>
  <c r="O515" i="10"/>
  <c r="O760" i="10"/>
  <c r="O430" i="10"/>
  <c r="O110" i="10"/>
  <c r="O126" i="10"/>
  <c r="O993" i="10"/>
  <c r="O229" i="10"/>
  <c r="O698" i="10"/>
  <c r="O650" i="10"/>
  <c r="O623" i="10"/>
  <c r="O587" i="10"/>
  <c r="O560" i="10"/>
  <c r="O512" i="10"/>
  <c r="O486" i="10"/>
  <c r="O463" i="10"/>
  <c r="O444" i="10"/>
  <c r="O428" i="10"/>
  <c r="O412" i="10"/>
  <c r="O388" i="10"/>
  <c r="O688" i="10"/>
  <c r="O579" i="10"/>
  <c r="O461" i="10"/>
  <c r="O426" i="10"/>
  <c r="O386" i="10"/>
  <c r="O346" i="10"/>
  <c r="O310" i="10"/>
  <c r="O340" i="10"/>
  <c r="O320" i="10"/>
  <c r="O292" i="10"/>
  <c r="O220" i="10"/>
  <c r="O192" i="10"/>
  <c r="O171" i="10"/>
  <c r="O285" i="10"/>
  <c r="O256" i="10"/>
  <c r="O214" i="10"/>
  <c r="O177" i="10"/>
  <c r="O95" i="10"/>
  <c r="O56" i="10"/>
  <c r="O156" i="10"/>
  <c r="O133" i="10"/>
  <c r="O109" i="10"/>
  <c r="O86" i="10"/>
  <c r="O68" i="10"/>
  <c r="O41" i="10"/>
  <c r="O1029" i="10"/>
  <c r="O971" i="10"/>
  <c r="O921" i="10"/>
  <c r="O868" i="10"/>
  <c r="O807" i="10"/>
  <c r="O783" i="10"/>
  <c r="O759" i="10"/>
  <c r="O742" i="10"/>
  <c r="O721" i="10"/>
  <c r="O697" i="10"/>
  <c r="O671" i="10"/>
  <c r="O644" i="10"/>
  <c r="O622" i="10"/>
  <c r="O580" i="10"/>
  <c r="O534" i="10"/>
  <c r="O447" i="10"/>
  <c r="O419" i="10"/>
  <c r="O393" i="10"/>
  <c r="O361" i="10"/>
  <c r="O339" i="10"/>
  <c r="O983" i="10"/>
  <c r="O894" i="10"/>
  <c r="O696" i="10"/>
  <c r="O639" i="10"/>
  <c r="O594" i="10"/>
  <c r="O493" i="10"/>
  <c r="O414" i="10"/>
  <c r="O304" i="10"/>
  <c r="O242" i="10"/>
  <c r="O181" i="10"/>
  <c r="O107" i="10"/>
  <c r="O1019" i="10"/>
  <c r="O982" i="10"/>
  <c r="O965" i="10"/>
  <c r="O919" i="10"/>
  <c r="O842" i="10"/>
  <c r="O817" i="10"/>
  <c r="O801" i="10"/>
  <c r="O775" i="10"/>
  <c r="O744" i="10"/>
  <c r="O714" i="10"/>
  <c r="O673" i="10"/>
  <c r="O647" i="10"/>
  <c r="O295" i="10"/>
  <c r="O273" i="10"/>
  <c r="O243" i="10"/>
  <c r="O204" i="10"/>
  <c r="O174" i="10"/>
  <c r="O132" i="10"/>
  <c r="O100" i="10"/>
  <c r="O75" i="10"/>
  <c r="O40" i="10"/>
  <c r="O614" i="10"/>
  <c r="O578" i="10"/>
  <c r="O518" i="10"/>
  <c r="O496" i="10"/>
  <c r="O465" i="10"/>
  <c r="O433" i="10"/>
  <c r="O413" i="10"/>
  <c r="O385" i="10"/>
  <c r="O358" i="10"/>
  <c r="O337" i="10"/>
  <c r="O317" i="10"/>
  <c r="O284" i="10"/>
  <c r="O251" i="10"/>
  <c r="O221" i="10"/>
  <c r="O193" i="10"/>
  <c r="O176" i="10"/>
  <c r="O153" i="10"/>
  <c r="O134" i="10"/>
  <c r="O102" i="10"/>
  <c r="O73" i="10"/>
  <c r="O43" i="10"/>
  <c r="O22" i="10"/>
  <c r="O681" i="10"/>
  <c r="O565" i="10"/>
  <c r="O474" i="10"/>
  <c r="O293" i="10"/>
  <c r="O1011" i="10"/>
  <c r="O989" i="10"/>
  <c r="O972" i="10"/>
  <c r="O896" i="10"/>
  <c r="O852" i="10"/>
  <c r="O812" i="10"/>
  <c r="O788" i="10"/>
  <c r="O751" i="10"/>
  <c r="O1001" i="10"/>
  <c r="O984" i="10"/>
  <c r="O873" i="10"/>
  <c r="O689" i="10"/>
  <c r="O591" i="10"/>
  <c r="O411" i="10"/>
  <c r="O331" i="10"/>
  <c r="O191" i="10"/>
  <c r="O104" i="10"/>
  <c r="O456" i="10"/>
  <c r="O987" i="10"/>
  <c r="O950" i="10"/>
  <c r="O854" i="10"/>
  <c r="O802" i="10"/>
  <c r="O786" i="10"/>
  <c r="O768" i="10"/>
  <c r="O724" i="10"/>
  <c r="O212" i="10"/>
  <c r="O527" i="10"/>
  <c r="O484" i="10"/>
  <c r="O501" i="10"/>
  <c r="O417" i="10"/>
  <c r="O338" i="10"/>
  <c r="O643" i="10"/>
  <c r="O88" i="10"/>
  <c r="O712" i="10"/>
  <c r="O646" i="10"/>
  <c r="O577" i="10"/>
  <c r="O503" i="10"/>
  <c r="O457" i="10"/>
  <c r="O424" i="10"/>
  <c r="O670" i="10"/>
  <c r="O451" i="10"/>
  <c r="O368" i="10"/>
  <c r="O352" i="10"/>
  <c r="O316" i="10"/>
  <c r="O265" i="10"/>
  <c r="O188" i="10"/>
  <c r="O167" i="10"/>
  <c r="O248" i="10"/>
  <c r="O169" i="10"/>
  <c r="O152" i="10"/>
  <c r="O105" i="10"/>
  <c r="O64" i="10"/>
  <c r="O997" i="10"/>
  <c r="O844" i="10"/>
  <c r="O773" i="10"/>
  <c r="O738" i="10"/>
  <c r="O693" i="10"/>
  <c r="O667" i="10"/>
  <c r="O640" i="10"/>
  <c r="O612" i="10"/>
  <c r="O567" i="10"/>
  <c r="O506" i="10"/>
  <c r="O472" i="10"/>
  <c r="O439" i="10"/>
  <c r="O415" i="10"/>
  <c r="O383" i="10"/>
  <c r="O356" i="10"/>
  <c r="O335" i="10"/>
  <c r="O1054" i="10"/>
  <c r="O1008" i="10"/>
  <c r="O682" i="10"/>
  <c r="O626" i="10"/>
  <c r="O590" i="10"/>
  <c r="O533" i="10"/>
  <c r="O455" i="10"/>
  <c r="O400" i="10"/>
  <c r="O281" i="10"/>
  <c r="O226" i="10"/>
  <c r="O173" i="10"/>
  <c r="O99" i="10"/>
  <c r="O1070" i="10"/>
  <c r="O1040" i="10"/>
  <c r="O1012" i="10"/>
  <c r="O977" i="10"/>
  <c r="O938" i="10"/>
  <c r="O875" i="10"/>
  <c r="O833" i="10"/>
  <c r="O813" i="10"/>
  <c r="O797" i="10"/>
  <c r="O766" i="10"/>
  <c r="O732" i="10"/>
  <c r="O665" i="10"/>
  <c r="O642" i="10"/>
  <c r="O291" i="10"/>
  <c r="O269" i="10"/>
  <c r="O223" i="10"/>
  <c r="O199" i="10"/>
  <c r="O159" i="10"/>
  <c r="O127" i="10"/>
  <c r="O71" i="10"/>
  <c r="O35" i="10"/>
  <c r="O601" i="10"/>
  <c r="O561" i="10"/>
  <c r="O513" i="10"/>
  <c r="O492" i="10"/>
  <c r="O445" i="10"/>
  <c r="O429" i="10"/>
  <c r="O408" i="10"/>
  <c r="O377" i="10"/>
  <c r="O349" i="10"/>
  <c r="O333" i="10"/>
  <c r="O313" i="10"/>
  <c r="O275" i="10"/>
  <c r="O241" i="10"/>
  <c r="O189" i="10"/>
  <c r="O168" i="10"/>
  <c r="O149" i="10"/>
  <c r="O129" i="10"/>
  <c r="O94" i="10"/>
  <c r="O69" i="10"/>
  <c r="O38" i="10"/>
  <c r="O46" i="10"/>
  <c r="O553" i="10"/>
  <c r="O449" i="10"/>
  <c r="O1030" i="10"/>
  <c r="O1006" i="10"/>
  <c r="O968" i="10"/>
  <c r="O892" i="10"/>
  <c r="O841" i="10"/>
  <c r="O808" i="10"/>
  <c r="O770" i="10"/>
  <c r="O731" i="10"/>
  <c r="O1033" i="10"/>
  <c r="O860" i="10"/>
  <c r="O675" i="10"/>
  <c r="O576" i="10"/>
  <c r="O401" i="10"/>
  <c r="O264" i="10"/>
  <c r="O178" i="10"/>
  <c r="O286" i="10"/>
  <c r="O1036" i="10"/>
  <c r="O978" i="10"/>
  <c r="O939" i="10"/>
  <c r="O843" i="10"/>
  <c r="O798" i="10"/>
  <c r="O782" i="10"/>
  <c r="O753" i="10"/>
  <c r="O720" i="10"/>
  <c r="O796" i="10"/>
  <c r="O695" i="10"/>
  <c r="O726" i="10"/>
  <c r="O743" i="10"/>
  <c r="O49" i="10"/>
  <c r="O26" i="10"/>
  <c r="O131" i="10"/>
  <c r="O233" i="10"/>
  <c r="O232" i="10" s="1"/>
  <c r="O1021" i="10"/>
  <c r="O1046" i="10"/>
  <c r="O910" i="10"/>
  <c r="O909" i="10" s="1"/>
  <c r="O1018" i="10"/>
  <c r="O877" i="10"/>
  <c r="O941" i="10"/>
  <c r="O940" i="10" s="1"/>
  <c r="O933" i="10"/>
  <c r="O932" i="10" s="1"/>
  <c r="O935" i="10"/>
  <c r="O995" i="10"/>
  <c r="O961" i="10"/>
  <c r="O208" i="10"/>
  <c r="O880" i="10"/>
  <c r="O879" i="10" s="1"/>
  <c r="O1027" i="10"/>
  <c r="O1026" i="10" s="1"/>
  <c r="O1039" i="10"/>
  <c r="O1010" i="10"/>
  <c r="O886" i="10"/>
  <c r="O371" i="10"/>
  <c r="O370" i="10" s="1"/>
  <c r="O914" i="10"/>
  <c r="O913" i="10" s="1"/>
  <c r="O1044" i="10"/>
  <c r="O1043" i="10" s="1"/>
  <c r="O1069" i="10"/>
  <c r="O943" i="10"/>
  <c r="O942" i="10" s="1"/>
  <c r="O245" i="10"/>
  <c r="O244" i="10" s="1"/>
  <c r="O37" i="10"/>
  <c r="O544" i="10"/>
  <c r="O543" i="10" s="1"/>
  <c r="O1060" i="10"/>
  <c r="O1059" i="10" s="1"/>
  <c r="O1062" i="10"/>
  <c r="O1061" i="10" s="1"/>
  <c r="O981" i="10"/>
  <c r="O905" i="10"/>
  <c r="O765" i="10"/>
  <c r="O918" i="10"/>
  <c r="O488" i="10"/>
  <c r="O508" i="10"/>
  <c r="O829" i="10"/>
  <c r="O705" i="10"/>
  <c r="O184" i="10"/>
  <c r="O618" i="10"/>
  <c r="O550" i="10"/>
  <c r="O62" i="10"/>
  <c r="O757" i="10"/>
  <c r="O289" i="10"/>
  <c r="O81" i="10"/>
  <c r="O52" i="10"/>
  <c r="O51" i="10" s="1"/>
  <c r="O270" i="10"/>
  <c r="O96" i="10"/>
  <c r="O846" i="10"/>
  <c r="O845" i="10" s="1"/>
  <c r="O239" i="10"/>
  <c r="R676" i="10"/>
  <c r="R571" i="10"/>
  <c r="R374" i="10"/>
  <c r="R30" i="10"/>
  <c r="R846" i="10"/>
  <c r="R845" i="10" s="1"/>
  <c r="R729" i="10"/>
  <c r="R621" i="10"/>
  <c r="R620" i="10" s="1"/>
  <c r="R289" i="10"/>
  <c r="R508" i="10"/>
  <c r="R488" i="10"/>
  <c r="R239" i="10"/>
  <c r="R238" i="10" s="1"/>
  <c r="O593" i="10"/>
  <c r="Q442" i="10"/>
  <c r="Q409" i="10" s="1"/>
  <c r="P862" i="10"/>
  <c r="P861" i="10" s="1"/>
  <c r="Q453" i="10"/>
  <c r="Q450" i="10" s="1"/>
  <c r="O1064" i="10"/>
  <c r="O1063" i="10" s="1"/>
  <c r="P886" i="10"/>
  <c r="P885" i="10" s="1"/>
  <c r="O524" i="10"/>
  <c r="R856" i="10"/>
  <c r="R608" i="10"/>
  <c r="R481" i="10"/>
  <c r="R480" i="10" s="1"/>
  <c r="R184" i="10"/>
  <c r="R821" i="10"/>
  <c r="R719" i="10"/>
  <c r="R718" i="10" s="1"/>
  <c r="R626" i="10"/>
  <c r="R550" i="10"/>
  <c r="R392" i="10"/>
  <c r="R137" i="10"/>
  <c r="R136" i="10" s="1"/>
  <c r="R81" i="10"/>
  <c r="R80" i="10" s="1"/>
  <c r="R62" i="10"/>
  <c r="R61" i="10" s="1"/>
  <c r="P593" i="10"/>
  <c r="P589" i="10" s="1"/>
  <c r="Q749" i="10"/>
  <c r="Q728" i="10" s="1"/>
  <c r="Q796" i="10"/>
  <c r="P796" i="10"/>
  <c r="P749" i="10"/>
  <c r="P1064" i="10"/>
  <c r="P1063" i="10" s="1"/>
  <c r="Q886" i="10"/>
  <c r="Q885" i="10" s="1"/>
  <c r="R690" i="10"/>
  <c r="R52" i="10"/>
  <c r="R51" i="10" s="1"/>
  <c r="R618" i="10"/>
  <c r="R617" i="10" s="1"/>
  <c r="R309" i="10"/>
  <c r="R247" i="10"/>
  <c r="R78" i="10"/>
  <c r="R77" i="10" s="1"/>
  <c r="R829" i="10"/>
  <c r="R574" i="10"/>
  <c r="R573" i="10" s="1"/>
  <c r="R835" i="10"/>
  <c r="R834" i="10" s="1"/>
  <c r="R687" i="10"/>
  <c r="R767" i="10"/>
  <c r="Q1076" i="10"/>
  <c r="Q1075" i="10" s="1"/>
  <c r="O727" i="10"/>
  <c r="R117" i="10"/>
  <c r="O1031" i="10"/>
  <c r="Q785" i="10"/>
  <c r="P785" i="10"/>
  <c r="R563" i="10"/>
  <c r="R791" i="10"/>
  <c r="R758" i="10"/>
  <c r="R730" i="10"/>
  <c r="R677" i="10"/>
  <c r="R663" i="10"/>
  <c r="R615" i="10"/>
  <c r="R498" i="10"/>
  <c r="R376" i="10"/>
  <c r="R217" i="10"/>
  <c r="R166" i="10"/>
  <c r="R116" i="10"/>
  <c r="R32" i="10"/>
  <c r="R853" i="10"/>
  <c r="R825" i="10"/>
  <c r="R735" i="10"/>
  <c r="R694" i="10"/>
  <c r="R655" i="10"/>
  <c r="R605" i="10"/>
  <c r="R570" i="10"/>
  <c r="R562" i="10"/>
  <c r="R554" i="10"/>
  <c r="R509" i="10"/>
  <c r="R489" i="10"/>
  <c r="R399" i="10"/>
  <c r="R325" i="10"/>
  <c r="R271" i="10"/>
  <c r="R222" i="10"/>
  <c r="R172" i="10"/>
  <c r="R855" i="10"/>
  <c r="R800" i="10"/>
  <c r="R739" i="10"/>
  <c r="R668" i="10"/>
  <c r="R637" i="10"/>
  <c r="R600" i="10"/>
  <c r="R520" i="10"/>
  <c r="R497" i="10"/>
  <c r="R454" i="10"/>
  <c r="R375" i="10"/>
  <c r="R327" i="10"/>
  <c r="R302" i="10"/>
  <c r="R115" i="10"/>
  <c r="R1005" i="10"/>
  <c r="R994" i="10" s="1"/>
  <c r="R830" i="10"/>
  <c r="R795" i="10"/>
  <c r="R745" i="10"/>
  <c r="R706" i="10"/>
  <c r="R656" i="10"/>
  <c r="R627" i="10"/>
  <c r="R569" i="10"/>
  <c r="R559" i="10"/>
  <c r="R551" i="10"/>
  <c r="R510" i="10"/>
  <c r="R490" i="10"/>
  <c r="R423" i="10"/>
  <c r="R314" i="10"/>
  <c r="R250" i="10"/>
  <c r="R187" i="10"/>
  <c r="R101" i="10"/>
  <c r="R1076" i="10"/>
  <c r="R1075" i="10" s="1"/>
  <c r="P727" i="10"/>
  <c r="P718" i="10" s="1"/>
  <c r="P897" i="10"/>
  <c r="O862" i="10"/>
  <c r="O861" i="10" s="1"/>
  <c r="P453" i="10"/>
  <c r="P450" i="10" s="1"/>
  <c r="P1031" i="10"/>
  <c r="P1028" i="10" s="1"/>
  <c r="R514" i="10" l="1"/>
  <c r="R267" i="10"/>
  <c r="R755" i="10"/>
  <c r="O904" i="10"/>
  <c r="R93" i="10"/>
  <c r="R703" i="10"/>
  <c r="R288" i="10"/>
  <c r="O36" i="10"/>
  <c r="O238" i="10"/>
  <c r="O1045" i="10"/>
  <c r="O25" i="10"/>
  <c r="O920" i="10"/>
  <c r="O917" i="10" s="1"/>
  <c r="O1038" i="10"/>
  <c r="O954" i="10"/>
  <c r="O1017" i="10"/>
  <c r="R111" i="10"/>
  <c r="O957" i="10"/>
  <c r="R589" i="10"/>
  <c r="O764" i="10"/>
  <c r="O207" i="10"/>
  <c r="O885" i="10"/>
  <c r="O934" i="10"/>
  <c r="O960" i="10"/>
  <c r="O1065" i="10"/>
  <c r="O876" i="10"/>
  <c r="Q897" i="10"/>
  <c r="Q890" i="10" s="1"/>
  <c r="Q865" i="10" s="1"/>
  <c r="P874" i="10"/>
  <c r="P871" i="10" s="1"/>
  <c r="O80" i="10"/>
  <c r="O980" i="10"/>
  <c r="O1020" i="10"/>
  <c r="O866" i="10"/>
  <c r="R947" i="10"/>
  <c r="R945" i="10" s="1"/>
  <c r="R865" i="10" s="1"/>
  <c r="O922" i="10"/>
  <c r="O1028" i="10"/>
  <c r="O1068" i="10"/>
  <c r="O1009" i="10"/>
  <c r="O130" i="10"/>
  <c r="O824" i="10"/>
  <c r="O511" i="10"/>
  <c r="O330" i="10"/>
  <c r="O874" i="10"/>
  <c r="O871" i="10" s="1"/>
  <c r="O780" i="10"/>
  <c r="O837" i="10"/>
  <c r="O483" i="10"/>
  <c r="O312" i="10"/>
  <c r="O657" i="10"/>
  <c r="O826" i="10"/>
  <c r="O740" i="10"/>
  <c r="O79" i="10"/>
  <c r="O666" i="10"/>
  <c r="O552" i="10"/>
  <c r="O526" i="10"/>
  <c r="O571" i="10"/>
  <c r="O311" i="10"/>
  <c r="O609" i="10"/>
  <c r="O611" i="10"/>
  <c r="O749" i="10"/>
  <c r="O187" i="10"/>
  <c r="O314" i="10"/>
  <c r="O490" i="10"/>
  <c r="O551" i="10"/>
  <c r="O569" i="10"/>
  <c r="O656" i="10"/>
  <c r="O745" i="10"/>
  <c r="O830" i="10"/>
  <c r="O828" i="10" s="1"/>
  <c r="O115" i="10"/>
  <c r="O327" i="10"/>
  <c r="O454" i="10"/>
  <c r="O520" i="10"/>
  <c r="O637" i="10"/>
  <c r="O739" i="10"/>
  <c r="O855" i="10"/>
  <c r="O172" i="10"/>
  <c r="O271" i="10"/>
  <c r="O267" i="10" s="1"/>
  <c r="O399" i="10"/>
  <c r="O489" i="10"/>
  <c r="O554" i="10"/>
  <c r="O570" i="10"/>
  <c r="O694" i="10"/>
  <c r="O825" i="10"/>
  <c r="O32" i="10"/>
  <c r="O166" i="10"/>
  <c r="O663" i="10"/>
  <c r="O730" i="10"/>
  <c r="O791" i="10"/>
  <c r="O947" i="10"/>
  <c r="O945" i="10" s="1"/>
  <c r="O669" i="10"/>
  <c r="O542" i="10"/>
  <c r="O761" i="10"/>
  <c r="O146" i="10"/>
  <c r="O422" i="10"/>
  <c r="O692" i="10"/>
  <c r="O471" i="10"/>
  <c r="O568" i="10"/>
  <c r="O45" i="10"/>
  <c r="O563" i="10"/>
  <c r="O516" i="10"/>
  <c r="O514" i="10" s="1"/>
  <c r="O619" i="10"/>
  <c r="O617" i="10" s="1"/>
  <c r="O674" i="10"/>
  <c r="O635" i="10"/>
  <c r="O633" i="10"/>
  <c r="O729" i="10"/>
  <c r="O733" i="10"/>
  <c r="O170" i="10"/>
  <c r="O190" i="10"/>
  <c r="O431" i="10"/>
  <c r="O473" i="10"/>
  <c r="O690" i="10"/>
  <c r="O856" i="10"/>
  <c r="O279" i="10"/>
  <c r="O1004" i="10"/>
  <c r="O315" i="10"/>
  <c r="O394" i="10"/>
  <c r="O65" i="10"/>
  <c r="O61" i="10" s="1"/>
  <c r="O781" i="10"/>
  <c r="O475" i="10"/>
  <c r="O592" i="10"/>
  <c r="O676" i="10"/>
  <c r="O747" i="10"/>
  <c r="O586" i="10"/>
  <c r="O254" i="10"/>
  <c r="O101" i="10"/>
  <c r="O250" i="10"/>
  <c r="O423" i="10"/>
  <c r="O510" i="10"/>
  <c r="O559" i="10"/>
  <c r="O627" i="10"/>
  <c r="O706" i="10"/>
  <c r="O703" i="10" s="1"/>
  <c r="O795" i="10"/>
  <c r="O1005" i="10"/>
  <c r="O302" i="10"/>
  <c r="O375" i="10"/>
  <c r="O497" i="10"/>
  <c r="O600" i="10"/>
  <c r="O668" i="10"/>
  <c r="O800" i="10"/>
  <c r="O222" i="10"/>
  <c r="O325" i="10"/>
  <c r="O509" i="10"/>
  <c r="O562" i="10"/>
  <c r="O605" i="10"/>
  <c r="O735" i="10"/>
  <c r="O853" i="10"/>
  <c r="O116" i="10"/>
  <c r="O217" i="10"/>
  <c r="O376" i="10"/>
  <c r="O498" i="10"/>
  <c r="O615" i="10"/>
  <c r="O677" i="10"/>
  <c r="O758" i="10"/>
  <c r="O610" i="10"/>
  <c r="O762" i="10"/>
  <c r="O717" i="10"/>
  <c r="O31" i="10"/>
  <c r="O719" i="10"/>
  <c r="O838" i="10"/>
  <c r="O290" i="10"/>
  <c r="O288" i="10" s="1"/>
  <c r="O476" i="10"/>
  <c r="O138" i="10"/>
  <c r="O491" i="10"/>
  <c r="O664" i="10"/>
  <c r="O774" i="10"/>
  <c r="O98" i="10"/>
  <c r="O216" i="10"/>
  <c r="O556" i="10"/>
  <c r="O395" i="10"/>
  <c r="O1076" i="10"/>
  <c r="O1075" i="10" s="1"/>
  <c r="O784" i="10"/>
  <c r="O165" i="10"/>
  <c r="O143" i="10"/>
  <c r="O452" i="10"/>
  <c r="O247" i="10"/>
  <c r="O621" i="10"/>
  <c r="O620" i="10" s="1"/>
  <c r="O262" i="10"/>
  <c r="O261" i="10" s="1"/>
  <c r="O460" i="10"/>
  <c r="O459" i="10" s="1"/>
  <c r="O662" i="10"/>
  <c r="O848" i="10"/>
  <c r="O847" i="10" s="1"/>
  <c r="O832" i="10"/>
  <c r="O831" i="10" s="1"/>
  <c r="O718" i="10"/>
  <c r="O230" i="10"/>
  <c r="O228" i="10" s="1"/>
  <c r="O141" i="10"/>
  <c r="O140" i="10" s="1"/>
  <c r="O702" i="10"/>
  <c r="O700" i="10" s="1"/>
  <c r="O58" i="10"/>
  <c r="O57" i="10" s="1"/>
  <c r="O546" i="10"/>
  <c r="O545" i="10" s="1"/>
  <c r="O215" i="10"/>
  <c r="O78" i="10"/>
  <c r="O687" i="10"/>
  <c r="O309" i="10"/>
  <c r="O113" i="10"/>
  <c r="O374" i="10"/>
  <c r="O125" i="10"/>
  <c r="O124" i="10" s="1"/>
  <c r="O384" i="10"/>
  <c r="O382" i="10" s="1"/>
  <c r="O582" i="10"/>
  <c r="O581" i="10" s="1"/>
  <c r="O585" i="10"/>
  <c r="O771" i="10"/>
  <c r="O206" i="10"/>
  <c r="O205" i="10" s="1"/>
  <c r="O631" i="10"/>
  <c r="O301" i="10"/>
  <c r="O467" i="10"/>
  <c r="O541" i="10"/>
  <c r="O481" i="10"/>
  <c r="O137" i="10"/>
  <c r="O608" i="10"/>
  <c r="O354" i="10"/>
  <c r="O353" i="10" s="1"/>
  <c r="O538" i="10"/>
  <c r="O535" i="10" s="1"/>
  <c r="O859" i="10"/>
  <c r="O858" i="10" s="1"/>
  <c r="O21" i="10"/>
  <c r="O20" i="10" s="1"/>
  <c r="O360" i="10"/>
  <c r="O359" i="10" s="1"/>
  <c r="O532" i="10"/>
  <c r="O530" i="10" s="1"/>
  <c r="O235" i="10"/>
  <c r="O234" i="10" s="1"/>
  <c r="O685" i="10"/>
  <c r="O684" i="10" s="1"/>
  <c r="O835" i="10"/>
  <c r="O392" i="10"/>
  <c r="R651" i="10"/>
  <c r="R849" i="10"/>
  <c r="R213" i="10"/>
  <c r="O30" i="10"/>
  <c r="O851" i="10"/>
  <c r="O574" i="10"/>
  <c r="O573" i="10" s="1"/>
  <c r="O119" i="10"/>
  <c r="O117" i="10" s="1"/>
  <c r="O410" i="10"/>
  <c r="O649" i="10"/>
  <c r="O645" i="10" s="1"/>
  <c r="O715" i="10"/>
  <c r="O821" i="10"/>
  <c r="Q779" i="10"/>
  <c r="Q778" i="10" s="1"/>
  <c r="R165" i="10"/>
  <c r="R164" i="10" s="1"/>
  <c r="R143" i="10"/>
  <c r="R142" i="10" s="1"/>
  <c r="R452" i="10"/>
  <c r="R450" i="10" s="1"/>
  <c r="R262" i="10"/>
  <c r="R261" i="10" s="1"/>
  <c r="R460" i="10"/>
  <c r="R459" i="10" s="1"/>
  <c r="R662" i="10"/>
  <c r="R661" i="10" s="1"/>
  <c r="R848" i="10"/>
  <c r="R847" i="10" s="1"/>
  <c r="R832" i="10"/>
  <c r="R831" i="10" s="1"/>
  <c r="O529" i="10"/>
  <c r="P336" i="10"/>
  <c r="P308" i="10" s="1"/>
  <c r="P611" i="10"/>
  <c r="P607" i="10" s="1"/>
  <c r="O864" i="10"/>
  <c r="O863" i="10" s="1"/>
  <c r="R686" i="10"/>
  <c r="O891" i="10"/>
  <c r="O890" i="10" s="1"/>
  <c r="R391" i="10"/>
  <c r="R820" i="10"/>
  <c r="R230" i="10"/>
  <c r="R228" i="10" s="1"/>
  <c r="R141" i="10"/>
  <c r="R140" i="10" s="1"/>
  <c r="R702" i="10"/>
  <c r="R700" i="10" s="1"/>
  <c r="R526" i="10"/>
  <c r="R525" i="10" s="1"/>
  <c r="Q254" i="10"/>
  <c r="Q246" i="10" s="1"/>
  <c r="P748" i="10"/>
  <c r="P728" i="10" s="1"/>
  <c r="R58" i="10"/>
  <c r="R57" i="10" s="1"/>
  <c r="R279" i="10"/>
  <c r="R277" i="10" s="1"/>
  <c r="R546" i="10"/>
  <c r="R545" i="10" s="1"/>
  <c r="O280" i="10"/>
  <c r="O655" i="10"/>
  <c r="P484" i="10"/>
  <c r="P480" i="10" s="1"/>
  <c r="P529" i="10"/>
  <c r="P525" i="10" s="1"/>
  <c r="Q336" i="10"/>
  <c r="Q308" i="10" s="1"/>
  <c r="Q611" i="10"/>
  <c r="Q607" i="10" s="1"/>
  <c r="P864" i="10"/>
  <c r="P863" i="10" s="1"/>
  <c r="R125" i="10"/>
  <c r="R124" i="10" s="1"/>
  <c r="R384" i="10"/>
  <c r="R382" i="10" s="1"/>
  <c r="R582" i="10"/>
  <c r="R581" i="10" s="1"/>
  <c r="P891" i="10"/>
  <c r="P890" i="10" s="1"/>
  <c r="R625" i="10"/>
  <c r="O629" i="10"/>
  <c r="R487" i="10"/>
  <c r="R728" i="10"/>
  <c r="R29" i="10"/>
  <c r="P280" i="10"/>
  <c r="P277" i="10" s="1"/>
  <c r="P655" i="10"/>
  <c r="P651" i="10" s="1"/>
  <c r="Q484" i="10"/>
  <c r="Q480" i="10" s="1"/>
  <c r="R206" i="10"/>
  <c r="R205" i="10" s="1"/>
  <c r="R631" i="10"/>
  <c r="R630" i="10" s="1"/>
  <c r="R301" i="10"/>
  <c r="R298" i="10" s="1"/>
  <c r="R467" i="10"/>
  <c r="R466" i="10" s="1"/>
  <c r="R541" i="10"/>
  <c r="R540" i="10" s="1"/>
  <c r="R45" i="10"/>
  <c r="R44" i="10" s="1"/>
  <c r="R354" i="10"/>
  <c r="R353" i="10" s="1"/>
  <c r="R538" i="10"/>
  <c r="R535" i="10" s="1"/>
  <c r="R859" i="10"/>
  <c r="R858" i="10" s="1"/>
  <c r="O48" i="10"/>
  <c r="Q212" i="10"/>
  <c r="Q207" i="10" s="1"/>
  <c r="P586" i="10"/>
  <c r="P583" i="10" s="1"/>
  <c r="R828" i="10"/>
  <c r="R246" i="10"/>
  <c r="P515" i="10"/>
  <c r="P514" i="10" s="1"/>
  <c r="O1055" i="10"/>
  <c r="O1053" i="10" s="1"/>
  <c r="R549" i="10"/>
  <c r="R607" i="10"/>
  <c r="R21" i="10"/>
  <c r="R20" i="10" s="1"/>
  <c r="R360" i="10"/>
  <c r="R359" i="10" s="1"/>
  <c r="R532" i="10"/>
  <c r="R530" i="10" s="1"/>
  <c r="P629" i="10"/>
  <c r="P625" i="10" s="1"/>
  <c r="R507" i="10"/>
  <c r="R373" i="10"/>
  <c r="R235" i="10"/>
  <c r="R234" i="10" s="1"/>
  <c r="R685" i="10"/>
  <c r="R684" i="10" s="1"/>
  <c r="R780" i="10"/>
  <c r="R778" i="10" s="1"/>
  <c r="P779" i="10"/>
  <c r="P778" i="10" s="1"/>
  <c r="P48" i="10"/>
  <c r="P44" i="10" s="1"/>
  <c r="R212" i="10"/>
  <c r="R207" i="10" s="1"/>
  <c r="Q586" i="10"/>
  <c r="Q583" i="10" s="1"/>
  <c r="R308" i="10"/>
  <c r="R410" i="10"/>
  <c r="R409" i="10" s="1"/>
  <c r="R649" i="10"/>
  <c r="R645" i="10" s="1"/>
  <c r="R715" i="10"/>
  <c r="R713" i="10" s="1"/>
  <c r="Q515" i="10"/>
  <c r="Q514" i="10" s="1"/>
  <c r="P1055" i="10"/>
  <c r="P1053" i="10" s="1"/>
  <c r="R183" i="10"/>
  <c r="P254" i="10"/>
  <c r="P246" i="10" s="1"/>
  <c r="O748" i="10"/>
  <c r="O549" i="10" l="1"/>
  <c r="O373" i="10"/>
  <c r="O93" i="10"/>
  <c r="O44" i="10"/>
  <c r="O651" i="10"/>
  <c r="O713" i="10"/>
  <c r="O164" i="10"/>
  <c r="O136" i="10"/>
  <c r="O755" i="10"/>
  <c r="O277" i="10"/>
  <c r="O540" i="10"/>
  <c r="O111" i="10"/>
  <c r="O213" i="10"/>
  <c r="O487" i="10"/>
  <c r="O728" i="10"/>
  <c r="O391" i="10"/>
  <c r="O308" i="10"/>
  <c r="O525" i="10"/>
  <c r="O583" i="10"/>
  <c r="O142" i="10"/>
  <c r="O849" i="10"/>
  <c r="O607" i="10"/>
  <c r="O480" i="10"/>
  <c r="O630" i="10"/>
  <c r="O661" i="10"/>
  <c r="O246" i="10"/>
  <c r="O778" i="10"/>
  <c r="O589" i="10"/>
  <c r="O183" i="10"/>
  <c r="O507" i="10"/>
  <c r="O409" i="10"/>
  <c r="O29" i="10"/>
  <c r="O834" i="10"/>
  <c r="O466" i="10"/>
  <c r="O767" i="10"/>
  <c r="O686" i="10"/>
  <c r="O450" i="10"/>
  <c r="O625" i="10"/>
  <c r="O820" i="10"/>
  <c r="O298" i="10"/>
  <c r="O77" i="10"/>
  <c r="O994" i="10"/>
  <c r="O865" i="10" s="1"/>
  <c r="P865" i="10"/>
  <c r="P15" i="10"/>
  <c r="Q15" i="10"/>
  <c r="P458" i="10"/>
  <c r="R458" i="10"/>
  <c r="R15" i="10"/>
  <c r="Q458" i="10"/>
  <c r="O458" i="10" l="1"/>
  <c r="R14" i="10"/>
  <c r="Q14" i="10"/>
  <c r="P14" i="10"/>
  <c r="O17" i="10" l="1"/>
  <c r="O16" i="10" s="1"/>
  <c r="O15" i="10" s="1"/>
  <c r="O14" i="10" s="1"/>
</calcChain>
</file>

<file path=xl/comments1.xml><?xml version="1.0" encoding="utf-8"?>
<comments xmlns="http://schemas.openxmlformats.org/spreadsheetml/2006/main">
  <authors>
    <author>Логунова Юлия Александровна</author>
  </authors>
  <commentList>
    <comment ref="C684" authorId="0" shape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2.xml><?xml version="1.0" encoding="utf-8"?>
<comments xmlns="http://schemas.openxmlformats.org/spreadsheetml/2006/main">
  <authors>
    <author>Логунова Юлия Александровна</author>
  </authors>
  <commentList>
    <comment ref="C683" authorId="0" shape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3.xml><?xml version="1.0" encoding="utf-8"?>
<comments xmlns="http://schemas.openxmlformats.org/spreadsheetml/2006/main">
  <authors>
    <author>Логунова Юлия Александровна</author>
  </authors>
  <commentList>
    <comment ref="C686" authorId="0" shapeId="0">
      <text>
        <r>
          <rPr>
            <b/>
            <sz val="24"/>
            <color indexed="81"/>
            <rFont val="Tahoma"/>
            <family val="2"/>
            <charset val="204"/>
          </rPr>
          <t>Логунова Юлия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24"/>
            <color indexed="81"/>
            <rFont val="Tahoma"/>
            <family val="2"/>
            <charset val="204"/>
          </rPr>
          <t>Была с/з СЭ-ТР-586/20 от 02.06.2020 об анулировании ТЗ. Финансирование по ПИР будет перенесено на другой объект</t>
        </r>
      </text>
    </comment>
  </commentList>
</comments>
</file>

<file path=xl/comments4.xml><?xml version="1.0" encoding="utf-8"?>
<comments xmlns="http://schemas.openxmlformats.org/spreadsheetml/2006/main">
  <authors>
    <author>Лёвин Евгений Сергеевич</author>
  </authors>
  <commentList>
    <comment ref="H519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J522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  <comment ref="L522" authorId="0" shapeId="0">
      <text>
        <r>
          <rPr>
            <b/>
            <sz val="9"/>
            <color indexed="81"/>
            <rFont val="Tahoma"/>
            <family val="2"/>
            <charset val="204"/>
          </rPr>
          <t>Лёвин Евгений Сергеевич:</t>
        </r>
        <r>
          <rPr>
            <sz val="9"/>
            <color indexed="81"/>
            <rFont val="Tahoma"/>
            <family val="2"/>
            <charset val="204"/>
          </rPr>
          <t xml:space="preserve">
Целесообразно строительство в 2018 году. Связано с ТЗ №514/12</t>
        </r>
      </text>
    </comment>
  </commentList>
</comments>
</file>

<file path=xl/sharedStrings.xml><?xml version="1.0" encoding="utf-8"?>
<sst xmlns="http://schemas.openxmlformats.org/spreadsheetml/2006/main" count="13100" uniqueCount="2229">
  <si>
    <t>Приложение  № 7.1 
к приказу Минэнерго России
от «24» марта 2010 г. №114</t>
  </si>
  <si>
    <t>Отчет об исполнении инвестиционной программы, млн. рублей с НДС (представляется ежеквартально)</t>
  </si>
  <si>
    <t>Утверждаю:</t>
  </si>
  <si>
    <t xml:space="preserve">Заместитель генерального директора 
по экономике и финансам  АО "Мособлэнерго" </t>
  </si>
  <si>
    <t>М.П.</t>
  </si>
  <si>
    <t>№№</t>
  </si>
  <si>
    <t>Наименование объекта</t>
  </si>
  <si>
    <t>ТЗ / ТУ</t>
  </si>
  <si>
    <t xml:space="preserve">Остаток стоимости на начало года * </t>
  </si>
  <si>
    <t>Освоено (закрыто актами выполнен-
ных работ),
млн. рублей без НДС</t>
  </si>
  <si>
    <t>Введено (оформлено актами ввода в эксплуатацию),
млн. рублей без НДС</t>
  </si>
  <si>
    <t>Осталось профинансировать по результатам отчетного периода *</t>
  </si>
  <si>
    <t>Отклонение ***</t>
  </si>
  <si>
    <t>Причины отклонений</t>
  </si>
  <si>
    <t>всего</t>
  </si>
  <si>
    <t>млн. рублей</t>
  </si>
  <si>
    <t>%</t>
  </si>
  <si>
    <t>в том числе за счет</t>
  </si>
  <si>
    <t>план**</t>
  </si>
  <si>
    <t>факт ***</t>
  </si>
  <si>
    <t>план</t>
  </si>
  <si>
    <t>факт</t>
  </si>
  <si>
    <t>за отчетный квартал</t>
  </si>
  <si>
    <t>уточнения стоимости по результатам утвержденной ПСД</t>
  </si>
  <si>
    <t>уточнения стоимости по результатам закупочных процедур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</si>
  <si>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</si>
  <si>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</si>
  <si>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</si>
  <si>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</si>
  <si>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</si>
  <si>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</si>
  <si>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</si>
  <si>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</si>
  <si>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</si>
  <si>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</si>
  <si>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</si>
  <si>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</si>
  <si>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</si>
  <si>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</si>
  <si>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</si>
  <si>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</si>
  <si>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</si>
  <si>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</si>
  <si>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</si>
  <si>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</si>
  <si>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</si>
  <si>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</si>
  <si>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</si>
  <si>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</si>
  <si>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31</t>
  </si>
  <si>
    <t>32</t>
  </si>
  <si>
    <t>34</t>
  </si>
  <si>
    <t>35</t>
  </si>
  <si>
    <t>Приложение  № 8</t>
  </si>
  <si>
    <t>к приказу Минэнерго России
от «24» марта 2010 г. №114</t>
  </si>
  <si>
    <t>УТВЕРЖДАЮ:</t>
  </si>
  <si>
    <t>Заместитель генерального директора по экономике и финансам АО "Мособлэнерго"</t>
  </si>
  <si>
    <t xml:space="preserve">в млн. руб. с НДС </t>
  </si>
  <si>
    <t>Источник финансирования</t>
  </si>
  <si>
    <t xml:space="preserve">Объем финансирования
</t>
  </si>
  <si>
    <t>1 кв</t>
  </si>
  <si>
    <t>2 кв</t>
  </si>
  <si>
    <t>3 кв</t>
  </si>
  <si>
    <t>4 кв</t>
  </si>
  <si>
    <t>план*</t>
  </si>
  <si>
    <t>факт**</t>
  </si>
  <si>
    <t>Собственные средства</t>
  </si>
  <si>
    <t>1.1.</t>
  </si>
  <si>
    <t>Прибыль, направляемая на инвестиции:</t>
  </si>
  <si>
    <t>1.1.1.</t>
  </si>
  <si>
    <t>в т.ч. инвестиционная составляющая в тарифе</t>
  </si>
  <si>
    <t>1.1.2.</t>
  </si>
  <si>
    <t xml:space="preserve">в т.ч. прибыль со свободного сектора </t>
  </si>
  <si>
    <t>1.1.3.</t>
  </si>
  <si>
    <t>в т.ч. от технологического присоединения (для электросетевых компаний)</t>
  </si>
  <si>
    <t>1.1.3.1.</t>
  </si>
  <si>
    <t>в т.ч. от технологического присоединения генерации</t>
  </si>
  <si>
    <t>1.1.3.2.</t>
  </si>
  <si>
    <t>в т.ч. от технологического присоединения потребителей</t>
  </si>
  <si>
    <t>1.1.4.</t>
  </si>
  <si>
    <t>1.2.</t>
  </si>
  <si>
    <t>Амортизация</t>
  </si>
  <si>
    <t>1.2.1.</t>
  </si>
  <si>
    <t>Амортизация, учтенная в тарифе</t>
  </si>
  <si>
    <t>1.2.2.</t>
  </si>
  <si>
    <t>Прочая амортизация</t>
  </si>
  <si>
    <t>1.2.3.</t>
  </si>
  <si>
    <t>Недоиспользованная амортизация прошлых лет</t>
  </si>
  <si>
    <t>1.3.</t>
  </si>
  <si>
    <t>Возврат НДС</t>
  </si>
  <si>
    <t>1.4.</t>
  </si>
  <si>
    <t>Прочие собственные средства</t>
  </si>
  <si>
    <t xml:space="preserve">1.4.1. </t>
  </si>
  <si>
    <t>в т.ч. средства допэмиссии</t>
  </si>
  <si>
    <t>1.5.</t>
  </si>
  <si>
    <t>Остаток собственных средств на начало года</t>
  </si>
  <si>
    <t>2.</t>
  </si>
  <si>
    <t>Привлеченные средства, в т.ч.:</t>
  </si>
  <si>
    <t>2.1.</t>
  </si>
  <si>
    <t>Кредиты</t>
  </si>
  <si>
    <t>2.2.</t>
  </si>
  <si>
    <t>Облигационные займы</t>
  </si>
  <si>
    <t>2.3.</t>
  </si>
  <si>
    <t>Займы организаций</t>
  </si>
  <si>
    <t>2.4.</t>
  </si>
  <si>
    <t>Бюджетное финансирование</t>
  </si>
  <si>
    <t>2.5.</t>
  </si>
  <si>
    <t>Средства внешних инвесторов</t>
  </si>
  <si>
    <t>2.6.</t>
  </si>
  <si>
    <t>Использование лизинга</t>
  </si>
  <si>
    <t>2.7.</t>
  </si>
  <si>
    <t>Прочие привлеченные средства</t>
  </si>
  <si>
    <t>ВСЕГО источников финансирования</t>
  </si>
  <si>
    <t>для ОГК/ТГК, в том числе</t>
  </si>
  <si>
    <t>ДПМ</t>
  </si>
  <si>
    <t>вне ДПМ</t>
  </si>
  <si>
    <t>* план в соответствии с утвержденной инвестиционной программой</t>
  </si>
  <si>
    <t>** накопленным итогом за год</t>
  </si>
  <si>
    <t>Приложение  № 9
к приказу Минэнерго России  от «24» марта 2010 г. №114</t>
  </si>
  <si>
    <t xml:space="preserve">Заместитель генерального директора по экономике и финансам АО "Мособлэнерго" </t>
  </si>
  <si>
    <t>Ввод мощностей</t>
  </si>
  <si>
    <t>Вывод мощностей</t>
  </si>
  <si>
    <t>Факт I кв.</t>
  </si>
  <si>
    <t>Факт II кв.</t>
  </si>
  <si>
    <t>Факт III кв.</t>
  </si>
  <si>
    <t>Факт IV кв.</t>
  </si>
  <si>
    <t>км</t>
  </si>
  <si>
    <t>МВА</t>
  </si>
  <si>
    <t>Приложение  № 7.2 
к приказу Минэнерго России
от «24» марта 2010 г. №114</t>
  </si>
  <si>
    <t xml:space="preserve">Заместитель генерального директора по экономике и финансам АО "Мособлэнерго" 
</t>
  </si>
  <si>
    <t>№/№</t>
  </si>
  <si>
    <t>Наименование объекта *</t>
  </si>
  <si>
    <t>Плановой объем финансирования,
млн. руб. *</t>
  </si>
  <si>
    <t>Фактически профинансировано, млн. руб.</t>
  </si>
  <si>
    <t>Фактически освоено (закрыто актами выполненных работ), млн. руб.</t>
  </si>
  <si>
    <t>Технические характеристики созданных объектов</t>
  </si>
  <si>
    <t>генерирующие объекты</t>
  </si>
  <si>
    <t>подстанции</t>
  </si>
  <si>
    <t>линии электропередачи</t>
  </si>
  <si>
    <t>иные объекты</t>
  </si>
  <si>
    <t>ПИР</t>
  </si>
  <si>
    <t>СМР</t>
  </si>
  <si>
    <t>оборудо-
вание и мате-
риалы</t>
  </si>
  <si>
    <t>прочие</t>
  </si>
  <si>
    <t>год ввода
в эксплуа-
тацию</t>
  </si>
  <si>
    <t>норма-
тивный срок службы, лет</t>
  </si>
  <si>
    <t>мощ-
ность, МВт</t>
  </si>
  <si>
    <t>тепловая энергия, Гкал/час</t>
  </si>
  <si>
    <t>коли-
чество
и марка силовых транс-
формато-
ров, шт.</t>
  </si>
  <si>
    <t>мощ-
ность, МВА</t>
  </si>
  <si>
    <t>тип опор</t>
  </si>
  <si>
    <t>марка кабеля</t>
  </si>
  <si>
    <t>протя-
жен-
ность, км</t>
  </si>
  <si>
    <t>25</t>
  </si>
  <si>
    <t>26</t>
  </si>
  <si>
    <t>27</t>
  </si>
  <si>
    <t>28</t>
  </si>
  <si>
    <t>29</t>
  </si>
  <si>
    <t>30</t>
  </si>
  <si>
    <t>33</t>
  </si>
  <si>
    <t>36</t>
  </si>
  <si>
    <t>37</t>
  </si>
  <si>
    <t>I кв.</t>
  </si>
  <si>
    <t>II кв.</t>
  </si>
  <si>
    <t>III кв.</t>
  </si>
  <si>
    <t>IV кв.</t>
  </si>
  <si>
    <t>(представляется ежеквартально)</t>
  </si>
  <si>
    <t xml:space="preserve">    _______________________  В.Н. Мельничук</t>
  </si>
  <si>
    <t>___________________   В.Н. Мельничук</t>
  </si>
  <si>
    <t>________________________ В.Н. Мельничук</t>
  </si>
  <si>
    <t>__________________ В.Н. Мельничук</t>
  </si>
  <si>
    <t>Отклонение фактической стоимости работ от плановой стоимости, млн. руб.</t>
  </si>
  <si>
    <t>Объем финансирования за  2020 год, с НДС</t>
  </si>
  <si>
    <t>Отчет об источниках финансирования инвестиционной программы АО "Мособлэнерго" за 1 квартал  2020 года</t>
  </si>
  <si>
    <t>"_____" ________________ 2020 г.</t>
  </si>
  <si>
    <t>2020год</t>
  </si>
  <si>
    <t>2020 год</t>
  </si>
  <si>
    <t xml:space="preserve">ВСЕГО, </t>
  </si>
  <si>
    <t>Техническое перевооружение и реконструкция</t>
  </si>
  <si>
    <t>Городской округ Электросталь</t>
  </si>
  <si>
    <t>Реконструкция ТП-74 для электроснабжения энергопринимающих устройств заявителя по адресу: 144000, Московская обл, г. Электросталь, ул. Расковой, дом № 4а</t>
  </si>
  <si>
    <t>6257/19</t>
  </si>
  <si>
    <t>6191/19</t>
  </si>
  <si>
    <t>Орехово-Зуевский муниципальный район</t>
  </si>
  <si>
    <t>Реконструкция ТП-211 по адресу: 142672, Московская обл., Орехово-Зуевский р-н, г. Ликино-Дулево, ул. Октябрьская, д № 55 (1 Этап)</t>
  </si>
  <si>
    <t>4216/17</t>
  </si>
  <si>
    <t>Реконструкция ТП-1234. Строительство КРУН, ЛЭП-10 кВ, ЛЭП-0,4 кВ по адресу: 142636, Московская область, Орехово-Зуевский район, п. Савино</t>
  </si>
  <si>
    <t>4140/17</t>
  </si>
  <si>
    <t>Реконструкция ТП-301 по адресу: 142620, Московская обл., Орехово-Зуевский р-н, г. Куровское, Восточный проезд</t>
  </si>
  <si>
    <t>6051/19</t>
  </si>
  <si>
    <t>Городской округ Электрогорск</t>
  </si>
  <si>
    <t>Реконструкция ТП-335 по адресу: Московская область, г.о. Электрогорск, ул. Советская, д. 40</t>
  </si>
  <si>
    <t>2473/15</t>
  </si>
  <si>
    <t>Реконструкция ТП-321 по адресу: Московская область, г.о. Электрогорск, ул. Ленина, д. 36а</t>
  </si>
  <si>
    <t>2476/15</t>
  </si>
  <si>
    <t>Павлово-Посадский муниципальный район</t>
  </si>
  <si>
    <t>Реконструкция ТП-306 по адресу: 142506, Московская обл., Павлово-Посадский р-н, г. Павловский Посад, ул. 1 Мая</t>
  </si>
  <si>
    <t>5591/18</t>
  </si>
  <si>
    <t>Реконструкция административного здания по адресу: Московская область, г. Павловский Посад, пер. Интернациональный, д. 26</t>
  </si>
  <si>
    <t>5773/19</t>
  </si>
  <si>
    <t>Реконструкция ТП-85 по адресу: Московская область, г. Павловский Посад, ул. Карла Маркса</t>
  </si>
  <si>
    <t>6032/19</t>
  </si>
  <si>
    <t xml:space="preserve">Реконструкция участка ВЛ-0,23 кВ от ГКТП-106 для электроснабжения энергопринимающих устройств заявителя по адресу: Московская обл., Павлово-Посадский р-н, г. Павловский Посад, 
ул. Пионерская, дом № 22/8
</t>
  </si>
  <si>
    <t xml:space="preserve">Шатурский муниципальный район </t>
  </si>
  <si>
    <t>Реконструкция ТП-12, строительство ЛЭП-0,4кВ по адресу: Московская обл, Шатурский р-н, г. Шатура, мкр. Керва, участок № южнее ЗУ (1 Этап)</t>
  </si>
  <si>
    <t>5576/18</t>
  </si>
  <si>
    <t>Реконструкция ТП-2 для электроснабжения энергопринимающих устройств заявителя по адресу: 140713, Московская область, Шатурский р-н, Шатура г., Керва мкр., Первомайская ул.</t>
  </si>
  <si>
    <t>4505/18</t>
  </si>
  <si>
    <t>Реконструкция КТП-8, строительство ЛЭП-0,4кВ по адресу: Московская обл., Шатурский р-н., п. Северная Грива</t>
  </si>
  <si>
    <t>5554/18</t>
  </si>
  <si>
    <t>Реконструкция участка ВЛ-0,23 кВ от ТП-3 для электроснабжения энергопринимающих устройств заявителя по адресу: Московская обл., г.о. Шатура, г. Шатура, п. Осаново-Дубовое, ул. Школьная</t>
  </si>
  <si>
    <t>6186/19</t>
  </si>
  <si>
    <t>Городской округ  Рошаль</t>
  </si>
  <si>
    <t>Реконструкция ТП-6 по адресу: г.Рошаль</t>
  </si>
  <si>
    <t>492/12</t>
  </si>
  <si>
    <t>Реконструкция РТП-3 для электроснабжения энергопринимающих устройств  заявителя по адресу: Московская обл, Рошаль г, Лесная ул</t>
  </si>
  <si>
    <t>5619/18</t>
  </si>
  <si>
    <t>Реконструкция ВЛ-0,4 кВ от ТП-6 по адресу: г.о. Рошаль, ул.40 лет Октября, Заводская, Садовая, III Пятилетки1-33</t>
  </si>
  <si>
    <t>224/11</t>
  </si>
  <si>
    <t>Реконструкция ВЛ-0,23 кВ от ТП-31, перевод ЛЭП-0,4 кВ с ТП-31 на МТП-1819864 по адресу: Московская область, Рошаль г., ул. Железнодорожная</t>
  </si>
  <si>
    <t>Реконструкция РП-1 по адресу: Московская обл., г. Рошаль, ул. Косякова, д. № 9</t>
  </si>
  <si>
    <t>6168/19</t>
  </si>
  <si>
    <t>Городской округ Кашира</t>
  </si>
  <si>
    <t>Реконструкция ВЛ-0,4 кВ от ТП-125 по адресу: Московская область, г. Кашира-2</t>
  </si>
  <si>
    <t>136/08</t>
  </si>
  <si>
    <t>Реконструкция ВЛ-0,4 от ТП-45, по адресу: г. Кашира-1, ул. Б. и М. Красноармейская, Полевой пер., Крестьянская, Б. Посадская, Моргунова</t>
  </si>
  <si>
    <t>46/10</t>
  </si>
  <si>
    <t>Реконструкция ТП-85 по адресу: 142900, Московская обл., г. Кашира, Каширский проспект, д.№3</t>
  </si>
  <si>
    <t>6080/19</t>
  </si>
  <si>
    <t>Городской округ Озеры</t>
  </si>
  <si>
    <t>Реконструкция КЛ-10 кВ фидер №16 от ПС-153 ПАО «МОЭСК» до ЦРП,  Московская область, г. Озеры, пер. Болотный</t>
  </si>
  <si>
    <t>235/11</t>
  </si>
  <si>
    <t>Чеховский муниципальный район</t>
  </si>
  <si>
    <t>Реконструкция  КЛ-6 кВ направлением РП-ЧЗЭМ-ТП567 по адресу: 142300, Московская область, г. Чехов, ул. Гагарина</t>
  </si>
  <si>
    <t>1874/15</t>
  </si>
  <si>
    <t>Реконструкция ВЛ-0,4 кВ от ТП-2. Строительство ЛЭП-0,4 кВ от ТП-1 до границы участка заявителя по адресу: 142307, Московская обл, Чеховский р-н, Чехов-7 г. (1 Этап)</t>
  </si>
  <si>
    <t>5367/18</t>
  </si>
  <si>
    <t>Реконструкция ТП-542 для электроснабжения энергопринимающих устройств  заявителей по адресу: 142350, Московская обл, Чеховский р-н, Чехов г., ул. Чехова</t>
  </si>
  <si>
    <t>5834/19</t>
  </si>
  <si>
    <t>Реконструкция КЛ-6 кВ от ПС-382 «Венюково» ПАО «МОЭСК». Реконструкция ТП-539 по адресу: Московская область, г. Чехов  (1 Этап)</t>
  </si>
  <si>
    <t>4029/17</t>
  </si>
  <si>
    <t>Реконструкция РУ-0,4 кВ РП-52 для электроснабжения энергопринимающих устройств заявителя по адресу: 142301, Московская обл, Чеховский р-н, Чехов г, Пионерская ул, дом №8</t>
  </si>
  <si>
    <t>5532/18</t>
  </si>
  <si>
    <t>Реконструкция ВЛ-6кВ ТП-208 до КТП-598 (до КТП-667), Чеховский район, д.Чепелево, от оп. №15 (фид. Сандарово) по адресу: Московская обл., Чеховский район, д.Чепелево</t>
  </si>
  <si>
    <t>5026/18</t>
  </si>
  <si>
    <t>Реконструкция ПС-4 35/6/0,4 кВ по адресу: 142300, Московская область Чеховский р-н, п.Любучаны</t>
  </si>
  <si>
    <t>1882/15</t>
  </si>
  <si>
    <t>Реконструкция ВЛ-0,4кВ от РП-71 по адресу: Московская обл., Чеховский р-н., с. Мещерское</t>
  </si>
  <si>
    <t>6069/19</t>
  </si>
  <si>
    <t>Реконструкция ВЛ-0,4 кВ от РУ-0,4 кВ ТП-523 до существующей опоры. Строительство ЛЭП-0,4 В от существующей опоры ВЛ-0,4 кВ ТП-523 по адресу: Московская обл, Чеховский р-н, Чехов г, Советская ул, дом №4 (1 Этап)</t>
  </si>
  <si>
    <t>5304/18</t>
  </si>
  <si>
    <t>6241/19</t>
  </si>
  <si>
    <t>Строительство двух КТП, КЛ-6 кВ, ЛЭП-0,4 кВ по адресу: 142300, Московская обл, г.о. Чехов, Верхнее Зачатье</t>
  </si>
  <si>
    <t>6233/19</t>
  </si>
  <si>
    <t>Реконструкция ВЛ-0,4 кВ от ТП 10-71 для электроснабжения Заявителя по адресу: Московская обл, Чеховский р-н, Чехов, Серпуховская ул, дом №9А</t>
  </si>
  <si>
    <t>5623/18</t>
  </si>
  <si>
    <t>Городской округ Пущино</t>
  </si>
  <si>
    <t>Реконструкция РУ-0,4кВ РП-24 по адресу: 142290, Московская область, г. Пущино, микрорайон «Г», в районе жилого дома №3</t>
  </si>
  <si>
    <t>2541/15</t>
  </si>
  <si>
    <t>Реконструкция РУ-0,4кВ ТП-302 по адресу: 142290, Московская область, г. Пущино, микрорайон «В», в районе жилого дома №14</t>
  </si>
  <si>
    <t>2550/15</t>
  </si>
  <si>
    <t>Серпуховский муниципальный район</t>
  </si>
  <si>
    <t>Реконструкция КВЛ-10 кВ ф.7,18 от ПС-748 «Лазарево» с выносом линии с территории частных землевладений и установкой двух КРУН на ЛР № 1, 2 по адресу:  Московская область, Серпуховский район, Шараповское лесничество</t>
  </si>
  <si>
    <t>2223/15</t>
  </si>
  <si>
    <t>Реконструкция КЛ-6кВ от РП-4 до РП-18 по адресу: Московская область, г. Серпухов</t>
  </si>
  <si>
    <t>4302/17</t>
  </si>
  <si>
    <t>Реконструкция РП-10-15 по адресу: Московская область, г. Серпухов, ул. Пролетарская, 78</t>
  </si>
  <si>
    <t>4303/17</t>
  </si>
  <si>
    <t>Реконструкция ЦРП-40 по адресу: Московская обл., г. Протвино</t>
  </si>
  <si>
    <t>4614/18</t>
  </si>
  <si>
    <t>Реконструкция РП-10-2 по адресу: Московская обл., г. Серпухов, ул. Советская, д. 72 а</t>
  </si>
  <si>
    <t>4613/18</t>
  </si>
  <si>
    <t>Реконструкция ТП-223. Строительство ЛЭП-0,4 кВ от ТП-223 по адресу: Московская обл., Серпухов г, Химиков ул, рядом с д. 1 (2  этап)</t>
  </si>
  <si>
    <t>5863/19</t>
  </si>
  <si>
    <t>Люберецкий муниципальный район</t>
  </si>
  <si>
    <t>Перевод сетей на напряжение 10 кВ по адресу: Московская область, Люберецкий р-н, п. Малаховка</t>
  </si>
  <si>
    <t>1306/14</t>
  </si>
  <si>
    <t>Реконструкция ВЛ-0,4 кВ от ТП-85 по адресу: Московская область, Люберецкий р-он, п. Егорово, ул. Колхозная, ул.Центральная, ул.Комсомольская, ул.Радио, ул.Полевая, 3 квартал</t>
  </si>
  <si>
    <t>140/10</t>
  </si>
  <si>
    <t>Реконструкция ВЛ-0,4 кВ от ТП-304, по адресу: Московская обл, Люберецкий р-н, п. Малаховка, ул. Поселковая, Михневское ш., Заречный пер</t>
  </si>
  <si>
    <t>125/10</t>
  </si>
  <si>
    <t>Реконструкция кабельного участка КВЛ-10 кВ направлением РТП-17– ТП-586 по адресу: Московская область, Люберецкий район, п. Красково</t>
  </si>
  <si>
    <t>5433/18</t>
  </si>
  <si>
    <t>Реконструкция ВЛ-0,4 кВ от ТП-93 по адресу: Московская область, Люберецкий р-н, п.Томилино,  ул.Чехова, ул. Лермонтова,  ул. Некрасова, ул. и пр. Горького, ул. Крылова</t>
  </si>
  <si>
    <t>95/08</t>
  </si>
  <si>
    <t>Реконструкция ВЛ-0,4 кВ от ТП-73, по адресу: Московская область, Люберецкий р-он, п. Малаховка, ул. Калинина, Аллея спорта, Главная аллея, Березовая аллея, Перекопский пер.</t>
  </si>
  <si>
    <t>148/10</t>
  </si>
  <si>
    <t>Реконструкция РУ-6 кВ ТП-226 по адресу: Московская область Люберецкий район, ул. Смирновская</t>
  </si>
  <si>
    <t>4299/17</t>
  </si>
  <si>
    <t>Реконструкция РТП-36 по адресу: 140014, Московская область, Люберецкий район, г. Люберцы, ул. Хлебозаводская</t>
  </si>
  <si>
    <t>5204/18</t>
  </si>
  <si>
    <t>2396/15</t>
  </si>
  <si>
    <t>Реконструкция  РУ-0,4 кВ ТП 255   по адресу: Московская область, п. Малаховка, ул. Калинина, у д. 29/3</t>
  </si>
  <si>
    <t>2403/15</t>
  </si>
  <si>
    <t>Реконструкция ВЛ-0,4 кВ от ТП-591 по адресу: Московская область, Люберецкий район,                ст. Овражки, СНТ "Березка"</t>
  </si>
  <si>
    <t>5837/19</t>
  </si>
  <si>
    <t>5797/19</t>
  </si>
  <si>
    <t>Городской округ Дзержинский</t>
  </si>
  <si>
    <t>Реконструкция РУ-0,4 кВ по адресу: г.Дзержинский, ул. Дзержинская</t>
  </si>
  <si>
    <t>1730/15</t>
  </si>
  <si>
    <t>Реконструкция ТП-16Н по адресу: Московская область, г.Дзержинский, ул. Овиновка</t>
  </si>
  <si>
    <t>4746/18</t>
  </si>
  <si>
    <t>Реконструкция ТП-16н по адресу: Московская обл., г. Дзержинский, ул. Овиновка, д. №29 б</t>
  </si>
  <si>
    <t>5906/19</t>
  </si>
  <si>
    <t>Реконструкция ТП-23 по адресу: 140090, Московская обл., г. Дзержинский, ул. Дзержинская, д. № 16</t>
  </si>
  <si>
    <t>5907/19</t>
  </si>
  <si>
    <t>2283/15</t>
  </si>
  <si>
    <t>Наро-Фоминский муниципальный район</t>
  </si>
  <si>
    <t>Реконструкция ТП-559. Строительство ЛЭП-0,4 кВ от ТП-559 по адресу: Московская обл., Наро-Фоминский р-н, Наро-Фоминск г., Маршала Жукова Г.К. ул.</t>
  </si>
  <si>
    <t>5853/19</t>
  </si>
  <si>
    <t>Реконструкция ТП-323 по адресу: 143370, Московская область, Наро-Фоминский район, п. Калининец, в/ч 23626</t>
  </si>
  <si>
    <t>5211/18</t>
  </si>
  <si>
    <t>ОД-44/19</t>
  </si>
  <si>
    <t>Реконструкция РП-4 по адресу: Московская обл., г. Наро-Фоминск, ул. Чапаева</t>
  </si>
  <si>
    <t>Реконструкция ВЛИ-0,4 кВ от ТП-289 для электроснабжения энергопринимающих устройств заявителя по адресу: 143395, Московская обл., Наро-Фоминский р-н, д. Алабино, уч. 33</t>
  </si>
  <si>
    <t>Реконструкция РУ-0,4 кВ ТП-322 для электроснабжения энергопринимающих устройств заявителя по адресу: Московская обл., Наро-Фоминский р-н, рп. Калининец, п. Калининец, жил. городок №4</t>
  </si>
  <si>
    <t xml:space="preserve">Рузский муниципальный район </t>
  </si>
  <si>
    <t>Реконструкция КТП-1625, ВЛ-0,4 кВ, строительство ВЛ-10 кВ, КТП по адресу: Рузский район, д. Григорово</t>
  </si>
  <si>
    <t>1563/15</t>
  </si>
  <si>
    <t>Реконструкция существующей ЛЭП-0,4 кВ от ТП-1055 для электроснабжения энергопринимающих устройств заявителя по адресу: 143130, Московская обл., Рузский район,
 рп Тучково, с/т «Ветерок</t>
  </si>
  <si>
    <t>Строительство ГРЩ-0,4 кВ, строительство ЛЭП-0,4 кВ, реконструкция ЛЭП-0,4 кВ по адресу: 143116 Московская обл., Рузский р-н, дом отдыха Лужки, д.№ 1 а, строение 1</t>
  </si>
  <si>
    <t>Реконструкция ЛЭП-0,4 кВ от ТП-3750 для электроснабжения энергопринимающих устройств заявителя по адресу: Московская обл., Рузский р-н, рп. Тучково, ул. Проезжая, д. №5</t>
  </si>
  <si>
    <t>ОД-121/19</t>
  </si>
  <si>
    <t xml:space="preserve">Волоколамский муниципальный район </t>
  </si>
  <si>
    <t>Реконструкция ТП-1633, реконструкция ЛЭП-0,4 кВ для электроснабжения энергопринимающих устройств заявителя по адресу: Московская обл, Волоколамский р-н, СНТ Лазурное</t>
  </si>
  <si>
    <t>ОД-117/19</t>
  </si>
  <si>
    <t>Реконструкция участка ВЛ-0,4 кВ от ТП-1555 для электроснабжения энергопринимающих устройств заявителя по адресу: 143640, Московская обл., Волоколамский р-н, сельское поселение Чисменское, р-н д. Аксеново, СНТ "Прожектор"</t>
  </si>
  <si>
    <t>ОД-130/19</t>
  </si>
  <si>
    <t>Реконструкция участков ВЛ-0,4 кВ от ТП-1555 для электроснабжения энергопринимающих устройств заявителей по адресу: 143640, Московская обл., Волоколамский р-н, сельское поселение Чисменское, р-н д. Аксеново, СНТ «Прожектор</t>
  </si>
  <si>
    <t>ОД-6/20</t>
  </si>
  <si>
    <t>Клинский муниципальный район</t>
  </si>
  <si>
    <t>Реконструкция КЛ-10кВ фидер №2 от ПС-330 «Менделеево» до ЦРП-10 по адресу: Московская область, г. Зеленоград – п.г.т. Ржавки</t>
  </si>
  <si>
    <t>2289/15</t>
  </si>
  <si>
    <t>Реконструкция ТП-71, строительство ЛЭП-0,4кВ по адресу: 141600, Московская обл., Клинский р-н, г. Клин, Ленинградское ш., д. № 56 (1 Этап)</t>
  </si>
  <si>
    <t>5593/18</t>
  </si>
  <si>
    <t>5856/19</t>
  </si>
  <si>
    <t xml:space="preserve">Талдомский муниципальный район </t>
  </si>
  <si>
    <t>Реконструкция воздушного перехода ВЛ-6 кВ по адресу: Московская область, Талдомский р-н, д.Полуденовка</t>
  </si>
  <si>
    <t>2353/15</t>
  </si>
  <si>
    <t>Красногорский муниципальный район</t>
  </si>
  <si>
    <t>Реконструкция ТП-24 по адресу: Московская обл., Красногорский р-н, пгт. Нахабино, ул. Институтская, д. № 11</t>
  </si>
  <si>
    <t>5904/19</t>
  </si>
  <si>
    <t>Реконструкция ТП-121, строительство ЛЭП-0,4кВ по адресу: Московская обл., Красногорский р-н, с. Николо-Урюпино, ул. Гагарина, д. № 52 (1 этап)</t>
  </si>
  <si>
    <t>5908/19</t>
  </si>
  <si>
    <t>Реконструкция ТП-32879, ЛЭП-0,4 кВ от ТП-32879, ЛЭП-0,4 кВ от ТП-32896, ЛЭП-0,4 кВ от ТП-32893 для электроснабжения энергопринимающих устройств  заявителя по адресу: 143420, Московская обл, Красногорский р-н, Архангельское п.</t>
  </si>
  <si>
    <t>5453/18</t>
  </si>
  <si>
    <t>Реконструкция двух КЛ-10 кВ направлением ПС-145 «Нахабино» – РП-525 по адресу: Московская область, Красногорский район, рп. Нахабино</t>
  </si>
  <si>
    <t>5213/18</t>
  </si>
  <si>
    <t>Реконструкция КРУН-33. Строительство ТП, ЛЭП-6 кВ и ЛЭП-0,4 кВ по адресу: Московская область, г.о. Красногорск, вблизи р.п. Нахабино</t>
  </si>
  <si>
    <t>5216/18</t>
  </si>
  <si>
    <t>Реконструкция РУ-20кВ РТП-АОЦ по адресу: Московская область, г. Красногорск</t>
  </si>
  <si>
    <t>3915/17</t>
  </si>
  <si>
    <t>Реконструкция ТП-211195. Строительство КТП, КЛ-10 кВ и ЛЭП-0,4 кВ по адресу: 143420, Московская область, Красногорский район, д. Захарково (1этап)</t>
  </si>
  <si>
    <t>4089/17</t>
  </si>
  <si>
    <t>Реконструкция ТП-11450 по адресу: 143408, Московская обл., Красногорский р-н, г. Красногорск, ул. Крайняя</t>
  </si>
  <si>
    <t>5806/19</t>
  </si>
  <si>
    <t>Реконструкция ТП-219232 по адресу: Московская область, Красногорский район, д. Ивановское</t>
  </si>
  <si>
    <t>5784/19</t>
  </si>
  <si>
    <t>5868/19</t>
  </si>
  <si>
    <t>Реконструкция ТП-201, строительство ЛЭП-0,4 кВ от ТП-201 для электроснабжения энергопринимающих устройств заявителя по адресу: Московская обл, Красногорский р-н, Гольево д, Красная Слободка ул (1 этап)</t>
  </si>
  <si>
    <t xml:space="preserve">Реконструкция ТП-41060, строительство 2ЛЭП-0,4кВ по адресу: Московская обл., 
Красногорский р-н, г. Красногорск, ул. 50 лет Октября (1 этап)
</t>
  </si>
  <si>
    <t>Реконструкция ТП-73, строительство ЛЭП-0,4 кВ по адресу: 143444, Московская обл., Красногорский р-н, г. Красногорск, мкр. Опалиха, ул. Аникеевская (1 этап)</t>
  </si>
  <si>
    <t>6064/19</t>
  </si>
  <si>
    <t>Истринский муниципальный район</t>
  </si>
  <si>
    <t xml:space="preserve">Реконструкция РУ-6 кВ ТП-165 по адресу: Московская область, п. Нахабино, ул. 40 лет Октября </t>
  </si>
  <si>
    <t>2150/15</t>
  </si>
  <si>
    <t>5852/19</t>
  </si>
  <si>
    <t>5759/19</t>
  </si>
  <si>
    <t>Реконструкция ТП-316 по адресу: Московская обл., Истринский р-н, г. Истра, ул. Урицкого, д. № 4</t>
  </si>
  <si>
    <t>5808/19</t>
  </si>
  <si>
    <t xml:space="preserve">Реконструкция РУ-6 кВ ТП-54 по адресу: Московская область, Истринский р-н,  п. Снегири </t>
  </si>
  <si>
    <t>2117/15</t>
  </si>
  <si>
    <t xml:space="preserve">Реконструкция ТП-2/302 по адресу: Московская область, Истринский р-н, п. Глебовский </t>
  </si>
  <si>
    <t>2118/15</t>
  </si>
  <si>
    <t xml:space="preserve">Реконструкция РУ-10 кВ ТП-764 по адресу: Московская область, г. Истра, ул. Ленина </t>
  </si>
  <si>
    <t>2152/15</t>
  </si>
  <si>
    <t>Реконструкция ТП-111 по адресу: Московская область, Истринский р-н, г. Дедовск, ул. Энергетиков</t>
  </si>
  <si>
    <t>2168/15</t>
  </si>
  <si>
    <t>Реконструкция  КЛ-6 кВ ТП-168 – ТП-169 по адресу: Московская область, Истринский р-н, г. Дедовск, ул. Красный Октябрь</t>
  </si>
  <si>
    <t>2169/15</t>
  </si>
  <si>
    <t>Реконструкция КЛ-6 кВ ТП-168 – ТП-176 по адресу: Московская область, Истринский р-н, г. Дедовск, ул. Красный Октябрь</t>
  </si>
  <si>
    <t>2170/15</t>
  </si>
  <si>
    <t>Реконструкция КЛ-6 кВ ТП-176 – ТП-21 по адресу: Московская область, Истринский р-н, г. Дедовск, ул. Ударная, ул. Красный Октябрь</t>
  </si>
  <si>
    <t>2171/15</t>
  </si>
  <si>
    <t>Реконструкция КЛ-6 кВ РТП-174 – ТП-21 по адресу: Московская область, Истринский р-н, г. Дедовск, ул. Ударная, ул. Больничная</t>
  </si>
  <si>
    <t>2172/15</t>
  </si>
  <si>
    <t xml:space="preserve">Реконструкция ТП-56. Строительство ЛЭП-0,4 кВ от ТП-56 для электроснабжения энергопринимающих устройств заявителя по адресу: 
Московская обл., Истринский р-н, г.п. Снегири, Снегири дп, Железнодорожная, дом № 7 (1 этап)
</t>
  </si>
  <si>
    <t>6179/19</t>
  </si>
  <si>
    <t xml:space="preserve">Пушкинский муниципальный район </t>
  </si>
  <si>
    <t>Реконструкция РТП-1521 по адресу: г. Пушкино, перекресток ул. Надсоновская и ул. Нижняя Слободская</t>
  </si>
  <si>
    <t>461/12</t>
  </si>
  <si>
    <t>Реконструкция ВЛ-0,4кВ по адресу: 141201, Московская обл., Пушкинский р-н., г. Пушкино, мкр. Междуречье</t>
  </si>
  <si>
    <t>5971/19</t>
  </si>
  <si>
    <t>5313/18</t>
  </si>
  <si>
    <t>Реконструкция ВЛ-6кВ «Л.633» по адресу: Московская область, г. Пушкино, м-н Мамонтовка, ул. Ленточка</t>
  </si>
  <si>
    <t>2208/15</t>
  </si>
  <si>
    <t>Реконструкция ТП-1262 по адресу: Московская область, г. Пушкино, м-н Клязьма, ул. Аксаковская</t>
  </si>
  <si>
    <t>2259/15</t>
  </si>
  <si>
    <t>Реконструкция РУ-6 кВ ТП-1317 по адресу: Московская область, Пушкинский район, г. Пушкино, мкр. Дзержинец</t>
  </si>
  <si>
    <t>1804/15</t>
  </si>
  <si>
    <t>Реконструкция ВЛ-10 кВ «Л.216» по адресу: Московская область, г. Красноармейск</t>
  </si>
  <si>
    <t>3653/17</t>
  </si>
  <si>
    <t>Реконструкция РУ-6 кВ ТП-1088 по адресу: Московская область, Пушкинский район, г. Пушкино, ул. Лесная, д. 67</t>
  </si>
  <si>
    <t>1801/15</t>
  </si>
  <si>
    <t>Реконструкция ТП-1010 по адресу: 141202, Московская обл., Пушкинский р-н, г. Пушкино</t>
  </si>
  <si>
    <t>6052/19</t>
  </si>
  <si>
    <t>6086/19</t>
  </si>
  <si>
    <t>Реконструкция ТП-1132 по адресу: Московская обл., Пушкинский р-н, г. Пушкино</t>
  </si>
  <si>
    <t>6134/19</t>
  </si>
  <si>
    <t>6262/19</t>
  </si>
  <si>
    <t>Городской округ Долгопрудный</t>
  </si>
  <si>
    <t>Реконструкция КЛ-6кВ направлением 2БКТП-5-ТП-1 ОАО ПО "ТОС" по адресу: 141707, РФ, Московская область г. Долгопрудный, ул. Менделеева</t>
  </si>
  <si>
    <t>2346/15</t>
  </si>
  <si>
    <t>Городской округ Мытищи</t>
  </si>
  <si>
    <t>Реконструкция ТП-417 по адресу: Московская обл, Мытищи г, Колонцова ул, д. 5</t>
  </si>
  <si>
    <t>5312/18</t>
  </si>
  <si>
    <t>Реконструкция ТП-574 по адресу: 141031, Московская обл., г.о. Мытищи, д. Высоково</t>
  </si>
  <si>
    <t>6310/20</t>
  </si>
  <si>
    <t>Реконструкция ТП-389 по адресу: Московская обл., г. Мытищи, мкр. 6, 14</t>
  </si>
  <si>
    <t>6269/19</t>
  </si>
  <si>
    <t>Городской округ Балашиха</t>
  </si>
  <si>
    <t>Реконструкция ТП-149 по адресу: 143966, Московская область, г. Реутов, ул. Строителей, д.11</t>
  </si>
  <si>
    <t>5703/18</t>
  </si>
  <si>
    <t>Реконструкция РУ-6 кВ ТП-839 по адресу: г. Балашиха, мкр. Салтыковка, ул. Садовая</t>
  </si>
  <si>
    <t>5549/18</t>
  </si>
  <si>
    <t>Реконструкция ТП-921 по адресу: 143930, Московская обл., г. Балашиха, мкр. Салтыковка,ул. Окольная, д. № 3А</t>
  </si>
  <si>
    <t>5810/19</t>
  </si>
  <si>
    <t>Реконструкция двух КЛ-10 кВ  направлением от ПС-692 ф.6 и ф.36 до РП-990 по адресу: Московская область, г.о. Балашиха, г. Реутов</t>
  </si>
  <si>
    <t>5257/18</t>
  </si>
  <si>
    <t>Реконструкция ТП-491 по адресу: Московская обл, Балашиха г, территория в/ч 35690</t>
  </si>
  <si>
    <t>5315/18</t>
  </si>
  <si>
    <t>Реконструкция ЦРП-3 для электроснабжения энергопринимающих устройств заявителя по адресу: 143912, Московская обл, Балашиха г, Объездное ш.</t>
  </si>
  <si>
    <t>5338/18</t>
  </si>
  <si>
    <t>Реконструкция ТП-586 по адресу: Московская обл., Балашихинский р-н, д. Павлино</t>
  </si>
  <si>
    <t>6066/19</t>
  </si>
  <si>
    <t>Реконструкция ВЛ-6 кВ направлением РП-30–КТП-821
по адресу: Московская область, г.о. Балашиха, мкр. Салтыковка</t>
  </si>
  <si>
    <t>4276/17</t>
  </si>
  <si>
    <t>Реконструкция ВЛ-6 кВ направлением РП-930–ТП-941–ТП-942 по адресу: Московская область, г.о. Балашиха, мкр. Салтыковка</t>
  </si>
  <si>
    <t>4277/17</t>
  </si>
  <si>
    <t>Реконструкция ТП-211. Строительство ЛЭП-0,4 кВ от ТП-211 до ВРУ объекта заявителя по адресу: Московская обл, Балашиха г., Энтузиастов ш. (1 Этап)</t>
  </si>
  <si>
    <t>4295/18</t>
  </si>
  <si>
    <t>Реконструкция РП-30 по адресу: Московская область, г.Балашиха</t>
  </si>
  <si>
    <t>1839/15</t>
  </si>
  <si>
    <t>Реконструкция КТП-292 для электроснабжения энергопринимающих устройств заявителя по адресу: Московская обл., Балашиха г, Карбышева ул, напротив ВТУ</t>
  </si>
  <si>
    <t>Реконструкция ТП-15, строительство ЛЭП-0,4 кВ для электроснабжения энергопринимающих устройств заявителя по адресу: Московская обл., г. Балашиха</t>
  </si>
  <si>
    <t>6184/19</t>
  </si>
  <si>
    <t>Городской округ Лосино-Петровский</t>
  </si>
  <si>
    <t>3941/17</t>
  </si>
  <si>
    <t>Реконструкция КЛ-6 кВ от ТП-34 до КТП-29 по адресу: Московская область, г.о. Лосино-Петровский, ул. Почтовый проезд – ул. Садовая</t>
  </si>
  <si>
    <t>2418/15</t>
  </si>
  <si>
    <t>Реконструкция ТП-61 по адресу: 141150, Московская обл., г. Лосино-Петровский, ул. Дачная, уч. №7А</t>
  </si>
  <si>
    <t>5905/19</t>
  </si>
  <si>
    <t>Городской округ Черноголовка</t>
  </si>
  <si>
    <t>Реконструкция РП-4 для электроснабжения энергопринимающих устройств заявителя по адресу: 141230, Московская обл, Черноголовка г., 23 км</t>
  </si>
  <si>
    <t>5425/18</t>
  </si>
  <si>
    <t>Городской округ Фрязино</t>
  </si>
  <si>
    <t>Реконструкция КЛ-10 кВ (фидер 22α) от ПС-206 «Фрязино» до РТП-8 по адресу: Московская область, г. Фрязино</t>
  </si>
  <si>
    <t>5363/18</t>
  </si>
  <si>
    <t>Реконструкция ТП-480 по адресу: Московская обл, Фрязино г, Комсомольская ул, дом №17</t>
  </si>
  <si>
    <t>5308/18</t>
  </si>
  <si>
    <t>Реконструкция ТП-433 по адресу: Московская область, г.Фрязино, ул. Полевая</t>
  </si>
  <si>
    <t>2132/15</t>
  </si>
  <si>
    <t>Городской округ Звенигород</t>
  </si>
  <si>
    <t>Реконструкция РТП-16013 по адресу: Московская область, г. Звенигород</t>
  </si>
  <si>
    <t>4455/17</t>
  </si>
  <si>
    <t>Реконструкция ТП-160115 по адресу: Московская область, г. Звенигород, В. Посад</t>
  </si>
  <si>
    <t>5237/18</t>
  </si>
  <si>
    <t>ОД-45/19</t>
  </si>
  <si>
    <t xml:space="preserve">Раменский муниципальный район </t>
  </si>
  <si>
    <t>Реконструкция РП-4 по адресу: Московская область, Раменский р-н, с.п. Гжельское, с. Речицы</t>
  </si>
  <si>
    <t>5181/18</t>
  </si>
  <si>
    <t>Реконструкция РТП-18 по адресу: Московская область, Раменский р-н, с.п. Новохаритоновское, с. Карпово</t>
  </si>
  <si>
    <t>5182/18</t>
  </si>
  <si>
    <t>Реконструкция РТП-29 по адресу: Московская область, Раменский р-н, г.п. Кратово, с. Игумново</t>
  </si>
  <si>
    <t>5183/18</t>
  </si>
  <si>
    <t>Реконструкция РТП-28 по адресу: Московская область, Раменский р-н, пос. Удельная</t>
  </si>
  <si>
    <t>5186/18</t>
  </si>
  <si>
    <t>Реконструкция РУ-6кВ, РУ-0,4кВ в ТП-471 по адресу:Московская область, Раменский р-н., Ново-Харитоново</t>
  </si>
  <si>
    <t>2583/15</t>
  </si>
  <si>
    <t>4598/18</t>
  </si>
  <si>
    <t>5870/19</t>
  </si>
  <si>
    <t>5682/19</t>
  </si>
  <si>
    <t>Реконструкция РУ-6 кВ ТП-493 для электроснабжения энергопринимающих устройств заявителя по адресу: Московская обл, Раменский р-н, пос. Электроизолятор, дом №67</t>
  </si>
  <si>
    <t>Воскресенский муниципальный район</t>
  </si>
  <si>
    <t>Реконструкция РУ-6 кВ ТП-27 по адресу: Московская обл., г. Воскресенск, ул. Химиков</t>
  </si>
  <si>
    <t>5327/18</t>
  </si>
  <si>
    <t>Реконструкция ТП-199 по адресу: 140200, Московская обл., Воскресенский р-н, г. Воскресенск, ул. Суворова, д. №7</t>
  </si>
  <si>
    <t>Реконструкция ТП-723, строительство ЛЭП-0,4кВ по адресу: 140250, Московская обл., Воскресенский р-н, пгт. Белозерский, ул. Молодежная, уч. № 1 (1 этап)</t>
  </si>
  <si>
    <t>6242/19</t>
  </si>
  <si>
    <t>Городской округ Домодедово</t>
  </si>
  <si>
    <t>Реконструкция 2КЛ-10 кВ от ТП-5 до КТП-63 по адресу: Московская обл., Домодедово г.о., мкр. Авиационный</t>
  </si>
  <si>
    <t>Реконструкция ВЛ 10 кВ отп. от ф.5 с п/ст 233 от оп.55 до оп70 (инв. №10002672) по адресу: Московская обл., г.Домодедово, д. Благое</t>
  </si>
  <si>
    <t>5060/18</t>
  </si>
  <si>
    <t>Реконструкция ВЛ 10 кВ отп. от ф. 2 с РП-19 п/ст 708 до КТП-596 от ул.Правды до ул.Осипенко (инв. №10006054) по адресу: Московская обл., г.Домодедово, мкр. Белые Столбы, ул. Правды, Осипенко</t>
  </si>
  <si>
    <t>5061/18</t>
  </si>
  <si>
    <t>Реконструкция ТП-59 по адресу: Московская обл, Домодедово г, Авиационный мрн, Туполева ул, д. 2</t>
  </si>
  <si>
    <t>5309/18</t>
  </si>
  <si>
    <t xml:space="preserve">Коломенский муниципальный район </t>
  </si>
  <si>
    <t>5874/19</t>
  </si>
  <si>
    <t xml:space="preserve">Реконструкция здания с гаражными, складскими и офисными помещениями
по адресу: Московская обл., г. Коломна, ул. Красногвардейская, 36
</t>
  </si>
  <si>
    <t>5772/19</t>
  </si>
  <si>
    <t>Реконструкция ТП-23 для электроснабжения энергопринимающих устройств заявителя по адресу: 140408, Московская обл., г. Коломна, ул. Октябрьской Революции, дом № 347</t>
  </si>
  <si>
    <t>Реконструкция ЛЭП-0,4кВ по адресу: Московская обл., г. Коломна, ул. Гражданская</t>
  </si>
  <si>
    <t>6232/19</t>
  </si>
  <si>
    <t>Реконструкция участка ВЛИ-0,4 кВ от ТП-5 для электроснабжения энергопринимающих устройств заявителя по адресу: 140412, Московская обл., г. Коломна, ул. Большая Запрудная</t>
  </si>
  <si>
    <t>6185/19</t>
  </si>
  <si>
    <t>Реконструкция ЛЭП-0,4кВ по адресу: Московская обл., г. Коломна, ул. Ларцевы Поляны, д. № 6</t>
  </si>
  <si>
    <t>6255/19</t>
  </si>
  <si>
    <t>Городской округ Ивантеевка</t>
  </si>
  <si>
    <t>РТП 2х400кВА-06/0,4кВ по адресу: Московская область, г. Ивантеевка, ул. Первомайская</t>
  </si>
  <si>
    <t>51П/12-02</t>
  </si>
  <si>
    <t>Реконструкция ТП-1157 по адресу: Московская обл, г. Ивантеевка, ул. Первомайская, д. 39, ГБУЗ «Ивантеевская центральная городская больница</t>
  </si>
  <si>
    <t>5314/18</t>
  </si>
  <si>
    <t>Реконструкция ТП-1390 по адресу: 141284, Московская область, г. Ивантеевка, ул. Богданова</t>
  </si>
  <si>
    <t>4071/17</t>
  </si>
  <si>
    <t>Реконструкция Ф.1, Ф.2 от ПС-239 «Пушкино» по адресу: 
Московская область, г. Ивантеевка, Ярославское шоссе – ул. Первомайская</t>
  </si>
  <si>
    <t>3029/16</t>
  </si>
  <si>
    <t>Реконструкция ТП-1381 по адресу: 141282, Московская обл., г. Ивантеевка, ул. Толмачева, д. № 27</t>
  </si>
  <si>
    <t>5800/18</t>
  </si>
  <si>
    <t>5897/19</t>
  </si>
  <si>
    <t>Городской округ Химки</t>
  </si>
  <si>
    <t>5851/19</t>
  </si>
  <si>
    <t>Реконструкция РТП-15. Строительство РП и ЛЭП-6 кВ
по адресу: Московская область, г. Химки, вблизи д. Кирилловка (1 этап)</t>
  </si>
  <si>
    <t>5770/19</t>
  </si>
  <si>
    <t>Реконструкция КЛ-6 кВ от ПС-444 до РП-14 (ф.7, ф.27, ф.10, ф.24) по адресу: Московская область, г.о. Химки</t>
  </si>
  <si>
    <t>3187/16</t>
  </si>
  <si>
    <t>Реконструкция РУ-10 кВ РП-90 по адресу: Московская область, г.о. Химки</t>
  </si>
  <si>
    <t>3189/16</t>
  </si>
  <si>
    <t>Реконструкция ТП-398 по адресу: Московская обл., г. Химки, мкр. Сходня, Юбилейный проезд</t>
  </si>
  <si>
    <t>4240/17</t>
  </si>
  <si>
    <t>6243/19</t>
  </si>
  <si>
    <t>6274/19</t>
  </si>
  <si>
    <t>Одинцовский муниципальный район</t>
  </si>
  <si>
    <t>4476/18</t>
  </si>
  <si>
    <t>Реконструкция РП-51064 по адресу: Московская обл., г. Одинцово, ул. Маршала Бирюзова</t>
  </si>
  <si>
    <t>5545/18</t>
  </si>
  <si>
    <t>Реконструкция ТП-560640 по адресу: Московская область, г. Одинцово, ул. Глазынина</t>
  </si>
  <si>
    <t>5238/18</t>
  </si>
  <si>
    <t>5246/18</t>
  </si>
  <si>
    <t>Реконструкция ТП-414112 по адресу: Московская обл., Одинцовский р-н, д. Осоргино</t>
  </si>
  <si>
    <t>ОД-131/18</t>
  </si>
  <si>
    <t>Реконструкция ТП-410416 по адресу: Московская область, г. Одинцово, Западная промзона</t>
  </si>
  <si>
    <t>5774/19</t>
  </si>
  <si>
    <t>Реконструкция РТП-51050 по адресу: Московская область, г. Одинцово, д. Мамоново</t>
  </si>
  <si>
    <t>5776/19</t>
  </si>
  <si>
    <t>Реконструкция ТП-560766. Строительство ВЛ-0,4 кВ по адресу: Московская обл., Одинцовский р-н, Немчиновка с, Запрудная 3-я ул. (1 Этап)</t>
  </si>
  <si>
    <t>ОД-15/18</t>
  </si>
  <si>
    <t>05-14-138</t>
  </si>
  <si>
    <t xml:space="preserve">Реконструкция ТП-510575 по адресу: Московская область, Одинцовский район, г. Одинцово, б-р Любы Новоселовой </t>
  </si>
  <si>
    <t>ОД-56/18</t>
  </si>
  <si>
    <t>Реконструкция двух КЛ-10 кВ направлением ПС-783 «Отрадное» - РП-51006 по адресу: Московская область, Одинцовский район, г. Одинцово</t>
  </si>
  <si>
    <t>5207/18</t>
  </si>
  <si>
    <t>Реконструкция двух КЛ-10 кВ направлением ПС-783 «Отрадное» - РП-51056 по адресу: Московская область, Одинцовский район, г. Одинцово</t>
  </si>
  <si>
    <t>5212/18</t>
  </si>
  <si>
    <t>ОД-21/18</t>
  </si>
  <si>
    <t>ОД-134/18</t>
  </si>
  <si>
    <t>ОД-136/18</t>
  </si>
  <si>
    <t>ОД-17/19</t>
  </si>
  <si>
    <t>5991/19</t>
  </si>
  <si>
    <t>ОД-43/19</t>
  </si>
  <si>
    <t>ЦА-1/19</t>
  </si>
  <si>
    <t>Реконструкция ТП-313224 для электроснабжения энергопринимающих устройств заявителя по адресу: Московская обл, Одинцовский р-н, Ликино д, участок №66П</t>
  </si>
  <si>
    <t>ОД-60/19</t>
  </si>
  <si>
    <t>Реконструкция ТП-414143, строительство ЛЭП-0,4 кВ по адресу: Московская обл.,               Одинцовский р-н, с/п Жаворонковское, д. Трубачеевка, ГП (1 этап)</t>
  </si>
  <si>
    <t>Реконструкция РТП-51004 по адресу: Московская обл, Одинцовский г.о., пос. Переделкино</t>
  </si>
  <si>
    <t>5680/19</t>
  </si>
  <si>
    <t>Реконструкция ТП-51008 для электроснабжения энергопринимающих устройств заявителля по адресу: 143005, Московская обл., Одинцовский р-н, д.Лохино,ул. 1-ая Советская</t>
  </si>
  <si>
    <t>ОД-75/19</t>
  </si>
  <si>
    <t>Реконструкция ТП-510623 для электроснабжения энергопринимающих устройств заявителя по адресу: 143005, Московская обл., Одинцовский р-н, д. Мамоново, ул. Колхозная, д. № 193</t>
  </si>
  <si>
    <t>Реконструкция ТП-560633, ТП-560718, ТП-560794 в связи с выполнением работ по переводу сетей на 10 кВ ПС 334 «Немчиновка» по адресу: 143005, Московская обл., Одинцовский р-н</t>
  </si>
  <si>
    <t xml:space="preserve">Реконструкция участка ВЛ-0,4 кВ от ТП-310379 для электроснабжения энергопринимающих устройств заявителя по адресу: Московская обл., Одинцовский р-н, с/о Назарьевский, 
СНТ «Дарьино», уч. № 1
</t>
  </si>
  <si>
    <t>Реконструкция участка ЛЭП-0,4 кВ от ТП-510686, строительство ЛЭП-0,4 кВ от ТП-510569 для электроснабжения энергопринимающих устройств заявителя по адресу: Московская обл., Одинцовский р-н, г. Одинцово, Подушкинское шоссе, дом № 17 (1 эт.)</t>
  </si>
  <si>
    <t>ОД-4/20</t>
  </si>
  <si>
    <t>Реконструкция ВЛ-0,4 кВ по адресу: Московская обл, Одинцовский р-н, Жаворонковская п/а, Жаворонки с, Советская 3-я ул</t>
  </si>
  <si>
    <t>ОД-6/19</t>
  </si>
  <si>
    <t>Реконструкция ЛЭП-0,4 кВ от РУ-0,4 кВ ТП-210816 по адресу: Московская обл., Одинцовский р-н, Малые Вяземы д., Северная ул.</t>
  </si>
  <si>
    <t>ОД-9/19</t>
  </si>
  <si>
    <t>Реконструкция РУ-0,4 кВ ТП-510526 по адресу: Московская обл, Одинцовский р-н, Одинцово г, Можайское шоссе</t>
  </si>
  <si>
    <t>ОД-48/19</t>
  </si>
  <si>
    <t>Реконструкция ЛЭП-0,4 кВ от ТП-92 для электроснабжения энергопринимающих устройств заявителя по адресу: Московская обл, Наро-Фоминский р-н, Наро-Фоминск г, Магистральная ул, дом № 30</t>
  </si>
  <si>
    <t>ОД-8/20</t>
  </si>
  <si>
    <t>Реконструкция ЛЭП-0,4 кВ от ТП-510655 для электроснабжения энергопринимающих устройств заявителя по адресу: Московская обл., Одинцовский р-н, д. Мамоново, Вокзальная, д. №31</t>
  </si>
  <si>
    <t>ОД-18/20</t>
  </si>
  <si>
    <t>Реконструкция ТП-515151 для электроснабжения энергопринимающих устройств заявителя по адресу: Московская обл, Одинцовский р-н, г. Одинцово, Южная промзона, 25-й км Минского шоссе</t>
  </si>
  <si>
    <t>ОД-104/19</t>
  </si>
  <si>
    <t>Солнечногорский муниципальный район</t>
  </si>
  <si>
    <t>Реконструкция КЛ-0,4 кВ от ТП-1802 до ВРУ котельной по адресу: Московская область, г. Солнечногорск,  ул. Пролетарская</t>
  </si>
  <si>
    <t>4001/17</t>
  </si>
  <si>
    <t>Реконструкция 2КЛ-0,4 кВ от ТП-3 по адресу: Московская обл, Солнечногорский р-н, Ржавки г.п., ж/д №1</t>
  </si>
  <si>
    <t>5324/18</t>
  </si>
  <si>
    <t>Реконструкция КЛ-10 кВ по адресу: Московская область,
Солнечногорский район, Пятницкое шоссе, д. Марьино</t>
  </si>
  <si>
    <t>4464/17</t>
  </si>
  <si>
    <t>Реконструкция ЦРП-10 по адресу: 141552, Московская обл., Солнечногорский р-н, р. п. Ржавки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</si>
  <si>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(1 этап)</t>
  </si>
  <si>
    <t>Щелковский муниципальный район</t>
  </si>
  <si>
    <t>Реконструкция «ф.8»  направлением от ПС-47 до ТП-82  по адресу: Московская область, Щелковский р-н, г.Щелково</t>
  </si>
  <si>
    <t>3856/17</t>
  </si>
  <si>
    <t>Реконструкция КТП-85 по адресу: Московская обл., Щелковский р-н, г. Щелково, Еловый пр-д, д № 12А</t>
  </si>
  <si>
    <t>5594/18</t>
  </si>
  <si>
    <t>Реконструкция «ф.11» и «ф.14» от ПС-742 до РТП-34  по адресу: Московская область, Щелковский р-н, г.Щелково</t>
  </si>
  <si>
    <t>3857/17</t>
  </si>
  <si>
    <t xml:space="preserve">Реконструкция ТП-1821697 по адресу: Московская область,
Щёлковский район, г. Щёлково, территория Домостроитель
</t>
  </si>
  <si>
    <t xml:space="preserve">Реконструкция ТП-1175 по адресу: 141100, Московская обл., Щелковский р-н, ул. Трудовая, 
с/т «Заозерный
</t>
  </si>
  <si>
    <t>5984/19</t>
  </si>
  <si>
    <t>6081/19</t>
  </si>
  <si>
    <t>Реконструкция ТП-46 по адресу: 141150, Московская обл., Щелковский р-н, рп. Монино</t>
  </si>
  <si>
    <t>6267/19</t>
  </si>
  <si>
    <t>Городской округ Дубна</t>
  </si>
  <si>
    <t>Реконструкция ВЛ-0,4 кВ от ТП-27 по адресу: Московская область, г.Дубна</t>
  </si>
  <si>
    <t>3903/17</t>
  </si>
  <si>
    <t>Реконструкция ТП-103 для электроснабжения энергопринимающих устройств заявителя по адресу: Московская обл., г. Дубна</t>
  </si>
  <si>
    <t>Городской округ Ступино</t>
  </si>
  <si>
    <t>Реконструкция МТП-113 по адресу: Московская область, г. Ступино, ул. Малоовражная</t>
  </si>
  <si>
    <t>4005/17</t>
  </si>
  <si>
    <t>Реконструкция ВЛ 10 кВ Р-253 - КТП-999 по адресу: Московская обл., Ступинский р-н, с. Хатунь</t>
  </si>
  <si>
    <t>5008/18</t>
  </si>
  <si>
    <t>4008/17</t>
  </si>
  <si>
    <t>Городской округ Егорьевск</t>
  </si>
  <si>
    <t>Реконструкция ТП-51 по адресу: Московская обл, Егорьевск г, Владимирская ул, строение 9</t>
  </si>
  <si>
    <t>5310/18</t>
  </si>
  <si>
    <t>Реконструкция ТП-66 по адресу: Московская обл, Егорьевск г, А.Невского ул, строение 3</t>
  </si>
  <si>
    <t>5311/18</t>
  </si>
  <si>
    <t>5655/18</t>
  </si>
  <si>
    <t>Реконструкция участка ВЛ-0,23 кВ от ТП-181 для электроснабжения энергопринимающих устройств заявителя по адресу: Московская обл., г. Егорьевск, ул. Милиции, дом № 13/1</t>
  </si>
  <si>
    <t>Городской округ Подольск</t>
  </si>
  <si>
    <t>Реконструкция РТП-24 по адресу: Московская область, г.о. Подольск, д. Докукино</t>
  </si>
  <si>
    <t>4477/18</t>
  </si>
  <si>
    <t>5230/18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</si>
  <si>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(1 Этап)</t>
  </si>
  <si>
    <t>5540/18</t>
  </si>
  <si>
    <t>Реконструкция РТП-70 по адресу: Московская область, г.о. Подольск, мкр. Климовск, ул. Революции, д. 3</t>
  </si>
  <si>
    <t>4478/18</t>
  </si>
  <si>
    <t>Реконструкция КЛ-10 кВ направлением ТП-83-ТП-216 по адресу: Московская область, г. Подольск, ул. Машиностроителей</t>
  </si>
  <si>
    <t>4481/18</t>
  </si>
  <si>
    <t>Реконструкция КЛ-10 кВ направлением ТП-62-ТП-141 по адресу: Московская область, г. Подольск, ул. Пионерская, ул. Школьная</t>
  </si>
  <si>
    <t>4482/18</t>
  </si>
  <si>
    <t>Реконструкция КЛ-6 кВ направлением ТП-67-ТП-77 по адресу: Московская область, г. Подольск, ул. Индустриальная, ул. Б. Серпуховская</t>
  </si>
  <si>
    <t>4483/18</t>
  </si>
  <si>
    <t>Реконструкция 2КЛ-0,4кВ по адресу: 142101, Московская обл., г. Подольск, ул. Большая Серпуховская, дом № 20/1</t>
  </si>
  <si>
    <t>6041/19</t>
  </si>
  <si>
    <t>6050/19</t>
  </si>
  <si>
    <t>5738/19</t>
  </si>
  <si>
    <t>Реконструкция ЛЭП-0,4кВ по адресу: 142111, Московская обл., г. Подольск, пр-кт Юных Ленинцев, д. 40</t>
  </si>
  <si>
    <t>5563/18</t>
  </si>
  <si>
    <t>Реконструкция ТП-543 по адресу: Московская обл., г. Подольск, ул. Плещеевская</t>
  </si>
  <si>
    <t>6068/19</t>
  </si>
  <si>
    <t>Сергиево-Посадский муниципальный район</t>
  </si>
  <si>
    <t>Реконструкция ТП-377. Строительство 2КЛ-0,4 кВ от ТП-377 до ВРУ заявителя по адресу: 
141300, Московская обл, Сергиево-Посадский р-н, г. Сергиево Посад, на пересечении ул. Дружбы и Новоугличского шоссе, дом №60 (1 Этап)</t>
  </si>
  <si>
    <t>5193/18</t>
  </si>
  <si>
    <t>5647/18</t>
  </si>
  <si>
    <t>Реконструкция ТП-306. Строительство ЛЭП-0,4 кВ от ТП-306 по адресу: Московская обл., Сергиево-Посадский р-н, рп. Скоропусковский, участок № 40 ( 1 этап)</t>
  </si>
  <si>
    <t>5643/18</t>
  </si>
  <si>
    <t>Реконструкция ТП-13, реконструкция ТП-195, строительство ЛЭП-6 кВ для электроснабжения энергопринимающих устройств заявителя по адресу: 141309, Московская обл, Сергиево-Посадский р-н, Сергиев Посад г, Громова ул, дом №1 (1 Этап)</t>
  </si>
  <si>
    <t>5537/18</t>
  </si>
  <si>
    <t>Реконструкция ТП-12 для электроснабжения энергопринимающих устройств заявителя по адресу: 141310, Московская обл, Сергиево-Посадский р-н, Сергиев Посад г, 1 Ударной Армии ул, дом №12</t>
  </si>
  <si>
    <t>5543/18</t>
  </si>
  <si>
    <t>Реконструкция КЛ-6 кВ от ТП-144 до ТП-15 по адресу: Московская обл, г.Сергиев Посад</t>
  </si>
  <si>
    <t>5945/19</t>
  </si>
  <si>
    <t>Реконструкция КЛ-6 кВ от ТП-144 до ТП-109 по адресу: Московская обл, г.Сергиев Посад</t>
  </si>
  <si>
    <t>5946/19</t>
  </si>
  <si>
    <t>Реконструкция ТП-144 по адресу: Московская область, г. Сергиев Посад</t>
  </si>
  <si>
    <t>5947/19</t>
  </si>
  <si>
    <t>Реконструкция ТП-506. Строительство КЛ-0,4 кВ от ТП-506 для электроснабжения заявителя по адресу: Московская обл, Сергиево-Посадский р-н, Сергиев Посад г., в районе ул. Пограничная (1 Этап)</t>
  </si>
  <si>
    <t>5382/18</t>
  </si>
  <si>
    <t>Реконструкция ТП-355 для электроснабжения заявителя по адресу: 141300, Московская область, Сергиево-Посадский район, Сергиев Посад г., Пограничная ул.</t>
  </si>
  <si>
    <t>5291/18</t>
  </si>
  <si>
    <t>Реконструкция ТП-26, реконструкция ЛЭП-0,4 кВ от ТП-26 для электроснабжения заявителя по адресу: Московская область, Сергиево-Посадский район, Сергиев Посад г., Пролетарская 2-я ул</t>
  </si>
  <si>
    <t>5290/18</t>
  </si>
  <si>
    <t>Реконструкция ВЛ 6 кВ ТП208-ТП135-ТП159 по адресу: г. Сергиев Посад</t>
  </si>
  <si>
    <t>5092/18</t>
  </si>
  <si>
    <t>Реконструкция ТП-144, строительство ЛЭП-0,4 кВ до границы участка заявителя по адресу: Московская область, Сергиево-Посадский район, Сергиев Посад г. (1 Этап)</t>
  </si>
  <si>
    <t>5117/18</t>
  </si>
  <si>
    <t>Реконструкция ТП-95. Строительство КЛ-6 кВ. Строительство 2КЛ-0,4 кВ от ТП-95 до ВРУ заявителя по адресу: 141300, Московская обл, Сергиево-Посадский р-н, г. Сергиев Посад, Гражданская ул. (1 Этап)</t>
  </si>
  <si>
    <t>5430/18</t>
  </si>
  <si>
    <t>Вынос (переустройство) КЛ-6 кВ ф.403 ПС-105-ТП-365 с земельного участка Заявителя по адресу: Московская область, г. Сергиев Посад, на пересечении ул. Дружбы и Новоуглического шоссе, дом 60, КН 50:05:0070203:0030</t>
  </si>
  <si>
    <t>С-П-491/18</t>
  </si>
  <si>
    <t>Реконструкция КТП-1805850 для электроснабжения энергопринимающих устройств  заявителя по адресу: 141305, Московская обл, Сергиево-Посадский р-н, Сергиев Посад г., ул. Центральная</t>
  </si>
  <si>
    <t>5663/19</t>
  </si>
  <si>
    <t>Реконструкция ТП-482 по адресу: Московская обл., Сергиево-Посадский р-н, Глинково с, Коршуниха ул, участок №  62</t>
  </si>
  <si>
    <t>Реконструкция 2КЛ-0,4 кВ от ТП-6002 по адресу: Московская обл, Сергиево-Посадский р-н, 
г. Хотьково, ул. Калинина, д. 2</t>
  </si>
  <si>
    <t>5872/19</t>
  </si>
  <si>
    <t>Реконструкция ТП-603 по адресу: Московская область, Сергиево-Посадский район, г. Сергиев Посад, ул.Вифанская</t>
  </si>
  <si>
    <t>5792/19</t>
  </si>
  <si>
    <t>5878/19</t>
  </si>
  <si>
    <t>5879/19</t>
  </si>
  <si>
    <t>Реконструкция ТП-43 для электроснабжения энергопринимающих устройств заявителя по адресу: 141311, Московская обл., Сергиево-Посадский р-н, д. Чарково, д. №14</t>
  </si>
  <si>
    <t>Реконструкция ТП-347 для электроснабжения энергопринимающих устройств заявителя по адресу: 141301, Московская обл., Сергиево-Посадский р-н, г. Сергиев Посад, Новоугличское ш., д. №65а</t>
  </si>
  <si>
    <t>5895/19</t>
  </si>
  <si>
    <t>6236/19</t>
  </si>
  <si>
    <t>Реконструкция РУ-10кВ ТП-590 для присоединения заявителя по адресу: Московская область, Сергиево-Посадский район, Сергиев Посад г., Московское ш., д.3а</t>
  </si>
  <si>
    <t>5284/18</t>
  </si>
  <si>
    <t>Ленинский муниципальный район</t>
  </si>
  <si>
    <t>Реконструкция КТП-27 по адресу: Московская обл., Ленинский р-он, пос. Володарского, уч. В-1/7</t>
  </si>
  <si>
    <t>5438/18</t>
  </si>
  <si>
    <t>Реконструкция двух КЛ-0,4 кВ от ТП-162по адресу: Московская область, Ленинский район, г. Видное, ул. Советская, д. 32</t>
  </si>
  <si>
    <t>4747/18</t>
  </si>
  <si>
    <t>РеконструкцияТП-118по адресу: Московская область, 
Ленинский район, г. Видное, ул. Гаевского, вблизи д. 12а</t>
  </si>
  <si>
    <t>4745/18</t>
  </si>
  <si>
    <t>Реконструкция ТП-413 по адресу: Московская область, Ленинский район, г. Видное, ул. Лемешко</t>
  </si>
  <si>
    <t>6183/19</t>
  </si>
  <si>
    <t>Реконструкция ТП-148, ВЛ-0,4 кВ от РУ-0,4 кВ ТП-148, строительство ЛЭП-0,4 кВ от ТП-148 для электроснабжения энергопринимающих устройств заявителя по адресу: 142700, Московская обл, Ленинский р-н, Видное г, Вокзальная ул (1 этап)</t>
  </si>
  <si>
    <t>5669/19</t>
  </si>
  <si>
    <t>Новое строительство</t>
  </si>
  <si>
    <t>Строительство КЛ-6кВ от ТП-92 до ТП-94, 2КЛ-0,4кВ от ТП-94 до ВРУ МДОУ д/сад №7 по адресу: Московская область, г. Электросталь, ул. Мира, д. 26б</t>
  </si>
  <si>
    <t>1771/15</t>
  </si>
  <si>
    <t>Строительство КТП в районе ТП-11 по адресу: Московская область, Орехово-Зуевский район, п. Новый Снопок, ул. Садовая</t>
  </si>
  <si>
    <t>2433/15</t>
  </si>
  <si>
    <t>Строительство КТП в районе ТП-282, КЛ 6 кВ от КТП-283 до КТП-проект по адресу: Орехово-Зуевский район, г. Дрезна</t>
  </si>
  <si>
    <t>331/12</t>
  </si>
  <si>
    <t>Строительство КТП в районе ТП-156 по адресу: Орехово-Зуевский район, г. Ликино-Дулево</t>
  </si>
  <si>
    <t>524/12</t>
  </si>
  <si>
    <t>Строительство КТП в районе ТП-305 по адресу: Орехово-Зуевский район, г. Куровское, ул. Кирова</t>
  </si>
  <si>
    <t>522/12</t>
  </si>
  <si>
    <t>Строительство КВЛ-0,4 кВ от ТП-265 до ВРУ котельной №6 по адресу: Московская область, Орехово-Зуевский р-н, г. Дрезна, ул. Советская</t>
  </si>
  <si>
    <t>1753/15</t>
  </si>
  <si>
    <t>Строительство КЛ-0,4 кВ от ТП-211 до ВРУ поликлиники по адресу: Московская область, Орехово-Зуевский р-н, г. Ликино-Дулево, ул. Октябрьская, д. 55</t>
  </si>
  <si>
    <t>1751/15</t>
  </si>
  <si>
    <t>Строительство КЛ-0,4 кВ от РП-190 до ВРУ инфекционной больницы по адресу: Московская область, Орехово-Зуевский район, г. Ликино-Дулево. Ул. Центральная, д. 4</t>
  </si>
  <si>
    <t>1752/15</t>
  </si>
  <si>
    <t>Строительство ВЛ-0,4 кВ от ТП-304 до ВРУ КНС по адресу: Московская область, Орехово-Зуевский район, г. Куровское, ул. Октябрьская.</t>
  </si>
  <si>
    <t>1755/15</t>
  </si>
  <si>
    <t>Строительство ВЛ-0,4 кВ от ТП-46 до ВРУ КНС по адресу: Московская область, Орехово-Зуевский р-н, д. Губино, ул. Ленина</t>
  </si>
  <si>
    <t>1757/15</t>
  </si>
  <si>
    <t>Строительство ВЛ-0.4 кВ от ТП-46 до ВРУ больницы по адресу: Московская область, Орехово-Зуевский р-н, д. Губино, ул. Ленина</t>
  </si>
  <si>
    <t>1758/15</t>
  </si>
  <si>
    <t>6031/19</t>
  </si>
  <si>
    <t>Установка реклоузера по адресу:Московская область, Орехово-Зуевский район</t>
  </si>
  <si>
    <t>4556/18</t>
  </si>
  <si>
    <t xml:space="preserve">Строительство  КЛ-6 кВ направлением ТП 335 – ТП-338 по адресу: 142530, Московская область, г.о. Электрогорск, ул. Советская
</t>
  </si>
  <si>
    <t>2474/15</t>
  </si>
  <si>
    <t xml:space="preserve">Строительство  КЛ-6 кВ направлением ТП 334 – ТП-335 по адресу: 142530, Московская область, г.о. Электрогорск, ул. Советская
</t>
  </si>
  <si>
    <t>2475/15</t>
  </si>
  <si>
    <t>Строительство 2КЛ-6 кВ от проектируемой ТП (в районе ТП-306) до ТП-327, по адресу: г. Электрогорск</t>
  </si>
  <si>
    <t>538/12</t>
  </si>
  <si>
    <t>Строительство КТП в районе ТП-301 по адресу: г. Электрогорск, ул. Пионерская, д. 5</t>
  </si>
  <si>
    <t>533/12</t>
  </si>
  <si>
    <t>Строительство РТП в районе ТП-306, по адресу: г. Электрогорск, ул. Классона</t>
  </si>
  <si>
    <t>71/13</t>
  </si>
  <si>
    <t>Строительство КТП, ЛЭП-6 кВ по адресу: Московская обл, Электрогорск го</t>
  </si>
  <si>
    <t>5962/19</t>
  </si>
  <si>
    <t>Строительство 2КТП вблизи ТП-32, КЛ-0,4 кВ от пр. 2КТП до ВНС ЛМЗ, КЛ-0,4 кВ от пр. 2КТП до ВРУ школы по адресу: Московская область, г. Павловский Посад, 1-й пер. 1-го Мая</t>
  </si>
  <si>
    <t>1777/15</t>
  </si>
  <si>
    <t>Строительство КТП в районе ГКТП-103 по адресу: Московская область, г. Павловский Посад, пер. Ленинградский</t>
  </si>
  <si>
    <t>2316/15</t>
  </si>
  <si>
    <t>Строительство КТП в районе МП-104 по адресу: Московская область, Павлово-Посадский район, пос. Большие Дворы, ул. Ленина</t>
  </si>
  <si>
    <t>2317/15</t>
  </si>
  <si>
    <t>Строительство КТП в районе МП-122 по адресу: Московская область, г. Павловский Посад, ул. Московская</t>
  </si>
  <si>
    <t>2318/15</t>
  </si>
  <si>
    <t>Строительство КТП в районе ГКТП-47 по адресу: Московская область, г. Павловский Посад, ул. Красный текстильщик</t>
  </si>
  <si>
    <t>2319/15</t>
  </si>
  <si>
    <t>Строительство КТП в районе ГКТП-144 по адресу: Московская область, Павлово-Посадский район, д. Ковригино</t>
  </si>
  <si>
    <t>2320/15</t>
  </si>
  <si>
    <t>Строительство КТП в районе ГКТП-63 по адресу: Московская область, Павлово-Посадский район, д. Ковригино</t>
  </si>
  <si>
    <t>2321/15</t>
  </si>
  <si>
    <t>Строительство КЛ-0,4 кВ от ТП-134 до ВРУ дома по адресу: Московская область г.Павловский Посад, ул. 1 Мая, д.40</t>
  </si>
  <si>
    <t>2336/15</t>
  </si>
  <si>
    <t>Строительство КЛ-0,4 кВ от ТП-80 до ВРУ дома по адресу: Московская область, г. Павловский Посад, ул. Южная, д.30</t>
  </si>
  <si>
    <t>2339/15</t>
  </si>
  <si>
    <t>Строительство КЛ-0,4 кВ от ТП-86 до ВРУ дома по адресу: Московская область, г. Павловский Посад, ул. Южная, д. 31</t>
  </si>
  <si>
    <t>2340/15</t>
  </si>
  <si>
    <t>Строительство КЛ-0,4 кВ от ТП-30 до ВРУ дома по адресу: Московская область, г. Павловский Посад, ул. Кирова, д. 60 подъезд 5</t>
  </si>
  <si>
    <t>2341/15</t>
  </si>
  <si>
    <t>Строительство КЛ-0,4 кВ от ТП-86 перемычка от дома № 31 до дома № 22 по адресу: Московская область, г. Павловский Посад, ул. Южная, д. 22 – ул. Южная, д. 31</t>
  </si>
  <si>
    <t>2342/15</t>
  </si>
  <si>
    <t>Строительство КЛ-0,4 кВ от ТП-86 до ВРУ дома по адресу: Московская область, г. Павловский Посад, ул. Южная, д. 34</t>
  </si>
  <si>
    <t>2343/15</t>
  </si>
  <si>
    <t>Строительство КЛ-0,4 кВ от ТП-86 до ВРУ дома по адресу: Московская область, г. Павловский Посад, ул. Южная, д. 35</t>
  </si>
  <si>
    <t>2344/15</t>
  </si>
  <si>
    <t>Строительство КЛ-0,4 кВ от ТП-86 перемычка от дома № 34 до дома № 35 по адресу: Московская область, г. Павловский Посад, ул. Южная, д. 34 – ул. Южная, д. 35</t>
  </si>
  <si>
    <t>2345/15</t>
  </si>
  <si>
    <t>Строительство РП-10 кВ по адресу: Московская область, г. Павловский Посад</t>
  </si>
  <si>
    <t>5084/18</t>
  </si>
  <si>
    <t>Установка реклоузеров по адресу: Московская область, г.о. Павловский Посад</t>
  </si>
  <si>
    <t>4560/18</t>
  </si>
  <si>
    <t>Строительство КТП, ВЛ-10кВ по адресу: Московская область Рабочий поселок г. Шатура, ул. Ленина</t>
  </si>
  <si>
    <t>2142/15</t>
  </si>
  <si>
    <t>Строительство КТП, ВЛ-10 кВ по адресу: Московская область Рабочий поселок г.Шатура, ул.Октябрьская</t>
  </si>
  <si>
    <t>2143/15</t>
  </si>
  <si>
    <t>Строительство ВЛ-10кВ от ВЛ-10кВ направлением ТП-1-ТП-3 до пр.КТП-2146-15 по адресу: Московская область п. Осаново, ул. Школьная</t>
  </si>
  <si>
    <t>2144/15</t>
  </si>
  <si>
    <t>Строительство ВЛ-10 кВ от РП-3 до КТП-48 адресу: Московская обл, Шатура г.</t>
  </si>
  <si>
    <t>4980/18</t>
  </si>
  <si>
    <t>Строительство КТП в районе ТП-10 по адресу: Московская область г.о. Рошаль, ул. Лесная</t>
  </si>
  <si>
    <t>1326/15</t>
  </si>
  <si>
    <t>Строительство 2КТП в районе ЦРП-8 по адресу: Московская область Рошаль г</t>
  </si>
  <si>
    <t>4255/17</t>
  </si>
  <si>
    <t>Строительство КТП в районе ТП-33 по адресу: Московская область г.о. Рошаль, ул. Садовая</t>
  </si>
  <si>
    <t>1338/15</t>
  </si>
  <si>
    <t>Строительство ТП в районе ТП-21 по адресу: г. Рошаль, Лесхоз</t>
  </si>
  <si>
    <t>215/11</t>
  </si>
  <si>
    <t>Строительство КТП в районе ТП-38 по адресу: г. Рошаль, ул. Окт. Революции, 16</t>
  </si>
  <si>
    <t>212/11</t>
  </si>
  <si>
    <t>Строительство РТП в районе ЦРУ, пром. зона ПО "Рошальский хим. комбинат", г.Рошаль</t>
  </si>
  <si>
    <t>174/13</t>
  </si>
  <si>
    <t>Строительство сетей 6 кВ и 0,4 кВ в зоне подтопления, пром. зона ПО "Рошальский хим. комбинат", г.Рошаль</t>
  </si>
  <si>
    <t>175/13</t>
  </si>
  <si>
    <t>Строительство ВЛ-6 кВ от новой ТП-20  до существующей ТП-21 по адресу: г.о.  Рошаль, ул. 1 Первомайская, ул. Лесхозная</t>
  </si>
  <si>
    <t>216/11</t>
  </si>
  <si>
    <t>Строительство гражданского бокса на территории базы Филиала по адресу: Московская область, г.о. Рошаль</t>
  </si>
  <si>
    <t>1298/15</t>
  </si>
  <si>
    <t xml:space="preserve">Луховицкий муниципальный район </t>
  </si>
  <si>
    <t>Строительство КТП в районе КТП-64 по адресу: Московская область, Луховицкий р-н, г. Луховицы, ул. Огородная</t>
  </si>
  <si>
    <t>2521/15</t>
  </si>
  <si>
    <t>Строительство производственной базы АО «Мособлэнерго» по адресу: Московская область, г. Луховицы, ул. Пушкина, д. 168 Б</t>
  </si>
  <si>
    <t>2813/15</t>
  </si>
  <si>
    <t>5994/19</t>
  </si>
  <si>
    <t>Строительство КТП в районе КТП-38 по адресу: Московская область, г.Кашира</t>
  </si>
  <si>
    <t>1329/15</t>
  </si>
  <si>
    <t>Строительство МТП, ЛЭП-6кВ по адресу: Московская область, Каширский р-н, п. Зендиково, ул. Зендиковская</t>
  </si>
  <si>
    <t>3972/17</t>
  </si>
  <si>
    <t>Строительство ТП взамен ТП-21, встроенной в здание Ожерельского железнодорожного колледжа по адресу: Московская обл., г.о. Кашира, м-н Ожерелье, ул. Студенческая</t>
  </si>
  <si>
    <t>5307/18</t>
  </si>
  <si>
    <t>Строительство КТП, КЛ-6 кВ по адресу: Московская обл., г. Кашира, ул. Стрелецкая</t>
  </si>
  <si>
    <t>6205/19</t>
  </si>
  <si>
    <t>Строительство КТП в районе ТП-56 по адресу: Московская область, г.Озеры,ул. Ленина</t>
  </si>
  <si>
    <t>1993/15</t>
  </si>
  <si>
    <t>Строительство КТП в районе ТП-86 по адресу: Московская область, г. Озеры,ул. 26-го Июня</t>
  </si>
  <si>
    <t>1994/15</t>
  </si>
  <si>
    <t>Строительство КТП, КЛ-10кВ по адресу: Московская область, Озерский р-н., г. Озеры, ул. Весенняя</t>
  </si>
  <si>
    <t>1995/15</t>
  </si>
  <si>
    <t>Строительство 3-этажного административно-производственного здания филиала Озерская электросеть, по адресу: г. Озёры, ул. Луговая д.63</t>
  </si>
  <si>
    <t>98/13</t>
  </si>
  <si>
    <t>Зарайский муниципальный район</t>
  </si>
  <si>
    <t>Строительство КТП в районе КТП-322 по адресу: 140600, Московская область, Зарайский район, НСТ «Офсетчик»</t>
  </si>
  <si>
    <t>2091/15</t>
  </si>
  <si>
    <t>Строительство проектируемой  КТП, ВЛ-10 кВ. Перевод нагрузки с КТП-322 по адресу: 140600, Московская область, Зарайский район, НСТ «Офсетчик»</t>
  </si>
  <si>
    <t>2093/15</t>
  </si>
  <si>
    <t>Строительство ТП, КЛ-10 кВ. Реконструкция ВЛ-0,4 кВ по адресу: Московская область, г. Чехов, ул. Осенняя</t>
  </si>
  <si>
    <t>5777/19</t>
  </si>
  <si>
    <t>Строительство ТП, ЛЭП-6 кВ по адресу: Московская область, Чеховский район, п. Любучаны</t>
  </si>
  <si>
    <t>5785/19</t>
  </si>
  <si>
    <t>Строительство КЛ-0,4 кВ от РП-24 до ВРУ жилого дома по адресу: 142290, г.Пущино м-рн «Г» д.2</t>
  </si>
  <si>
    <t>2542/15</t>
  </si>
  <si>
    <t>Строительство КЛ-0,4 кВ от РП-24 до ВРУ жилого дома по адресу: 142290, г.Пущино м-рн «Г» д.3</t>
  </si>
  <si>
    <t>2543/15</t>
  </si>
  <si>
    <t>Строительство КЛ-0,4 кВ от РП-24 до ВРУ жилого дома по адресу: 142290, г.Пущино м-рн «Г» д.4</t>
  </si>
  <si>
    <t>2544/15</t>
  </si>
  <si>
    <t>Строительство КЛ-0,4 кВ от РП-24 до ВРУ жилого дома по адресу: 142290, г.Пущино м-рн «Г» д.5</t>
  </si>
  <si>
    <t>2545/15</t>
  </si>
  <si>
    <t>Строительство КЛ-0,4 кВ от РП-24 до ВРУ жилого дома по адресу: 142290, г.Пущино м-рн «Г» д.6</t>
  </si>
  <si>
    <t>2546/15</t>
  </si>
  <si>
    <t>Строительство КЛ-0,4 кВ от РП-24 до ВРУ жилого дома по адресу: 142290, г.Пущино м-рн «Г» д.11</t>
  </si>
  <si>
    <t>2547/15</t>
  </si>
  <si>
    <t>Строительство КЛ-0,4 кВ от РП-24 до ВРУ жилого дома по адресу: 142290, г.Пущино м-рн «Г» д.12</t>
  </si>
  <si>
    <t>2548/15</t>
  </si>
  <si>
    <t>Строительство КЛ-0,4 кВ от РП-24 до ВРУ жилого дома по адресу: 142290, г.Пущино м-рн «Г» д.13</t>
  </si>
  <si>
    <t>2549/15</t>
  </si>
  <si>
    <t>Строительство КЛ-0,4 кВ от ТП-302 до ВРУ жилого дома по адресу: 142290, Московская область, г.Пущино м-рн 'В' д.10</t>
  </si>
  <si>
    <t>2551/15</t>
  </si>
  <si>
    <t>Строительство КЛ-0,4 кВ от ТП-302 до ВРУ жилого дома по адресу: 142290, Московская область, г.Пущино м-рн 'В' д.11</t>
  </si>
  <si>
    <t>2552/15</t>
  </si>
  <si>
    <t>Строительство КЛ-0,4 кВ от ТП-302 до ВРУ жилого дома по адресу: 142290, Московская область, г.Пущино м-рн 'В' д.12</t>
  </si>
  <si>
    <t>2553/15</t>
  </si>
  <si>
    <t>Строительство КЛ-0,4 кВ от ТП-302 до ВРУ жилого дома по адресу: 142290, Московская область, г.Пущино м-рн 'В' д.13</t>
  </si>
  <si>
    <t>2554/15</t>
  </si>
  <si>
    <t>Строительство КЛ-0,4 кВ от ТП-302 до ВРУ жилого дома по адресу: 142290, Московская область, г.Пущино м-рн 'В' д.14</t>
  </si>
  <si>
    <t>2555/15</t>
  </si>
  <si>
    <t>Строительство КЛ-0,4 кВ от ТП-302 до ВРУ жилого дома по адресу: 142290, Московская область, г.Пущино м-рн 'В' д.15</t>
  </si>
  <si>
    <t>2556/15</t>
  </si>
  <si>
    <t>Строительство КЛ-0,4 кВ от ТП-317 до ВРУ жилого дома по адресу:142290, г.Пущино м-рн «В» д.21</t>
  </si>
  <si>
    <t>2558/15</t>
  </si>
  <si>
    <t>Строительство КЛ-0,4 кВ от ТП-317 до ВРУ жилого дома по адресу:142290, г.Пущино м-рн «В» д.22</t>
  </si>
  <si>
    <t>2559/15</t>
  </si>
  <si>
    <t>Строительство КЛ-0,4 кВ от ТП-317 до ВРУ жилого дома по адресу:142290, г.Пущино м-рн «В» д.23</t>
  </si>
  <si>
    <t>2560/15</t>
  </si>
  <si>
    <t>Строительство КЛ-0,4 кВ от ТП-317 до ВРУ жилого дома по адресу:142290, г.Пущино м-рн «В» д.24</t>
  </si>
  <si>
    <t>2561/15</t>
  </si>
  <si>
    <t>Строительство КЛ-0,4 кВ от ТП-317 до ВРУ жилого дома по адресу:142290, г.Пущино м-рн «В» д.25</t>
  </si>
  <si>
    <t>2562/15</t>
  </si>
  <si>
    <t>Строительство КЛ-0,4 кВ от ТП-317 до ВРУ жилого дома по адресу:142290, г.Пущино м-рн «В» д.26</t>
  </si>
  <si>
    <t>2563/15</t>
  </si>
  <si>
    <t>Строительство КЛ-0,4 кВ от ТП-317 до ВРУ жилого дома по адресу: 142290, г.Пущино м-рн «В» д.27</t>
  </si>
  <si>
    <t>2564/15</t>
  </si>
  <si>
    <t>Строительство КЛ-0,4 кВ от ТП-317 до ВРУ жилого дома по адресу:142290, г.Пущино м-рн «В» д.28</t>
  </si>
  <si>
    <t>2565/15</t>
  </si>
  <si>
    <t>Строительство ТП взамен ТП-137 по адресу: Московская область, г. Серпухов, Большой Высоцкий переулок, зд.№31а</t>
  </si>
  <si>
    <t>5544/18</t>
  </si>
  <si>
    <t>Строительство реклоузера и ПКУ по адресу: Московская область, Серпуховский район, д. Тульчино</t>
  </si>
  <si>
    <t>5758/19</t>
  </si>
  <si>
    <t>Строительство КТП по адресу: Московская область, г. Серпухов, ул. Театральная</t>
  </si>
  <si>
    <t>4714/18</t>
  </si>
  <si>
    <t>Строительство КТП в районе КТП-10-52 по адресу: Московская обл., г. Серпухов, ул. Маяковского, д. 23/21</t>
  </si>
  <si>
    <t>4608/18</t>
  </si>
  <si>
    <t>Строительство КТП в районе КТП-74 по адресу: Московская обл., г. Серпухов, Московское шоссе, 65</t>
  </si>
  <si>
    <t>4612/18</t>
  </si>
  <si>
    <t>Строительство КТП, 2КЛ-6 кВ для электроснабжения энергопринимающих устройств заявителя по адресу: Московская обл, , Серпухов г, Советская ул, Тульская ул</t>
  </si>
  <si>
    <t>Строительство АПС и СОУЭ Домодедовского филиала АО «Мособлэнерго» по адресу: Московская обл, г. Домодедово, мкр. Северный, ул. Дачная, д. 2</t>
  </si>
  <si>
    <t>5524/18</t>
  </si>
  <si>
    <t>Строительство КТП в районе КТП-256 по адресу:  Московская область, Люберецкий р-н, п. Томилино, ул. Речная</t>
  </si>
  <si>
    <t>2356/15</t>
  </si>
  <si>
    <t>Строительство РП-6 кВ, ЛЭП-6 кВ по адресу: Московская область, Люберецкий р-н, пос. Токарево</t>
  </si>
  <si>
    <t>2360/15</t>
  </si>
  <si>
    <t>6053/19</t>
  </si>
  <si>
    <t>Строительство 2 КЛ-6 кВ направлением ТП-29 – ТП-40Н по адресу: 140090, Московская область г.Дзержинский, ул. Дзержинская</t>
  </si>
  <si>
    <t>2274/15</t>
  </si>
  <si>
    <t>Строительство 2 КЛ-0,4 кВ от ТП-4Д до ВРУ дома по адресу: 140093, Московская область г.Дзержинский, ул.Лесная, д.14</t>
  </si>
  <si>
    <t>2278/15</t>
  </si>
  <si>
    <t>Строительство 3КЛ-0,4 кВ от ТП-8 до ВРУ домов по адресам: 140093, Московская область г.Дзержинский, ул.Лермонтова, д.14,15</t>
  </si>
  <si>
    <t>2281/15</t>
  </si>
  <si>
    <t>Строительство 2КЛ-0,4 кВ от ТП-23 до ВРУ домов по адресам: 140090, Московская область г.Дзержинский, пл.Св. Николая, д.6,6а</t>
  </si>
  <si>
    <t>2282/15</t>
  </si>
  <si>
    <t>Строительство КЛ-0,4 кВ от ТП-58 до ВРУ ВЗУ-3 скв.3 по адресу: 140093, Московская область г.Дзержинский, ул. Дзержинская</t>
  </si>
  <si>
    <t>2284/15</t>
  </si>
  <si>
    <t>Строительство КЛ-6 кВ направлением ТП-58 – КТП-7 по адресу: 140090, Московская область г.Дзержинский, ул. Дзержинская</t>
  </si>
  <si>
    <t>2285/15</t>
  </si>
  <si>
    <t>Строительство КЛ-0,4 кВ от ТП-4Н до ВРУ дома по адресу: 140053, Московская область г.Котельники, мкр. Силикат д. 17</t>
  </si>
  <si>
    <t>2290/15</t>
  </si>
  <si>
    <t>Строительство КЛ-0,4 кВ от ТП-28(ПАО «МОЭСК») до ВРУ дома по адресу: 140055, Московская область г.Котельники, мкр.Белая дача д. 52</t>
  </si>
  <si>
    <t>2293/15</t>
  </si>
  <si>
    <t>Перевод нагрузок на ТП-2Н по адресу: 140053, Московская область г.Котельники, мкр. Силикат</t>
  </si>
  <si>
    <t>2295/15</t>
  </si>
  <si>
    <t>Строительство КЛ-0,4 кВ от ТП-7 до ж/дома по ул.Бондарева д.2, по адресу: г.Дзержинский</t>
  </si>
  <si>
    <t>510/12</t>
  </si>
  <si>
    <t>Строительство 2 КЛ-0,4 кВ от ТП-2Н до ВРУ ДК «Силикат» по адресу: 140053, Московская область, г.Котельники, мкр. Силикат д. 32</t>
  </si>
  <si>
    <t>2271/15</t>
  </si>
  <si>
    <t>Строительство КЛ-0,4 кВ от ТП-4«Рейс» до ВРУ ВЗУ-4 по адресу: 140093, Московская область, г.Дзержинский, ул. Карьер ЗИЛ</t>
  </si>
  <si>
    <t>2275/15</t>
  </si>
  <si>
    <t>5757/18</t>
  </si>
  <si>
    <t>Строительство КЛ-0,4 кВ от ТП-28 до ВРУ ЦТП-4 по адресу: 140090, Московская область, г.Дзержинский, ул. Спортивная</t>
  </si>
  <si>
    <t>2277/15</t>
  </si>
  <si>
    <t>Строительство КЛ-0,4 кВ от ТП-2Н до ВРУ домов по адресам: 140053, Московская область, г.Котельники, мкр. Силикат д. 23, 25</t>
  </si>
  <si>
    <t>2286/15</t>
  </si>
  <si>
    <t>Строительство КЛ-0,4 кВ от ТП-4Н до ВРУ дома по адресу: 140053, Московская область, г.Котельники, мкр. Силикат д. 7</t>
  </si>
  <si>
    <t>2291/15</t>
  </si>
  <si>
    <t>Строительство КЛ-0,4 кВ от ТП-539 до ВРУ ЦТП №1 по адресу: г. Дзержинский. Ул. Лермонтова, 2</t>
  </si>
  <si>
    <t>1729/15</t>
  </si>
  <si>
    <t>Строительство КТП в районе ТП-230 по адресу: Московская область, Наро-Фоминский р-н, д.Алабино, ул.Санаторная</t>
  </si>
  <si>
    <t>1984/15</t>
  </si>
  <si>
    <t>Строительство ТП по адресу: Московская область, г. Наро-Фоминск, 74км Киевского шоссе</t>
  </si>
  <si>
    <t>4016/17</t>
  </si>
  <si>
    <t>Строительство КТП в районе ТП-229 по адресу: Московская область, Наро-Фоминский р-н, д.Алабино, КИЗ «Ратник»</t>
  </si>
  <si>
    <t>1985/15</t>
  </si>
  <si>
    <t>Строительство КТП в районе ТП-25 по адресу: Московская область, г. Наро-Фоминск, ул.Ноябрьская</t>
  </si>
  <si>
    <t>1986/15</t>
  </si>
  <si>
    <t>Строительство КТП в районе КТП-73 по адресу: Московская область, г. Наро-Фоминск, ул.Строителей</t>
  </si>
  <si>
    <t>1988/15</t>
  </si>
  <si>
    <t xml:space="preserve">Установка реклоузеров на ВЛ-10 кВ П/СТ-158 «Мишуково» ф. 25 по адресу: Московская обл,
Наро-Фоминский р-н, д. Плесенское
</t>
  </si>
  <si>
    <t>5657/19</t>
  </si>
  <si>
    <t>Строительство МТП, ЛЭП-10 кВ для электроснабжения энергопринимающих устройств заявителя по адресу: 143325, Московская обл, Наро-Фоминский р-н, Новая Ольховка п</t>
  </si>
  <si>
    <t>5987/19</t>
  </si>
  <si>
    <t>Строительство реклоузера по адресу: Московская область, Наро-Фоминский район, г. Апрелевка в районе ул. Жданова п. Победа</t>
  </si>
  <si>
    <t>4013/17</t>
  </si>
  <si>
    <t xml:space="preserve">Дмитровский муниципальный округ </t>
  </si>
  <si>
    <t>5826/19</t>
  </si>
  <si>
    <t>Строительство КТП, ЛЭП-10 кВ, ЛЭП-0,4 кВ. Реконструкция ЛЭП-0,4 кВ по адресу: Московская область, Дмитровский район, д. Сокольники</t>
  </si>
  <si>
    <t>4047/17</t>
  </si>
  <si>
    <t>Строительство КТП по адресу: Московская область Рузский р-н, с.п. Старорузское, п. Старотеряево</t>
  </si>
  <si>
    <t>2233/15</t>
  </si>
  <si>
    <t>Строительство двух КРН-10кВ в районе ТП-5 по адресу: Московская область Рузский р-, д. Дорохово, в/ч Мишинка</t>
  </si>
  <si>
    <t>2234/15</t>
  </si>
  <si>
    <t>Строительство РТП в районе ТП-1128 по адресу: Рузский район, п.Тучково</t>
  </si>
  <si>
    <t>136/12</t>
  </si>
  <si>
    <t>Строительство КТП в районе КТП-1561 по адресу: Московская область, Волоколамский район, г.п. Сычево, д. Чередово</t>
  </si>
  <si>
    <t>2096/15</t>
  </si>
  <si>
    <t>Благоустройство базы Наро-Фоминского филиала АО «Мособлэнерго» по адресу: 
Московская область, Волоколамский район, г. Волоколамск, ул. Колхозная, д. 43</t>
  </si>
  <si>
    <t>4078/17</t>
  </si>
  <si>
    <t>Строительство КТП в районе КТП-1554 по адресу: Московская область, Волоколамский район, д. Речки</t>
  </si>
  <si>
    <t>2098/15</t>
  </si>
  <si>
    <t>Установка реклоузеров по адресу: Московская область, Волоколамский р-н</t>
  </si>
  <si>
    <t>4974/18</t>
  </si>
  <si>
    <t>2215/15</t>
  </si>
  <si>
    <t>Строительство КЛ-0,4 кВ от ТП-134 до ВРУ д/сада №13 по адресу: Московская область, г. Клин, ул. Чернышевского, д. 5А</t>
  </si>
  <si>
    <t>1766/15</t>
  </si>
  <si>
    <t>Строительство КЛ-0,4 кВ от ТП-120 до ВРУ гимназии №2 по адресу: Московская область, г. Клин, ул. 60 лет Комсомола, д.5А</t>
  </si>
  <si>
    <t>1765/15</t>
  </si>
  <si>
    <t>Строительство КЛ-0,4 кВ от ТП-130 до ВРУ д/сада №4 по адресу: Московская область, г. Клин, ул. Ленина, д.21А</t>
  </si>
  <si>
    <t>1764/15</t>
  </si>
  <si>
    <t>Строительство КЛ-0,4 кВ от ТП-71 до ВРУ ЦТП-22 по адресу: Московская область, г. Клин, Ломоносовский пр-д</t>
  </si>
  <si>
    <t>1763/15</t>
  </si>
  <si>
    <t>Строительство ЛЭП-0,4 кВ от ТП-53 до ВРУ д/сада №7 по адресу: Московская область, г. Клин, ул. Менделеева, д. 3</t>
  </si>
  <si>
    <t>1762/15</t>
  </si>
  <si>
    <t>Строительство ВЛ-0,4 кВ от ТП-19 до ВРУ школы №11 по адресу: Московская область, г. Клин, Талицкий проезд, д. 49</t>
  </si>
  <si>
    <t>1760/15</t>
  </si>
  <si>
    <t>Строительство ЛЭП-0,4 кВ от ТП-109 до ВРУ ЦТП-1 по адресу: Московская область, г. Клин, ул. Мира, д. 15</t>
  </si>
  <si>
    <t>1759/15</t>
  </si>
  <si>
    <t>Установка реклоузера по адресу: Московская область, Клинский район, п. Решетниково</t>
  </si>
  <si>
    <t>4903/18</t>
  </si>
  <si>
    <t>Строительство МТП, ЛЭП-10 кВ для электроснабжения энергопринимающих устройств заявителя по адресу: Московская обл, Клинский р-н, Клин г, Туркмен п, гп Решетниково</t>
  </si>
  <si>
    <t>Строительство КТП, ЛЭП-6 кВ для электроснабжения энергопринимающих устройств заявителя по адресу: Московская обл, Клинский р-н, г. Высоковск, ул. Имени Кашаева, з/у 19</t>
  </si>
  <si>
    <t>Строительство ВЛ-0,4 кВ от ТП-46 до ВРУ ЦТП-21 по адресу: Московская область, Клинский район, п. Майданово</t>
  </si>
  <si>
    <t>1761/15</t>
  </si>
  <si>
    <t>Строительство 2-х трансформаторной КТП в районе существующей ТП-182 по адресу: Московская область, Талдомский район, д. Айбутово</t>
  </si>
  <si>
    <t>40/13</t>
  </si>
  <si>
    <t>Установка реклоузера по адресу: Московская область, Талдомский район, д. Сорокино</t>
  </si>
  <si>
    <t>4902/18</t>
  </si>
  <si>
    <t>5839/19</t>
  </si>
  <si>
    <t>6055/19</t>
  </si>
  <si>
    <t>Строительство ТП и ЛЭП-6 кВ по адресу: 108804, Московская область, Талдомский район,  Северный рп, Калинина, дом № 9</t>
  </si>
  <si>
    <t xml:space="preserve">Строительство 2КТП  в районе ТП-70 по адресу: Московская область, Истринский р-н, г. Дедовск </t>
  </si>
  <si>
    <t>2154/15</t>
  </si>
  <si>
    <t>2158/15</t>
  </si>
  <si>
    <t>2163/15</t>
  </si>
  <si>
    <t>Строительство РП по адресу: Московская обл., Истринский р-н, г. Дедовск, (у завода «Сокол»)</t>
  </si>
  <si>
    <t>2165/15</t>
  </si>
  <si>
    <t>Строительство КТП в районе ТП-59 по адресу: Московская область, Истринский р-н, п. Снегири, ул. Октябрьская</t>
  </si>
  <si>
    <t>2174/15</t>
  </si>
  <si>
    <t>5771/19</t>
  </si>
  <si>
    <t>Строительство ТП-проект., ЛЭП-6 кВ, ЛЭП-0,4 кВ для электроснабжения энергопринимающих устройств заявителя по адресу: Московская обл, Истринский р-н, Лучинское с/п, Красная горка п, Заводская ул, 16/11</t>
  </si>
  <si>
    <t>Строительство КТП, КЛ-6кВ по адресу: Московская обл., Истринский р-н, г. Истра, ул. Панфилова, зд. № 13</t>
  </si>
  <si>
    <t>Строительство КЛ-6кВ от ближайшей опоры ВЛ-6кВ Л.962 до КТП-1502 по адресу: Московская область, Пушкинский район, с. Братовщина</t>
  </si>
  <si>
    <t>2251/15</t>
  </si>
  <si>
    <t>4723/18</t>
  </si>
  <si>
    <t>Внешняя схема электроснабжения жилой застройки по адресу: Московская область, Пушкинский р-н, г. Пушкино, ул. Колхозная, ул. Кирова</t>
  </si>
  <si>
    <t>3365/16</t>
  </si>
  <si>
    <t>Строительство КЛ-6кВ от РП-1528 до ТП-1137, строительство КЛ-6кВ от РП-1528 до ТП-1328, установка двух ячеек КСО и выполнение секционирования в РП-1528 по адресу: Московская область, Пушкинский район, г.п. Зеленоградский, ул. Школьная – ул. Шоссейная</t>
  </si>
  <si>
    <t>2253/15</t>
  </si>
  <si>
    <t>Строительство КРУН в районе опор №2-№3 ВЛ-6кВ Л.952 по адресу: Московская область, Пушкинский район, г.п. Зеленоградский</t>
  </si>
  <si>
    <t>2254/15</t>
  </si>
  <si>
    <t>Строительство КТП вместо МП-533 по адресу: Московская область, г.о. Красноармейск, п. Балсуниха</t>
  </si>
  <si>
    <t>2261/15</t>
  </si>
  <si>
    <t xml:space="preserve">Строительство КЛ-6кВ от ТП-1284 до ТП-1388 по адресу: Московская область, Пушкинский район, Красноармейское </t>
  </si>
  <si>
    <t>2262/15</t>
  </si>
  <si>
    <t xml:space="preserve">Строительство КТП в районе ТП-1146 по адресу: г. Пушкино, ул. 50-я летия Комсомола </t>
  </si>
  <si>
    <t>526/12</t>
  </si>
  <si>
    <t>5754/18</t>
  </si>
  <si>
    <t>Строительство КТП для перевода сетей электроснабжения 0,4кВ от ТП-1240 по адресу: Московская область, г. Пушкино, ул. Зеленая</t>
  </si>
  <si>
    <t>3141/16</t>
  </si>
  <si>
    <t>Строительство КТП для делений сетей электроснабжения ВЛ-0,4кВ от МП-534 по адресу: Московская область, г.о. Красноармейск, д. Лепешки</t>
  </si>
  <si>
    <t>2260/15</t>
  </si>
  <si>
    <t>Установка реклоузеров по адресу: Московская область, Пушкинский р-н, г.о. Красноармейск</t>
  </si>
  <si>
    <t>4640/18</t>
  </si>
  <si>
    <t>5847/19</t>
  </si>
  <si>
    <t>Строительство ТП и ЛЭП-6 кВ по адресу: Московская область, Пушкинский район, д. Грибово</t>
  </si>
  <si>
    <t>5978/19</t>
  </si>
  <si>
    <t>5985/19</t>
  </si>
  <si>
    <t>5986/19</t>
  </si>
  <si>
    <t>Строительство КТП, 2КЛ-6 кВ по адресу: 141231, Московская обл, Пушкинский р-н, Кощейково д.</t>
  </si>
  <si>
    <t>6083/19</t>
  </si>
  <si>
    <t>Строительство МТП по адресу: 141253, Московская обл., Пушкинский р-н., дп. Зеленоградский, СНТ «Зеленоградское</t>
  </si>
  <si>
    <t>Строительство 2КЛ-0,4 кВ от ТП-37 до КНС по адресу: г.Долгопрудный</t>
  </si>
  <si>
    <t>1726/15</t>
  </si>
  <si>
    <t>Строительство КРУН по адресу: Московская область, Мытищинский р-н, п. Пироговский</t>
  </si>
  <si>
    <t>3190/16</t>
  </si>
  <si>
    <t>Установка реклоузеров по адресу: Московская область, г.о. Мытищи</t>
  </si>
  <si>
    <t>4641/18</t>
  </si>
  <si>
    <t>Строительство ТП, ЛЭП-6 кВ и ЛЭП-0,4 кВ по адресу: Московская область, г.о. Мытищи, г. Мытищи, мкр. 36, 36а, 37</t>
  </si>
  <si>
    <t>4739/18</t>
  </si>
  <si>
    <t>Строительство КТП по адресу: Московская область, г.о. Мытищи, д. Коргашино</t>
  </si>
  <si>
    <t>4465/17</t>
  </si>
  <si>
    <t>5832/19</t>
  </si>
  <si>
    <t>1727/15</t>
  </si>
  <si>
    <t>5855/19</t>
  </si>
  <si>
    <t>5963/19</t>
  </si>
  <si>
    <t>Строительство ТП и КЛ-10 кВ по адресу: Московская область, г.о. Мытищи, д. Пирогово</t>
  </si>
  <si>
    <t>Строительство КТП, 2КЛ-6 кВ по адресу: Московская обл, Мытищи г.о., Челобитьево д.»</t>
  </si>
  <si>
    <t>Строительство ТП и ЛЭП-6 кВ по адресу: Московская область, г. Мытищи</t>
  </si>
  <si>
    <t>5997/19</t>
  </si>
  <si>
    <t xml:space="preserve">Строительство двух КЛ-10 кВ от РТП-8090 до РТП-730 по адресу:
Московская область, г.о. Балашиха, г. Железнодорожный, мкр. Кучино
</t>
  </si>
  <si>
    <t>5789/19</t>
  </si>
  <si>
    <t>Строительство 2 КЛ-0,4 кВ от ТП-32 до д/сада «Дюймовочка» по адресу: Московская область, г.о. Лосино-Петровский, ул. Октябрьская – ул. Горького</t>
  </si>
  <si>
    <t>2409/15</t>
  </si>
  <si>
    <t>Строительство 2 КЛ-0,4 кВ от ТП-32 до ГБУСО МО «Лосино-Петровский СРЦ «Остров добра» по адресу: Московская область, г.о. Лосино-Петровский, ул. Октябрьская – ул. Горького</t>
  </si>
  <si>
    <t>2410/15</t>
  </si>
  <si>
    <t>Строительство КЛ-6 кВ от ТП-134 до ТП-219 по адресу: Московская область, г.о. Лосино-Петровский, ул. Строителей – ул. Ленина</t>
  </si>
  <si>
    <t>2417/15</t>
  </si>
  <si>
    <t>Строительство КЛ-6 кВ от оп.№1 ВЛ-6 кВ РТП 2 – КТП 128 до КЛ-6 кВ КТП 61 – оп.№10 ВЛ-6 кВ РТП 2 – КТП 243 по адресу:  Московская область, г.о. Лосино-Петровский, ул. 7-го Ноября – ул. Дачная</t>
  </si>
  <si>
    <t>2420/15</t>
  </si>
  <si>
    <t>Строительство КЛ-6 кВ от РТП – 15 до КТП – 60 по адресу:  Московская область, г.о. Лосино-Петровский, ул. Дачная – ул. Кирова – ул. Ленина</t>
  </si>
  <si>
    <t>2421/15</t>
  </si>
  <si>
    <t>Строительство КТП в районе ТП-125 по адресу: Московская область, г.о. Лосино-Петровское, ул. Ленина, д.15 стр.1</t>
  </si>
  <si>
    <t>513/12</t>
  </si>
  <si>
    <t>Строительство 2КЛ-10 кВ РТП-3 – ТП-38 по адресу: г. Лосино-Петровский, ул. Октябрьская</t>
  </si>
  <si>
    <t>410/12</t>
  </si>
  <si>
    <t xml:space="preserve">Строительство ЛЭП-6 кВ  РТП-2 - ТП-235 - ТП-31, реконструкция РУ-6кВ ТП-235 и РУ-6кВ  ТП-31 по адресу: Московская область, г.о. Лосино-Петровский (1, 2 Этапы)
</t>
  </si>
  <si>
    <t>758/15</t>
  </si>
  <si>
    <t>Строительство 2КЛ-0,4 кВ от ТП-32 до  ГБУСО МО («Лосино-Петровский СРЦ «Остров добра») по адресу: Московская область, г.Лосино-Петровский, ул.Горького, д.1</t>
  </si>
  <si>
    <t>1790/15</t>
  </si>
  <si>
    <t>Строительство КЛ-0,4 кВ от ТП-433 до ВРУ ж/д№14 по адресу: Московская область, г.Фрязино, ул.Полевая</t>
  </si>
  <si>
    <t>2124/15</t>
  </si>
  <si>
    <t>Строительство 2КЛ-0,4кВ от ТП-436 до ВРУ ДС№8 по адресу: Московская область, г.Фрязино, ул.Полевая</t>
  </si>
  <si>
    <t>2125/15</t>
  </si>
  <si>
    <t>Строительство КЛ-0,4кВ от РП-6 до ВРУ ж/д№5а по адресу: Московская область, г.Фрязино, ул.Советская</t>
  </si>
  <si>
    <t>2126/15</t>
  </si>
  <si>
    <t>Строительство КЛ-0,4кВ от РП-6 до ВРУ ж/д№3б по адресу: Московская область, г.Фрязино, ул.Советская</t>
  </si>
  <si>
    <t>2127/15</t>
  </si>
  <si>
    <t>5823/18</t>
  </si>
  <si>
    <t>5980/19</t>
  </si>
  <si>
    <t>Строительство КТП, ЛЭП-10кВ по адресу: 141100, Московская обл., Щелковский р-н., СНТ «Рыбак»</t>
  </si>
  <si>
    <t>Строительство КТП, КЛ-6 кВ по адресу: Московская обл, Щелковский р-н, г. Щелково,                     1-й Советский переулок</t>
  </si>
  <si>
    <t>Строительство КТП, КЛ-6 кВ по адресу: Московская обл, Щелковский р-н, г. Щелково,                     ул. Новая Фабрика, д. № 10</t>
  </si>
  <si>
    <t>6200/19</t>
  </si>
  <si>
    <t>Строительство КЛ-6 кВ по адресу: Московская область, Одинцовский район, г. Одинцово, микрорайон 8</t>
  </si>
  <si>
    <t>4076/17</t>
  </si>
  <si>
    <t>5972/19</t>
  </si>
  <si>
    <t>Строительство ТП взамен ТП-510773 по адресу: Московская обл, Одинцовский р-н, Никонорово х</t>
  </si>
  <si>
    <t>ОД-86/18</t>
  </si>
  <si>
    <t>Строительство РТП взамен РТП-51053 по адресу: Московская область, г. Одинцово</t>
  </si>
  <si>
    <t>5208/18(быв.ТЗ-05-09-81)</t>
  </si>
  <si>
    <t>Строительство БРТП и КЛ-6 кВ по адресу: Московская область, Одинцовский р-он, д. Захарово</t>
  </si>
  <si>
    <t>4718/18</t>
  </si>
  <si>
    <t>Строительство двух КЛ- 6 кВ направлением ТП-260956 – ТП-260952  по адресу: Московская область, Одинцовский район, д. Хлюпино</t>
  </si>
  <si>
    <t>4720/18</t>
  </si>
  <si>
    <t>Строительство ЛЭП-10  кВ  по адресу: Московская область, Одинцовский район, г Одинцово, ул.Вокзальная, 7 микрорайон</t>
  </si>
  <si>
    <t>4719/18</t>
  </si>
  <si>
    <t>Строительство подземного проходного коллектора по адресу: Московская область, г. Одинцово, вдоль улиц Садовая и Северная (1, 2 Этапы)</t>
  </si>
  <si>
    <t>3717/16</t>
  </si>
  <si>
    <t>5992/19</t>
  </si>
  <si>
    <t>Строительство КТП-проект., 2КЛ-10 кВ от КТП-проект. до места врезки в КЛ-10 кВ ТП-414079 – ТП-410458 по адресу: Московская обл, Одинцовский р-н, Зайцево д</t>
  </si>
  <si>
    <t>5996/19</t>
  </si>
  <si>
    <t>6023/19</t>
  </si>
  <si>
    <t>6024/19</t>
  </si>
  <si>
    <t>Строительство ТП-проект., строительство 4КЛ-10 кВ от РУ-10 кВ ТП-проект. до места врезки в 2КЛ-10 кВ направлением ТП-414114 – ТП-313131 по адресу: Московская обл, Одинцовский р-н, сельское поселение Жаворонковское, Трубачеевка д</t>
  </si>
  <si>
    <t>Строительство КТП, 2КЛ-10 кВ для электроснабжения энергопринимающих устройств заявителя по адресу: Московская обл, Одинцовский р-н, с/о Мамоновский, в районе дер. Лохино</t>
  </si>
  <si>
    <t>Комплектация РУ-10/0,4 кВ РТП по адресу: Московская область, от Буденовского шоссе до 20 км автомобильной дороги М-1 «Беларусь</t>
  </si>
  <si>
    <t>Строительство КТП, 2КЛ-10 кВ для электроснабжения энергопринимающих устройств заявителя по адресу: Московская обл, Одинцовский р-н, Ромашково с</t>
  </si>
  <si>
    <t>6046/19</t>
  </si>
  <si>
    <t>ЦА-5/19</t>
  </si>
  <si>
    <t>Усиление существующей сети 10 кВ ф. №36 ПС-178 «Вяземы» по адресу: Московская обл, Одинцовский р-н, г.п. Большие Вяземы, д. Малые Вяземы (1,2 этапы)</t>
  </si>
  <si>
    <t>Строительство КТП, КЛ-6 кВ по адресу: Московская обл, Одинцовский р-н, д. Вырубово</t>
  </si>
  <si>
    <t>6201/19</t>
  </si>
  <si>
    <t>2300/15</t>
  </si>
  <si>
    <t>Строительство КЛ-6 кВ от ТП-160151А до ТП-160115 по адресу: Московская область, г. Звенигород</t>
  </si>
  <si>
    <t>5239/18</t>
  </si>
  <si>
    <t>Строительство ВОЛС на участке РТП 16019 – оптическая муфта магистральной ВОЛС №ГРЭС-ЗРЭС по адресу: Московская обл., г. Звенигород, микрорайон Супонево, с.19; Московская обл., около ЦКАД в районе п. Мозжинки.</t>
  </si>
  <si>
    <t>5476/18</t>
  </si>
  <si>
    <t>Строительство РТП, КЛ-6/10 кВ по адресу: Московская область, г. Звенигород</t>
  </si>
  <si>
    <t>4077/17</t>
  </si>
  <si>
    <t>2301/15</t>
  </si>
  <si>
    <t>Строительство КЛ-6 кВ от ТП-103 до ТП-152 по адресу: «Московская область, г. Звенигород, мк-р Восточный – поселок Поречье</t>
  </si>
  <si>
    <t>2303/15</t>
  </si>
  <si>
    <t>5988/19</t>
  </si>
  <si>
    <t xml:space="preserve">Краснознаменский муниципальный район </t>
  </si>
  <si>
    <t>Строительство 2КЛ-10 кВ от ЦРП-8 до ТП-39 по адресу: 
Московская область, г. Краснознаменск</t>
  </si>
  <si>
    <t>4587/18</t>
  </si>
  <si>
    <t>Реконструкция ЦРП-5 по адресу: Московская область, г. Краснознаменск</t>
  </si>
  <si>
    <t>4588/18</t>
  </si>
  <si>
    <t>Строительство ТП и КЛ-6 кВ по адресу: Московская область, Красногорский район, д. Михалково</t>
  </si>
  <si>
    <t>4729/18</t>
  </si>
  <si>
    <t>4585/18</t>
  </si>
  <si>
    <t>5825/19</t>
  </si>
  <si>
    <t>5983/19</t>
  </si>
  <si>
    <t>5848/19</t>
  </si>
  <si>
    <t>Строительство ТП-проект., КЛ-10 кВ для электроснабжения энергопринимающих устройств заявителя по адресу: Московская обл, Красногорский р-н, Красногорск г, Опалиха мкр, Горького ул, дом №4</t>
  </si>
  <si>
    <t>6084/19</t>
  </si>
  <si>
    <t>Строительство КТП, КЛ-10кВ по адресу: Московская обл., Красногорский р-н, д. Путилково, Путилковское ш., д. № 112</t>
  </si>
  <si>
    <t>Строительство КЛ-10 кВ по адресу: Московская область, Красногорский район, рп. Нахабино</t>
  </si>
  <si>
    <t>4459/17</t>
  </si>
  <si>
    <t>Строительство КЛ-10 кВ, КТП по адресу: Московская обл, Раменский р-н</t>
  </si>
  <si>
    <t>5833/19</t>
  </si>
  <si>
    <t>5836/19</t>
  </si>
  <si>
    <t>Строительство РП-10 кВ, КЛ-10 кВ от ПС-366 «Донино», КЛ-10 кВ до РТП-18 по адресу: Московская обл, Раменское г</t>
  </si>
  <si>
    <t>5838/19</t>
  </si>
  <si>
    <t>Строительство КТП по адресу: Московская область, Раменский р-н, с.п. Гжельское, д. Трошково</t>
  </si>
  <si>
    <t>5280/18</t>
  </si>
  <si>
    <t>Строительство КТП в районе ТП-230а по адресу: Московская область, Раменский район, д. Литвиново</t>
  </si>
  <si>
    <t>2618/15</t>
  </si>
  <si>
    <t>Строительство РП-2814/15, двух КЛ-10 кВ от ПС-434 «Малаховка» ПАО «МОЭСК»  до РП-2814/15 по адресу: Московская область, Раменский р-н, в районе п. Родники, п. Вялки</t>
  </si>
  <si>
    <t>2814/15</t>
  </si>
  <si>
    <t>Установка реклоузера по адресу: Московская область, Раменский район, с.п. Сафоновское, с. Загорново</t>
  </si>
  <si>
    <t>4684/18</t>
  </si>
  <si>
    <t>Установка реклоузера по адресу: Московская область, г. Раменское, Залинейный район</t>
  </si>
  <si>
    <t>4685/18</t>
  </si>
  <si>
    <t>Установка реклоузера по адресу: Московская область, Раменский район, с.п. Сафоновское, д. Поповка</t>
  </si>
  <si>
    <t>4686/18</t>
  </si>
  <si>
    <t>Установка реклоузера по адресу: Московская область, Раменский район, г.п. Раменское</t>
  </si>
  <si>
    <t>4687/18</t>
  </si>
  <si>
    <t>Установка реклоузера по адресу: Московская область, Раменский район, г.п. Кратово, с. Игумново</t>
  </si>
  <si>
    <t>4689/18</t>
  </si>
  <si>
    <t>Установка реклоузера по адресу: Московская область, Раменский район, с.п. Верейское, п. Спартак</t>
  </si>
  <si>
    <t>4690/18</t>
  </si>
  <si>
    <t>Установка реклоузера по адресу: Московская область, Раменский район, д. Верея</t>
  </si>
  <si>
    <t>4691/18</t>
  </si>
  <si>
    <t>Установка реклоузера по адресу: Московская область, Раменский район, с.п. Вялковское, с. Зюзино</t>
  </si>
  <si>
    <t>4692/18</t>
  </si>
  <si>
    <t>Установка реклоузера по адресу: Московская область, Раменский район, с.п. Вялковское, п. Совхоз Красковский</t>
  </si>
  <si>
    <t>4693/18</t>
  </si>
  <si>
    <t>Установка реклоузера по адресу: Московская область, Раменский район, с.п. Вялковское, д. Капустино, ул. Центральная</t>
  </si>
  <si>
    <t>4694/18</t>
  </si>
  <si>
    <t>Установка реклоузера по адресу: Московская область, Раменский район, с.п. Вялковское, д. Вялки</t>
  </si>
  <si>
    <t>4695/18</t>
  </si>
  <si>
    <t>Установка реклоузера по адресу: Московская область, Раменский район, с.п. Вялковское, д. Осеченки, Луговая ул.</t>
  </si>
  <si>
    <t>4696/18</t>
  </si>
  <si>
    <t>Установка реклоузера по адресу: Московская область, Раменский район, п. Удельная,                      ул. Горького</t>
  </si>
  <si>
    <t>4697/18</t>
  </si>
  <si>
    <t>Установка реклоузера по адресу: Московская область, Раменский район, д. Вялки</t>
  </si>
  <si>
    <t>4698/18</t>
  </si>
  <si>
    <t>Строительство КТП, ЛЭП-6 кВ для электроснабжения энергопринимающих устройств заявителя по адресу: Московская обл, Раменский р-н, Сафоново д</t>
  </si>
  <si>
    <t>5849/19</t>
  </si>
  <si>
    <t>5880/19</t>
  </si>
  <si>
    <t>5958/19</t>
  </si>
  <si>
    <t>5981/19</t>
  </si>
  <si>
    <t>5860/19</t>
  </si>
  <si>
    <t>6059/19</t>
  </si>
  <si>
    <t>Строительство КТП, ЛЭП-10 кВ по адресу: Московская обл, Раменский р-н, Ильинский п.,             ул. Чкалова</t>
  </si>
  <si>
    <t>Строительство КТП, ЛЭП-10 кВ, ЛЭП-0,4 кВ для электроснабжения энергопринимающих устройств заявителей по адресу: Московская обл, Раменский р-н, с/п Новохаритоновское</t>
  </si>
  <si>
    <t xml:space="preserve">Строительство КТП в районе ТП-166, строительство КЛ-10 кВ от ТП-165 до ТП-166 взамен существующей ВЛ-10кВ по адресу: Московская область, Воскресенский район, пгт Хорлово, ул. Комсомольская
</t>
  </si>
  <si>
    <t>2013/15</t>
  </si>
  <si>
    <t>Строительство КТП в районе ТП-164 по адресу: Московская область, Воскресенский район, ГП Хорлово, ул. 1-я Пятилетка</t>
  </si>
  <si>
    <t>2061/15</t>
  </si>
  <si>
    <t>Строительство КТП в районе ТП-507 по адресу: Московская область, Воскресенский район, ГП Хорлово, ул. Зайцева</t>
  </si>
  <si>
    <t>2069/15</t>
  </si>
  <si>
    <t>Строительство КТП в районе ТП-76 по адресу: Московская область, г. Воскресенск, пер. 2-ой Лесной</t>
  </si>
  <si>
    <t>2071/15</t>
  </si>
  <si>
    <t>Строительство 2КТП в районе ТП-118 по адресу: г. Воскресенск, ул. Средняя</t>
  </si>
  <si>
    <t>117/11</t>
  </si>
  <si>
    <t>Строительство РТП 6/0.4 кВ в районе ФП-5 по адресу: Московская область, г. Воскресенск, ул. Суворова</t>
  </si>
  <si>
    <t>210/12</t>
  </si>
  <si>
    <t>Коломенский муниципальный район</t>
  </si>
  <si>
    <t>Строительство КТП по адресу: Московская область, г.о.Коломна, ул.Олений вражек</t>
  </si>
  <si>
    <t>3928/17</t>
  </si>
  <si>
    <t>Установка реклоузера по адресу: Московская область, Коломенский р-он, п. Заречный</t>
  </si>
  <si>
    <t>4808/18</t>
  </si>
  <si>
    <t>Строительство МТП, ЛЭП-6 кВ по адресу: Московская обл, Химки г.о., Новоподрезково</t>
  </si>
  <si>
    <t>5995/19</t>
  </si>
  <si>
    <t>3462/16</t>
  </si>
  <si>
    <t>5752/18</t>
  </si>
  <si>
    <t>Строительство КТП, ЛЭП-10 кВ, ЛЭП-0,4кВ. Реконструкция ВЛ-0,4 кВ по адресу: Московская область. Ленинский район, ДНТ "Бутово" (1, 2 Этап)</t>
  </si>
  <si>
    <t>3830/16</t>
  </si>
  <si>
    <t>6049/19</t>
  </si>
  <si>
    <t>6056/19</t>
  </si>
  <si>
    <t>Строительство КТП, ЛЭП-10 кВ по адресу: по адресу: Московская обл, Ленинский район, Видное г., вблизи Федеральной автомобильной дороги М4 «Дон»и ул. Донбасская</t>
  </si>
  <si>
    <t>5965/19</t>
  </si>
  <si>
    <t>Строительство КТП, КЛ-10 кВ по адресу: по адресу: Московская обл, Ленинский район, Видное г., вблизи Федеральной автомобильной дороги М4 «Дон», ул. Лесная, ул. Гоголя</t>
  </si>
  <si>
    <t>5966/19</t>
  </si>
  <si>
    <t>5795/19</t>
  </si>
  <si>
    <t>Строительство ВЛ-0,4 кВ от РТП-5 для электроснабжения энергопринимающих устройств заявителей по адресу: Московская обл., Ленинский р-н, г. Видное (1 Этап)</t>
  </si>
  <si>
    <t>5615/18</t>
  </si>
  <si>
    <t>6246/19</t>
  </si>
  <si>
    <t>Строительство питающего центра ПС-110/10/10 кВ по адресу: Московская обл., г.о. Дубна</t>
  </si>
  <si>
    <t>5844/19</t>
  </si>
  <si>
    <t>Строительство РТП и ЛЭП-6 кВ по адресу: Московская область, г. Егорьевск, ул. Западная</t>
  </si>
  <si>
    <t>4743/18</t>
  </si>
  <si>
    <t>5822/18</t>
  </si>
  <si>
    <t>5835/19</t>
  </si>
  <si>
    <t>Строительство КЛ-10 кВ от ТП-503 до ТП-508 по адресу: Московская обл, г.Сергиев Посад</t>
  </si>
  <si>
    <t>5957/19</t>
  </si>
  <si>
    <t>5968/19</t>
  </si>
  <si>
    <t>6054/19</t>
  </si>
  <si>
    <t>Реконструкция ТП-127 для электроснабжения энергопринимающих устройств заявителя по адресу: Московская обл., Сергиево-Посадский р-н, Сергиев Посад г, Кооперативная ул., дом №20а</t>
  </si>
  <si>
    <t>5677/19</t>
  </si>
  <si>
    <t>Строительство БКТП взамен КТП-655 вблизи жилого дома по адресу: Московская обл., г.о. Подольск, мкр. Климовск, ул. Проспект 50 лет Октября, д. 22А</t>
  </si>
  <si>
    <t>5523/18</t>
  </si>
  <si>
    <t>5769/19</t>
  </si>
  <si>
    <t>Городской округ Лыткарино</t>
  </si>
  <si>
    <t>Объекты технологического присоединения</t>
  </si>
  <si>
    <t>Строительство  ЛЭП-0,4 кВ от  РУ 0,4 кВ ТП-187 до ВРУ нежилого помещения заявителя по адресу: Московская область, г. Электросталь, ул. Карла Маркса, дом 36а</t>
  </si>
  <si>
    <t>132407-Р (863/14)</t>
  </si>
  <si>
    <t>Реконструкция РП-216. Строительство ТП и КЛ-6 кВ
по адресу: 144000, Московская область, г. Электросталь (2 Этап)</t>
  </si>
  <si>
    <t>Строительство ЛЭП-6кВ по адресу: 144002, Московская обл., г. Электросталь, ул. Горького, д. № 38</t>
  </si>
  <si>
    <t>1823828 (5809/19)</t>
  </si>
  <si>
    <t>Строительство КЛ-0,4 кВ от ТП-229 до ВРУ торгово-сервисного здания Заявителя по адресу: 144000, Московская область, г.Электросталь, ул.Юбилейная, у дома №17</t>
  </si>
  <si>
    <t>140053-Р
(1028/14)</t>
  </si>
  <si>
    <t>Строительство КЛ-0,4 кВ от ТП-265 до ВРУ объекта по адресу: 142660, Московская обл., Орехово-Зуевский р-н, г. Дрезна, ул. Зимина, дом № 12</t>
  </si>
  <si>
    <t>143498 (1420/14)</t>
  </si>
  <si>
    <t>Внешняя схема электроснабжения заявителя Фонд содействия социальному развитию и ипотечному кредитованию по адресу: 142530, Московская область, г. Электрогорск, ул. М. Горького (2 Этап)</t>
  </si>
  <si>
    <t>141866-Р
(1362/14)</t>
  </si>
  <si>
    <t>Реконструкция ТП-381, строительство КЛ-0,4кВ по адресу: 142530, Московская обл., г. Электрогорск, ул. Чкалова, д № 2 (2 Этап)</t>
  </si>
  <si>
    <t>1805881
(5254/18)</t>
  </si>
  <si>
    <t>Строительство КЛ-0,4 кВ от ТП-286 до ВРУ объекта по адресу: Московская область, Шатурский р-н, рп. Черусти, ул. Новая</t>
  </si>
  <si>
    <t>143078-Р(1155/14)</t>
  </si>
  <si>
    <t>Строительство ЛЭП-0,4кВ от РП-73 по адресу: 140502, Московская обл., Луховицкий р-н, г. Луховицы, ул. Пушкина, уч. №170</t>
  </si>
  <si>
    <t>1816704 (5575/18)</t>
  </si>
  <si>
    <t>Строительство ТП, ЛЭП-6 кВ для электроснабжения энергопринимающих устройств заявителя по адресу: 142921, Московская обл, Каширский г.о., Кашира г, Парковая ул, дом №5 вл.2</t>
  </si>
  <si>
    <t>1814327 (5548/18)</t>
  </si>
  <si>
    <t>Строительство КВЛ-10 кВ от ПС-567 «Полиграф» ПАО «МОЭСК» до проектируемой ТП
по адресу: 142306, Московская область, Чеховский район, г. Чехов, Симферопольское ш., д. №2</t>
  </si>
  <si>
    <t>1510475-Р
(3522/16)</t>
  </si>
  <si>
    <t>Строительство КТП-1714724, 2КЛ-6 кВ, ЛЭП-0,4 кВ для электроснабжения энергопринимающих устройств  заявителей по адресу: Московская обл, Чеховский р-н, Чехов г</t>
  </si>
  <si>
    <t>Строительство КРУН, ЛЭП-6 кВ от ПС №187 «Лопасня» для электроснабжения заявителя
 по адресу: Московская область, Чеховский р-н, г. Чехов, Сенная ул.</t>
  </si>
  <si>
    <t>1616348 (4260/17)</t>
  </si>
  <si>
    <t>Внешняя схема электроснабжения объекта Заявителя по адресу: 142300, Московская область, Чеховский р-н, г. Чехов, ул. Полиграфистов, строение 17/1 (2 Этап)</t>
  </si>
  <si>
    <t>Строительство  БКТП-1717308, ЛЭП-10 кВ для электроснабжения заявителя по адресу: 140007, Московская обл, Люберецкий р-н, Люберцы г., 8 Марта ул., около дома №52</t>
  </si>
  <si>
    <t>1717308
(5384/18)</t>
  </si>
  <si>
    <t>Строительство ТП и КЛ-6 кВ по адресу: 140010, Московская область, Люберецкий район, г. Люберцы</t>
  </si>
  <si>
    <t>1801949
(4733/18)</t>
  </si>
  <si>
    <t>Строительство ЛЭП-0,4 кВ от ВЛ-0,4 кВ от ТП-207 до границ земельного участка Заявителя по адресу: 140030,  Московская область, Люберецкий р-н, рп. Малаховка, Касимовское шоссе, участок около дома 3Е</t>
  </si>
  <si>
    <t>131828-Р (770/14)</t>
  </si>
  <si>
    <t>Строительство участка ВЛИ-0,4 кВ от проектируемой ВЛ-0,4 кВ от ТП-207 (в рамках ТЗ №770/14) до границы земельного участка Заявителя по адресу: 140030,  Московская область, Люберецкий р-н, рп. Малаховка, Касимовское шоссе, около дома 3Е</t>
  </si>
  <si>
    <t>131829-Р
(902/14)</t>
  </si>
  <si>
    <t>Строительство КТП-140099 с силовым трансформатором 160 кВА, 6/0,4 кВ. Строительство КЛ-6 кВ от КТП-140099  до КЛ-6 кВ направлением РТП-41 до ТП-560. Строительство КЛ-0,4 кВ до ВРУ магазина по адресу: 140000, Московская область, Люберецкий район, г. Люберцы, Проектируемый 4296 проезд</t>
  </si>
  <si>
    <t>140099-Р
(1104/14)</t>
  </si>
  <si>
    <t>Внешнее электроснабжение энергопринимающего устройства Заявителя по адресу: Московская область, Люберецкий р-н, п. Красково, 2-я заводская, д.№8</t>
  </si>
  <si>
    <t>Внешнее электроснабжение энергопринимающих устройств Заявителей по адресу:
140051, Московская обл., Люберецкий р-н, Красково гп.</t>
  </si>
  <si>
    <t>151210-Р
(1981/15)</t>
  </si>
  <si>
    <t>Строительство ЛЭП-0,4 кВ от РУ-0,4 кВ пр.ТП-8 (в рамках ТЗ-205/13),  по адресу: Московская область, Люберецкий район, гп. Красково, вблизи д.Мотяково</t>
  </si>
  <si>
    <t>131425 (2972/15)</t>
  </si>
  <si>
    <t>Строительство КЛ-10кВ от РТП-29 до границы участка Заявителя по адресу:  Московская область, г. Люберцы</t>
  </si>
  <si>
    <t>143365-Р (1464/14)</t>
  </si>
  <si>
    <t>1905144 (5969/19)</t>
  </si>
  <si>
    <t>1824792 (5869/19)</t>
  </si>
  <si>
    <t>Строительство КРУН-6кВ, КЛ-6кВ, по адресу: 140009, Московская область, Люберецкий р-н, п. Красково, д. Машково, Машковский пр-д, д. № 7</t>
  </si>
  <si>
    <t>Строительство 2ЛЭП-6 кВ, 2КТП для электроснабжения заявителя по адресу: 140055, Московская область, Люберецкий р-н, Котельники г.</t>
  </si>
  <si>
    <t>1700492-Р
(3919/17)</t>
  </si>
  <si>
    <t>Реконструкция 2КТП-1607094. Строительство ЛЭП-0,4 кВ от РУ-0,4 кВ 2КТП-1607094 до ВРУ-2 заявителя по адресу: 140091, Московская обл, Дзержинский г., Угрешская ул. (2 Этап)</t>
  </si>
  <si>
    <t>1704897
(4251/17)</t>
  </si>
  <si>
    <t>Реконструкция ТП-18. Строительство ЛЭП-10 кВ от ТП-18 по адресу: 140090, Московская область, г. Дзержинский, ул. Академика Жукова (2 Этап)</t>
  </si>
  <si>
    <t>1712379 (4454/17)</t>
  </si>
  <si>
    <t>Строительство ЛЭП-6кВ от РП-7 до проектируемой ТП Заявителя по адресу: 140090, Московская область, г. Дзержинский, ул. Бондарева</t>
  </si>
  <si>
    <t>153676 (2729/15)</t>
  </si>
  <si>
    <t>Строительство 2ЛЭП-0,4кВ по адресу: Московская обл., г. Дзержинский, Дзержинское ш., вл. № 9</t>
  </si>
  <si>
    <t>Реконструкция ТП-138. Строительство 2ЛЭП-10 кВ, 2КТП для электроснабжения заявителя по адресу: 143300, Московская обл, Наро-Фоминский р-н, Наро-Фоминск г., Брянская ул. (2, 3 Этап)</t>
  </si>
  <si>
    <t>Строительство новой ТП 1х400 кВА, ЛЭП-10 кВ от ТП-10 до проектируемой ТП, ЛЭП-0,4 кВ от проектируемой ТП до ВРУ комплекса домов Заявителя по адресу: 143611,  Московская область, Волоколамский р-н, рп.Сычево</t>
  </si>
  <si>
    <t>131045-Р (806/14)</t>
  </si>
  <si>
    <t xml:space="preserve">Истринский муниципальный район </t>
  </si>
  <si>
    <t>Строительство ЛЭП-6кВ по адресу: 143500, Московская обл., Истринский р-н., г. Истра, ул. Шнырева, уч. № 4</t>
  </si>
  <si>
    <t>1824242
(5903/19)</t>
  </si>
  <si>
    <t>Строительство КТП, КЛ-10кВ по адресу: Московская обл., г. Фрязино, ул. Барские Пруды</t>
  </si>
  <si>
    <t>Строительство КЛ-0,4 кВ от РУ-0,4 кВ РТП-306 до ВРУ Заявителя по адресу: 141600, Московская область, Клинский р-н, Клин г., Победы ул.</t>
  </si>
  <si>
    <t>141107-Р
(1196/14)</t>
  </si>
  <si>
    <t>Строительство двух КЛ-0,4 кВ от РТП-306 до ВРУ объекта Заявителя по адресу: 141600, Московская область, Клинский р-н, г.Клин, ул.Акуловская</t>
  </si>
  <si>
    <t>141657-Р
(1257/14)</t>
  </si>
  <si>
    <t>Строительство 2ЛЭП-0,4кВ по адресу: Московская обл., Клинский р-н, г. Клин, ул. Дзержинского</t>
  </si>
  <si>
    <t>1821266 (5802/18)</t>
  </si>
  <si>
    <t>Строительство КЛ-0,4 кВ от пр.БКТП-143185 для электроснабжения Заявителя, расположенного по адресу: 141600, Московская обл,  Клинский р-н, Клин г, Клинская ул, дом №40</t>
  </si>
  <si>
    <t>141180-Р
(1466/14)</t>
  </si>
  <si>
    <t>Строительство 2КТП, ЛЭП-6кВ, КЛ-0,4кВ по адресу: 141207, Московская обл., Пушкинский р-н., г. Пушкино, ул. Писаревская, д. 12</t>
  </si>
  <si>
    <t>1700656 (4225/17)</t>
  </si>
  <si>
    <t>Строительство КЛ-6 кВ по адресу: Московская область, Пушкинский р-н, п. Лесной, мкр. Центральный (квартал ограниченный ул. Достоевского и ул. Мичурина)</t>
  </si>
  <si>
    <t>143295-Р (1347/14)</t>
  </si>
  <si>
    <t xml:space="preserve">Строительство 2КЛ-6кВ до проектируемой КТП-143907 заявителя по адресу: Московская область, г.Пушкино, Ярославское ш.,д.165 </t>
  </si>
  <si>
    <t>143907-Р (1427/14)</t>
  </si>
  <si>
    <t>Внешняя схема электроснабжения энергопринимающих устройств Заявителя по адресу: Московская область, Пушкинский р-н, г. Пушкино, мкр. Мамонтовка, ул. Школьная</t>
  </si>
  <si>
    <t>145837-Р (1645/15)</t>
  </si>
  <si>
    <t>Строительство ТП, ЛЭП-6 кВ и 0,4 кВ для технологического присоединения энергопринимающих устройств дачного комплекса, расположенного по адресу: Московская область, Пушкинский р-н, г. Пушкино, мкр. Заветы Ильича, ул. Осипенко, ул. Лесная, ул. Серебрянская</t>
  </si>
  <si>
    <t>130245-Р (603/13)</t>
  </si>
  <si>
    <t>Строительство КЛ-6кВ от ТП-1094 до проектируемой ТП-142384. Строительство КЛ-6кВ от ТП-1454 до проектируемой ТП-142384 по адресу: Московская область, Пушкинский р-н, г.Пушкино, Ярославское шоссе, д.170А</t>
  </si>
  <si>
    <t>Расширение РП-1528. Строительство КЛ-6кВ от  РП-1528 до ТП-131279 по адресу: Московская область, Пушкинский р-н, п.Зеленоградский, ул. Островского</t>
  </si>
  <si>
    <t>131279-Р
(1144/14)</t>
  </si>
  <si>
    <t>Внешняя схема электроснабжения энергопринимающих устройств Заявителя по адресу: 141200, Московская область, Пушкинский район, г. Пушкино, пересечение ул. Первомайской, Боголюбской и 2-ой Домбровской</t>
  </si>
  <si>
    <t>146274-Р
(1623/15)</t>
  </si>
  <si>
    <t>Строительство ЛЭП-0,4кВ от РУ-0,4кВ ТП-1519 до границ уч.заяв.МО, Пушкинский р-н, г.Пушкино, ул. Боголюбская, уч. у дома 12</t>
  </si>
  <si>
    <t>122455 (1447/14)</t>
  </si>
  <si>
    <t>Строительство 2ЛЭП-10 кВ от РТП-1183 до ТП (Заявителя) по адресу: Московская обл., Долгопрудный г, мкр. Центральный</t>
  </si>
  <si>
    <t>1704475
(3934/17)</t>
  </si>
  <si>
    <t>Строительство ЛЭП-10 кВ от РП-50 до проектируемой 2КТП для электроснабжения Заявителя по адресу: 143900, Московская обл, Балашиха г., Молодежная ул., дом №9</t>
  </si>
  <si>
    <t>Строительство ЛЭП-0,4 кВ от РП-40 до границы участка Заявителя по адресу: 143912, г. Балашиха, ул. Советская, у дома 28А</t>
  </si>
  <si>
    <t>144258/Р/1/ЦА (1492/14)</t>
  </si>
  <si>
    <t xml:space="preserve">Внешнее электроснабжение ООО «Корбис-К» по адресу: 143912, Московская обл., Балашихинский р-н, г. Балашиха, 20-й км автодороги М-7 «Волга» (правая сторона)» </t>
  </si>
  <si>
    <t>145116/Р/1/ЦА(1493/14)</t>
  </si>
  <si>
    <t>1900605
(5778/19)</t>
  </si>
  <si>
    <t>Строительство КТП 2х400 кВА. Строительство 2КЛ-10 кВ от ТП-232 до проектируемой КТП. Строительство КЛ-0,4 кВ от КТП до ВРУ многоэтажного жилого здания по адресу: 141151, Московская область, г. Лосино-Петровский, ул. Пушкина, пересечение ул. Пушкина и Чехова</t>
  </si>
  <si>
    <t>141146
(1106/14)</t>
  </si>
  <si>
    <t>Строительство РП-1612254, ЛЭП-10кВ от ПС-544 "Дюдьково" до РП-1612254 по адресу: 143180, Московская область, г. Звенигород, Проектируемый проезд 10, владение №29</t>
  </si>
  <si>
    <t>1612254
ЦА-4/16</t>
  </si>
  <si>
    <t>Строительство 2КТП, КЛ-6 кВ, ЛЭП-0,4 кВ от пр.2КТП до ВРУ объекта Заявителя по адресу: Московская обл., г. Звенигород, ул. Московская, дом №39А</t>
  </si>
  <si>
    <t>Строительство 2КЛ-10 кВ от РТП-АОЦ до ТП-1 (Заявителя) по адресу: Московская область, Красногорский р-н, Мякининская пойма, 65-66км МКАД, строение 4</t>
  </si>
  <si>
    <t>Строительство КРУН и ЛЭП-6 кВ по адресу: Московская область, Красногорский район, рп. Нахабино</t>
  </si>
  <si>
    <t>1714772
(4086/17)</t>
  </si>
  <si>
    <t>Внешняя схема электроснабжения Заявителя по адресу: Московская область, Красногорский р-н, пгт. Нахабино, ул. Советская</t>
  </si>
  <si>
    <t>153362-Р (2486/15)</t>
  </si>
  <si>
    <t>1804735
(4728/18)</t>
  </si>
  <si>
    <t>Строительство РП и ЛЭП-10 кВ по адресу: Московская область, Красногорский район, г. Красногорск, мкр. Опалиха</t>
  </si>
  <si>
    <t>1710860
(4731/18)</t>
  </si>
  <si>
    <t xml:space="preserve">Реконструкция ТП-41060, строительство 2ЛЭП-0,4кВ по адресу: Московская обл., 
Красногорский р-н, г. Красногорск, ул. 50 лет Октября (2 этап)
</t>
  </si>
  <si>
    <t>Внешнее электроснабжение Заявителя  по адресу: 140143, Московская область, Раменский р-н, п. Родники, ул.Заречная</t>
  </si>
  <si>
    <t>144679 (1534/15)</t>
  </si>
  <si>
    <t>Строительство КТП-1814201, ЛЭП-10 кВ для электроснабжения энергопринимающих устройств заявителя по адресу: 140100, Московская обл, Раменский р-н, Раменское г, Мира ул</t>
  </si>
  <si>
    <t>Внешнее электроснабжение энергопринимающих устройств Заявителя по адресу: 140200, Московская область, Воскресенский р-н, Воскресенск г, Быковского ул.</t>
  </si>
  <si>
    <t>150145-Р (1784/15)</t>
  </si>
  <si>
    <t>Строительство ЛЭП-0,4кВ для электроснабжения энергопринимающих устройств заявителя по адресу: Московская обл., Воскресенский р-н, г. Воскресенск, ул. Больничный проезд, д №1, к. 14</t>
  </si>
  <si>
    <t>Строительство ТП, ЛЭП-10кВ от ПС-842 "Подушкино" до ТП, ЛЭП-0,4кВ от ТП до ВРУ объекта Заявителя по адресу: Московская область, Одинцовский р-н, г. Одинцово. Ул. Северная, д. 34</t>
  </si>
  <si>
    <t>Строительство КЛ-10 кВ по адресу: Московская область, Одинцовский район, г.п. Одинцово, Одинцово-1</t>
  </si>
  <si>
    <t>ТУ-1601816
ТЗ-05-15-152-1</t>
  </si>
  <si>
    <t xml:space="preserve">Внешняя схема электроснабжения энергопринимающих устройств Заявителя по адресу: Московская область, Одинцовский район, в районе д. Измалково (1, 2, 3 Этапы)
</t>
  </si>
  <si>
    <t>ТУ-05-14-484
1616654
(ТЗ-05-15-4)</t>
  </si>
  <si>
    <t>1717853
(ЦА-3/18)</t>
  </si>
  <si>
    <t>Строительство ТП, ЛЭП-10 кВ и ЛЭП-0,4 кВ по адресу: 143003, Московская область, Одинцовский район, г. Одинцово, ул. Маршала Бирюзова, дом № 5</t>
  </si>
  <si>
    <t>1716959
(ЦА-5/18)</t>
  </si>
  <si>
    <t>Строительство КЛ-10 кВ от ПС-842 «Подушкино» до РТП-51094 по адресу: Московская область, г. Одинцово</t>
  </si>
  <si>
    <t>Строительство КЛ-10 кВ от РТП-51093 до РТП-51094 по адресу: Московская область, г. Одинцово</t>
  </si>
  <si>
    <t>ТУ05-13-252
ТЗ05-13-103-3</t>
  </si>
  <si>
    <t>Строительство КЛ-6 кВ по адресу: 143006, Московская область, Одинцовский район, д. Губкино</t>
  </si>
  <si>
    <t>1601851
(ЦА-17/17)</t>
  </si>
  <si>
    <t>1701962
(ЦА-21/17)</t>
  </si>
  <si>
    <t>1601878
(ЦА-22/17)</t>
  </si>
  <si>
    <t>Строительство ТП-3 и ТП-14, строительство ЛЭП-10 кВ для электроснабжения энергопринимающих устройств заявителя по адресу: Московская обл., Одинцовский р-н,
Одинцово г., Северная ул (1,2,3 этапы)</t>
  </si>
  <si>
    <t>1601862
(ЦА-9/18)</t>
  </si>
  <si>
    <t>Новое строит-во БРТП, КЛ-10 кВ ООО "Траснфорт" Московская область, Одинцовский район, городское поселение Большие Вяземы, деревня Малые Вяземы</t>
  </si>
  <si>
    <t>ТУ к ТЗ-02-15-147</t>
  </si>
  <si>
    <t>Новое строительство ТП,КЛ-10 кВ ООО "Стройтехинвест" г. Одинцово, ул. Вокзальная, корпус "Е"</t>
  </si>
  <si>
    <t>ТУ к ТЗ-05-13-171</t>
  </si>
  <si>
    <t>Комплектация РУ-10 кВ встроенной проектируемой ТП. Новое строительство КЛ-10 кВ (Новое строительство КЛ-10 кВ), ЗАО "Монолит" по адресу: Московская область, Одинцовский район, сельское поселение Жаворонковское, деревня Крюково</t>
  </si>
  <si>
    <t>ТУ к ТЗ-04-14-276</t>
  </si>
  <si>
    <t>Новое строительство ТП, КЛ-10 кВ (Новое строительство ТП), ООО "Симон Джессо" по адресу: Московская область, Одинцовский район, деревня Бородки</t>
  </si>
  <si>
    <t>ТУ к ТЗ-04-15-35</t>
  </si>
  <si>
    <t>1804310
(ЦА-4/18)</t>
  </si>
  <si>
    <t>Строительство ЛЭП-0,4 кВ для электроснабжения энергопринимающих устройств заявителя по адресу: 143007, Московская обл., Одинцовский р-н, г. Одинцово, Можайское шоссе, д. № 32 б</t>
  </si>
  <si>
    <t>Реконструкция РТП-16. Строительство ЛЭП-6 кВ от РТП-16 до ТП (заявителя) по адресу:
 141431, Московская обл, Химки г, Подрезково мкр., Колхозная ул (2 Этап)</t>
  </si>
  <si>
    <t>1615214
(4280/17)</t>
  </si>
  <si>
    <t>Реконструкция РП-40. Строительство 2ЛЭП-10 кВ от РП-40 до ТП (Заявителя) по адресу: Московская обл., Химки г., Молодежная ул., в районе ЦРБ (2 Этап)</t>
  </si>
  <si>
    <t>1708806
(3948/17)</t>
  </si>
  <si>
    <t>Строительство ЛЭП-0,4 кВ по адресу: 141420, Московская область, г. Химки, мкр. Подрезково, ул. Первомайская</t>
  </si>
  <si>
    <t>1701597-Р
(4022/17)</t>
  </si>
  <si>
    <t>Строительство РП-10 кВ (1608336), ЛЭП-10 кВ по адресу: 
Московская область, Химки г, Кирова ул., владение 22</t>
  </si>
  <si>
    <t>1608336
(3921/17)</t>
  </si>
  <si>
    <t>Строительство ЛЭП-0,4кВ по адресу: Московская область, Химкинский р-н, г. Химки, ул. Рабочая, д. № 3</t>
  </si>
  <si>
    <t>1822505 (5803/18)</t>
  </si>
  <si>
    <t>Строительство КВЛ-0,4 кВ от ТП-258 до ВРУ объекта Заявителя по адресу: Московская область,
г. Химки, на пересечении ул. Гоголя и проспекта Мира, вблизи домов №1 и №3, 50:10:010315:10</t>
  </si>
  <si>
    <t>1605935
(3560/16)</t>
  </si>
  <si>
    <t>Строительство ЛЭП-0,4 кВ от ТП-123 до границы участка Заявителя по адресу: Московская область, г. Химки, между мкр. 2А и МКАД, в районе ул. Панфилова, 50:10:0101190:025</t>
  </si>
  <si>
    <t>1605960
(3637/16)</t>
  </si>
  <si>
    <t>1823495 (5770/19)</t>
  </si>
  <si>
    <t>Строительство ТП-проект., ЛЭП-10 кВ  для электроснабжения энергопринимающих устройств заявителя по адресу: Московская обл, Химки г, Панфилова ул</t>
  </si>
  <si>
    <t>Строительство КТП, КЛ-10кВ по адресу: 141406, Московская обл., г. Химки, мкр. Левобережный, Лихачевское ш.</t>
  </si>
  <si>
    <t>Строительство КТП-1710734, КЛ-6 кВ  для электроснабжения энергопринимающих устройств заявителей по адресу: 141011, Московская обл., Мытищи г., Лесная ул.</t>
  </si>
  <si>
    <t>1710734
1710730
(4266/17)</t>
  </si>
  <si>
    <t>Строительство ТП и КЛ-10 кВ по адресу: Московская область,
г. Мытищи, пересечение ул. Воровского и Олимпийского пр-та (мкр.25)</t>
  </si>
  <si>
    <t>Строительство КЛ-10 кВ, 2БКТП-1613952 для электроснабжения энергопринимающих устройств заявителя по адресу: Московская обл, Мытищинский р-н, пос. Мебельной фабрики</t>
  </si>
  <si>
    <t>1613952
1613957
(4525/18)</t>
  </si>
  <si>
    <t>Строительство ТП и КЛ-6 кВ по адресу: 141011, Московская область, г. Мытищи, ул. Коммунистическая</t>
  </si>
  <si>
    <t>1800253
(4732/18)</t>
  </si>
  <si>
    <t>Строительство РП-10 кВ, КЛ-10 кВ, 2БКТП, ЛЭП-0,4 кВ по адресу:
 Московская обл., Мытищинский р-н, г.п. Пироговский, п. Мебельной Фабрики</t>
  </si>
  <si>
    <t>ТУ№12-2012/26-ПР
№10-2014/04-ПР
(3703/17)</t>
  </si>
  <si>
    <t>Строительство ТП-1613091, 4КЛ-10 кВ от ТП-1613091 до места врезки в 2КЛ-10 кВ
направлением ТП-63 – ТП-55 и ЛЭП-0,4 кВ от ТП-1613091 до ВРУ объекта Заявителя по адресу: 141008, Московская область, Мытищинский район, г. Мытищи, Новомытищинский пр-т, дом №4</t>
  </si>
  <si>
    <t>1613091-Р
(3701/16)</t>
  </si>
  <si>
    <t>1605106-Р
(3639/16)</t>
  </si>
  <si>
    <t>Строительство ТП, КЛ-10 кВ и КЛ-0,4 кВ по адресу: Московская область, Мытищинский район, г. Мытищи, Северная промзона</t>
  </si>
  <si>
    <t>1610766-Р
(3700/16)</t>
  </si>
  <si>
    <t>ТУ-72</t>
  </si>
  <si>
    <t>Внешнее электроснабжение ВРУ 17-и этажного жилого дома по адресу: Московская область, Мытищинский р-н, п. Пироговский, ул. Пролетарская</t>
  </si>
  <si>
    <t>ТУ-79</t>
  </si>
  <si>
    <t>Строительство ЛЭП-6 кВ, КТП, ЛЭП-0,4 кВ для электроснабжения энергопринимающих устройств заявителя по адресу: Московская обл, Мытищинский р-н, пос. Мебельной фабрики (2 Этап)</t>
  </si>
  <si>
    <t>ТУ-10
(3940/17)</t>
  </si>
  <si>
    <t>Строительство ТП-проект., строительство 4КЛ-10 кВ от РУ-10 кВ ТП-проект. до места врезки в КЛ-10 кВ ТП-462 – ТП-464 для электроснабжения энергопринимающих устройств заявителя по адресу: Московская обл, Мытищи г.о., мкр. №17, корп. 38</t>
  </si>
  <si>
    <t>Строительство 2ЛЭП-0,4кВ по адресу: 141009, Московская обл., г. Мытищи, ул. Коминтерна</t>
  </si>
  <si>
    <t>1903531
(6042/19)</t>
  </si>
  <si>
    <t>Строительство 2ЛЭП-10 кВ по адресу: 141100, Московская обл., Щелковский р-н, рп. Монино, Новинское ш</t>
  </si>
  <si>
    <t>1711905
(5192/18)</t>
  </si>
  <si>
    <t>1902742
(6022/19)</t>
  </si>
  <si>
    <t>ТУ-307
1907865
(5798/19)</t>
  </si>
  <si>
    <t>Расширение РУ-0,4 кВ ТП-42, строительство КЛ-0,4 кВ от ТП-42 до ВРУ жилого 3-х этажного дома Заявителя по адресу: 140732,  Московская область, г. Рошаль, ул. Мира, в районе домов №19 и №21</t>
  </si>
  <si>
    <t>Строительство КРУН, ЛЭП-6 кВ от ПС №174 «Лыткарино» для электроснабжения заявителя по адресу: 140081, Московская область, Лыткарино г, Парковая ул., дом №1</t>
  </si>
  <si>
    <t>1613377-Р
(3792/16)</t>
  </si>
  <si>
    <t>Строительство 2ЛЭП-10 кВ от РТП-26 до границы земельного участка Заявителя по адресу: Московская обл., г.о. Лыткарино, 6-й Микрорайон</t>
  </si>
  <si>
    <t>1702506
(3946/17)</t>
  </si>
  <si>
    <t>1903729
(5864/19)</t>
  </si>
  <si>
    <t>1906436
(5874/19)</t>
  </si>
  <si>
    <t>1903158
(6152/19)</t>
  </si>
  <si>
    <t>Строительство ЛЭП-0,4кВ по адресу: Московская обл., г. Пущино, микрорайон Д</t>
  </si>
  <si>
    <t>Реконструкция РУ-6 кВ РТП-70, строительство ТП-проект., 2КЛ-6 кВ для электроснабжения энергопринимающих устройств заявителя по адресу: Московская обл, г.о. Подольск, мкр-н Климовск, ул. Революции, д. 2 (2 Этап)</t>
  </si>
  <si>
    <t>1817121
1817143
1817341
(5540/18)</t>
  </si>
  <si>
    <t>Строительство двух ТП-проект., КЛ-10 кВ, КЛ-0,4 кВ для электроснабжения энергопринимающих устройств заявителя по адресу: Московская обл, г. Подольск, ул. Высотная, д. №4-а</t>
  </si>
  <si>
    <t>1814737
(5342/18)</t>
  </si>
  <si>
    <t>Строительство КЛ-10 кВ по адресу: г. Москва, п. Знамя Октября, Рязановское шоссе</t>
  </si>
  <si>
    <t>ТУ№31/17
(5215/18)</t>
  </si>
  <si>
    <t>Реконструкция РТП-50. Строительство ЛЭП-0,4 кВ от РТП-50 по адресу: Московская область, г. Подольск, в границах улиц: Сосновая, Циолковского и границ города</t>
  </si>
  <si>
    <t>1801870
(5230/18)</t>
  </si>
  <si>
    <t>Строительство ТП и КЛ-10 кВ по адресу: Московская область, г. Подольск, в районе ул. 43-й Армии и ул. Кирова</t>
  </si>
  <si>
    <t>ТУ№681/17
(5224/18)</t>
  </si>
  <si>
    <t>1823369 (6021/19)</t>
  </si>
  <si>
    <t>Строительство  КРУН-6 кВ, ЛЭП-6 кВ для электроснабжения заявителя по адресу: Московская обл, Подольск г., Лаговское с/п, вблизи д. Сертякино</t>
  </si>
  <si>
    <t>1804200
(5383/18)</t>
  </si>
  <si>
    <t>Строительство ЛЭП-0,4кВ по адресу: 142200, Московская область, г. Серпухов, ул. Фирсова, д. № 6</t>
  </si>
  <si>
    <t>1803119
(5025/18)</t>
  </si>
  <si>
    <t>Строительство ЛЭП-10 кВ по адресу: Московская область,
 Серпуховский район, рп. Пролетарский, ул. Центральная</t>
  </si>
  <si>
    <t>1707635
(4039/17)</t>
  </si>
  <si>
    <t xml:space="preserve">1822763 (5863/19)  </t>
  </si>
  <si>
    <t>Строительство ЛЭП-0,4кВ по адресу: 142204, Московская обл., г. Серпухов, ул. Юбилейная</t>
  </si>
  <si>
    <t>Строительство пристройки к зданию ЦРП1 НПЗ с установкой ячеек 10 кВ, строительство 2ЛЭП-10 кВ для электроснабжения энергопринимающих устройств заявителя по адресу: Московская обл, г. Дубна</t>
  </si>
  <si>
    <t>1811061
(5542/18)</t>
  </si>
  <si>
    <t>Строительство 2КЛ-10 кВ от ПС-105 «Смена» ПАО «МОЭСК» до пр.ТП Заявителя по адресу: 141300, Московская область, Сергиево-Посадский р-н, г. Сергиев Посад, мкр. «Северный-5», юго-восточная часть кадастрового квартала 50:05:0070202</t>
  </si>
  <si>
    <t>144545/Р/1/ЦА
(1344/14)</t>
  </si>
  <si>
    <t>Строительство 2БКТП, КЛ-6 кВ для электроснабжения заявителя по адресу: Московская обл, Сергиево-Посадский район, Сергиев Посад г., ул. Вифанская</t>
  </si>
  <si>
    <t>Реконструкция ТП-6003. Строительство КТП-1808231, КЛ-6 кВ для электроснабжения энергопринимающих устройств заявителя по адресу: Московская обл, Сергиево-Посадский р-н, 
г. Хотьково, ул. Лихачева, д.4</t>
  </si>
  <si>
    <t>1808231 (5821/18)</t>
  </si>
  <si>
    <t>Строительство  КТП-1805372, КЛ-10 кВ, КЛ-0,4 кВ для электроснабжения заявителя по адресу: Московская обл, Сергиево-Посадский р-н, Сергиев Посад г., в районе ул. Пограничная</t>
  </si>
  <si>
    <t>1805372
(5382/18)</t>
  </si>
  <si>
    <t>1906243
(5877/19)</t>
  </si>
  <si>
    <t>Строительство 2БКТП, ЛЭП-6кВ по адресу: 141281, Московская обл., г. Ивантеевка, ул. Хлебозаводская, д. 10</t>
  </si>
  <si>
    <t>1705219
(4212/17)</t>
  </si>
  <si>
    <t>Строительство ТП и ЛЭП-10 кВ по адресу: 141280, Московская область, г. Ивантеевка, Студенческий проезд</t>
  </si>
  <si>
    <t>1712551
(4067/17)</t>
  </si>
  <si>
    <t>1901438 (5658/19)</t>
  </si>
  <si>
    <t>Строительство ЛЭП-0,4кВ по адресу: 141284, Московская обл., г. Ивантеевка, ул. Южная</t>
  </si>
  <si>
    <t>Строительство ЛЭП-0,4кВ по адресу: 141280, Московская обл., г. Ивантеевка, ул. Хлебозаводская</t>
  </si>
  <si>
    <t>Строительство двух КЛ-10кВ от ПС 569 ПАО «МОЭСК» до проектируемого РТП  для технологического присоединения энергопринимающих устройств  ООО «АСКО» - восьми  многоэтажных домов в г. Ступино</t>
  </si>
  <si>
    <t>131485-Р(43/13)</t>
  </si>
  <si>
    <t>Строительство ТП и ЛЭП-10 кВ по адресу: 143090, Московская область, г. Краснознаменск, ул. Строителей</t>
  </si>
  <si>
    <t>1802933
1803128
1905933
(4749/18)</t>
  </si>
  <si>
    <t>Строительство КЛ-6 кВ по адресу: Московская область, г. Егорьевск, улицы К. Маркса и лейтенанта Шмидта</t>
  </si>
  <si>
    <t>1717395
(4727/18)</t>
  </si>
  <si>
    <t xml:space="preserve">Домодедовский муниципальный район </t>
  </si>
  <si>
    <t>Строительство ЛЭП-0,4 кВ от ТП-577 для электроснабжения энергопринимающих устройств заявителя по адресу: Московская обл, Домодедово г, Западный мкр, Дружбы ул.</t>
  </si>
  <si>
    <t>1806059(5627/18)</t>
  </si>
  <si>
    <t xml:space="preserve">Строительство КРУН-10кВ, КЛ-10кВ, по адресу: Московская область, г. Домодедово, 
ул. Краснодарская, д. № 2 </t>
  </si>
  <si>
    <t>Строительство 2ЛЭП-0,4 кВ от ТП-134 для электроснабжения заявителя по адресу: Московская обл, Ленинский р-н, Видное г, Гаевского ул., дом №20</t>
  </si>
  <si>
    <t>1610085
(3917/17)</t>
  </si>
  <si>
    <t>Реконструкция ТП-136, строительство ЛЭП-0,4кВ по адресу: 142701, Московская обл., Ленинский район, г. Видное, Ленинского Комсомола пр-кт</t>
  </si>
  <si>
    <t>1617629
(3908/17)</t>
  </si>
  <si>
    <t>Реконструкция РТП-34, строительство РП-проект. и КЛ-10 кВ для электроснабжения энергопринимающих устройств заявителя по адресу: Московская обл, Солнечногорский р-н, гп Поварово, в районе д. Марьино (2 этап)</t>
  </si>
  <si>
    <t>1909479
(5881/19 )</t>
  </si>
  <si>
    <t>Прочие мероприятия</t>
  </si>
  <si>
    <t>-</t>
  </si>
  <si>
    <t>Внедрение новых информационных технологий</t>
  </si>
  <si>
    <t>АСУ ТП</t>
  </si>
  <si>
    <t>Закупка спецтехники</t>
  </si>
  <si>
    <t>Приобретение оборудования, не входящего в сметы строек</t>
  </si>
  <si>
    <t>Приобретение сетевых активов</t>
  </si>
  <si>
    <t>Приобретение электрозарядных станций</t>
  </si>
  <si>
    <t>Прибыль</t>
  </si>
  <si>
    <t>"______"________________ 2020г.</t>
  </si>
  <si>
    <t>"_____"______________2020 г.</t>
  </si>
  <si>
    <t>"______"_________________  2020 г.</t>
  </si>
  <si>
    <t>Реконструкция участка ЛЭП-0,4 кВ от ТП-1277 до границы участка заявителя по адресу: Московская обл, Орехово-Зуевский р-н, Савинская д</t>
  </si>
  <si>
    <t>5893/19</t>
  </si>
  <si>
    <t>Реконструкция РУ-6 кВ ЦРП-14 для электроснабжения энергопринимающих устройств заявителя по адресу: Московская обл, г. Рошаль, ул. Косякова, дом № 18</t>
  </si>
  <si>
    <t>6256/19</t>
  </si>
  <si>
    <t>Реконструкция КТП-101 по адресу: Московская обл, г.о. Озерский, д. Редькино</t>
  </si>
  <si>
    <t>6264/19</t>
  </si>
  <si>
    <t>Реконструкция ТП-161 по адресу: Московская обл., г. Серпухов, Северное ш., д. № 6А</t>
  </si>
  <si>
    <t>6208/19</t>
  </si>
  <si>
    <t>Реконструкция участка ЛЭП-0,4 кВ от РП-10-7, строительство ЛЭП-0,4 кВ от ближайшей опоры ВЛ-0,4 кВ от РП-10-7 для электроснабжения энергопринимающих устройств заявителя по адресу: Московская обл., Серпуховский р-н, д. Паниково (1 этап)</t>
  </si>
  <si>
    <t>6362/20</t>
  </si>
  <si>
    <t>Реконструкция РТП-47. Строительство ТП, ЛЭП-10 кВ 
по адресу: Московская область, г. Люберцы, д. Мотяково</t>
  </si>
  <si>
    <t>6190/19</t>
  </si>
  <si>
    <t>ОД-112/19</t>
  </si>
  <si>
    <t>6301/19</t>
  </si>
  <si>
    <t>6276/19</t>
  </si>
  <si>
    <t>6326/20</t>
  </si>
  <si>
    <t>6317/19</t>
  </si>
  <si>
    <t>Реконструкция КТП-1703 по адресу: Московская обл., Пушкинский р-н., д. Кощейково</t>
  </si>
  <si>
    <t>6331/20</t>
  </si>
  <si>
    <t>Реконструкция КТП-21 по адресу: Московская обл., Пушкинский р-н., п. Лесной, ул. Пушкина</t>
  </si>
  <si>
    <t>6337/20</t>
  </si>
  <si>
    <t>Реконструкция ВЛ-0,4 кВ от ТП-544 для электроснабжения энергопринимающих устройств заявителя по адресу: Московская обл., г. Красноармейск, ул. Морозова, д. №5</t>
  </si>
  <si>
    <t>6365/20</t>
  </si>
  <si>
    <t>Реконструкция ТП-1335 по адресу: Московская обл., Пушкинский р-н, г. Пушкино</t>
  </si>
  <si>
    <t>6369/20</t>
  </si>
  <si>
    <t>Реконструкция ТП-835 для электроснабжения энергопринимающих устройств заявителя по адресу: Московская обл., Балашиха г, Салтыковка мкр,Разинское ш, владение № 6</t>
  </si>
  <si>
    <t>6313/20</t>
  </si>
  <si>
    <t>Реконструкция ЛЭП-0,4 кВ от КТП-246 для электроснабжения энергопринимающих устройств заявителя по адресу: Московская обл., Раменский р-н, городское поселение Кратово, д. Хрипань, 
ул. Первая</t>
  </si>
  <si>
    <t>6357/20</t>
  </si>
  <si>
    <t>6261/19</t>
  </si>
  <si>
    <t>Реконструкция ВЛ 10 кВ отп. от ф.5 с п/ст 233 от оп.34 до оп.54 (инв. №10002671 ) по адресу: Московская обл., г.Домодедово, д. Благое</t>
  </si>
  <si>
    <t>5059/18</t>
  </si>
  <si>
    <t>Реконструкция ТП-217 и ТП-215 по адресу:Московская область, г. Коломна, ул. Октябрьской Революции</t>
  </si>
  <si>
    <t>6526/20</t>
  </si>
  <si>
    <t>Реконструкция ВЛ-0,4кВ от ТП-81 по адресу: МО, Коломенский р-н, Пески п, ДНТ "Советский художник"</t>
  </si>
  <si>
    <t>6413/20</t>
  </si>
  <si>
    <t>Реконструкция РТП-6 по адресу: Московская обл., г. Коломна, ул. Юбилейная, д. № 7а</t>
  </si>
  <si>
    <t>6340/20</t>
  </si>
  <si>
    <t>Реконструкция ТП-1175 по адресу: 141284, Московская обл., г. Ивантеевка, ул. Рабочая</t>
  </si>
  <si>
    <t>Реконструкция ТП-515137 по адресу: Московская обл., Одинцовский р-н, г Одинцово, ул. Зеленая</t>
  </si>
  <si>
    <t>ОД-59/20</t>
  </si>
  <si>
    <t>Реконструкция РТП-51057 по адресу: Московская область, Одинцовский район, г. Одинцово, б-р Любы Новосёловой</t>
  </si>
  <si>
    <t>ЦА-7/19</t>
  </si>
  <si>
    <t>Реконструкция КТП-240, строительство ЛЭП-0,4 кВ для электроснабжения энергопринимающих устройств заявителя по адресу: Московская обл., Щелковский р-н, г. Щелково, ул. Заводская (1 этап)</t>
  </si>
  <si>
    <t>6356/20</t>
  </si>
  <si>
    <t>6273/19</t>
  </si>
  <si>
    <t>Реконструкция ЛЭП-0,4 кВ от ТП-77 для электроснабжения энергопринимающих устройств заявителя по адресу: Московская обл, Егорьевский р-н, г. Егорьевск, ул. Радио, дом № 32</t>
  </si>
  <si>
    <t>6409/20</t>
  </si>
  <si>
    <t>Реконструкция ЛЭП-0,4 кВ от ТП-196 для электроснабжения энергопринимающих устройств заявителя по адресу: Московская обл., Егорьевский р-н, г. Егорьевск, ул. Новая, дом № 54</t>
  </si>
  <si>
    <t>6487/20</t>
  </si>
  <si>
    <t>Реконструкция ЛЭП-0,4 кВ для электроснабжения энергопринимающих устройств заявителя по адресу: Московская обл., г. Климовск, СНТ «Весна-1</t>
  </si>
  <si>
    <t>6187/19</t>
  </si>
  <si>
    <t>Реконструкция РУ-0,4 кВ ТП-422 для электроснабжения энергопринимающих устройств заявителя по адресу: Московская обл., г. Подольск, ул. Парковая, дом № 26</t>
  </si>
  <si>
    <t>6320/20</t>
  </si>
  <si>
    <t>Реконструкция КЛ-0,4кВ, строительство ЛЭП-0,4кВ по адресу: Московская обл., г. Подольск, ул. Чехова, д. № 6а (1 этап)</t>
  </si>
  <si>
    <t>6237/19</t>
  </si>
  <si>
    <t>Реконструкция ТП-154 для электроснабжения энергопринимающих устройств заявителя по адресу: Московская обл., Сергиево-Посадский р-н, г. Сергиев Посад, Новоугличское шоссе, д. № 32</t>
  </si>
  <si>
    <t>6258/19</t>
  </si>
  <si>
    <t>Реконструкция ТП-135 для электроснабжения энергопринимающих устройств заявителя по адресу: 141300, Московская обл, Сергиево-Посадский р-н, г. Сергиев Посад, с. Благовещенье, дом № 6а</t>
  </si>
  <si>
    <t>6316/19</t>
  </si>
  <si>
    <t>6402/20</t>
  </si>
  <si>
    <t>Реконструкция ТП-22 для электроснабжения энергопринимающих устройств заявителя по адресу: 141315, Московская обл, Сергиево-Посадский р-н, Сергиев Посад г, Красной Армии пр-кт, дом №1а</t>
  </si>
  <si>
    <t>5332/18</t>
  </si>
  <si>
    <t>5898/19</t>
  </si>
  <si>
    <t>Реконструкция ТП-1810370 для электроснабжения энергопринимающих устройств заявителя по адресу: 141336, Московская обл, Сергиево-Посадский р-н, п. Реммаш, ул. Институтская, дом № 22 д</t>
  </si>
  <si>
    <t>6318/19</t>
  </si>
  <si>
    <t>Реконструкция ТП-676 для электроснабжения энергопринимающих устройств заявителя по адресу: 141305, Московская обл, Сергиево-Посадский р-н, г. Сергиев Посад, ш. Скобяное</t>
  </si>
  <si>
    <t>6354/20</t>
  </si>
  <si>
    <t>Реконструкция ТП-133 по адресу: Московская обл., Ленинский р-н, г. Видное, ст. Расторгуево</t>
  </si>
  <si>
    <t>6230/19</t>
  </si>
  <si>
    <t>Реконструкция участка ВЛИ-0,4 кВ от РТП-31 для электроснабжения энергопринимающих устройств заявителя по адресу: Московская обл., Ленинский р-н, с. Спасское, участок № 65/2</t>
  </si>
  <si>
    <t>6367/20</t>
  </si>
  <si>
    <t>Строительство КЛ-0,4кВ от РТП-100 до ВРУ МДОУ д/сад №43 по адресу: Московская область, г. Электросталь, ул. Жулябина, д.6а</t>
  </si>
  <si>
    <t>1774/15</t>
  </si>
  <si>
    <t>Строительство КЛ-0,4кВ от ТП-70, ТП-111 до ВРУ МДОУ д/сад №56 по адресу: Московская область, г. Электросталь, ул. Первомайская, д. 4а</t>
  </si>
  <si>
    <t>1775/15</t>
  </si>
  <si>
    <t>Строительство КЛ-0,4кВ от ТП-95, РП-199 до ВРУ МДОУ д/сад №62 по адресу: Московская область, г. Электросталь, ул. Победы, д. 3 к. 5</t>
  </si>
  <si>
    <t>1776/15</t>
  </si>
  <si>
    <t>Строительство МТП, ЛЭП-6 кВ по адресу: 142633, Московская область, Орехово-Зуевский р-н,          с/п Горское, СНТ «Сажени</t>
  </si>
  <si>
    <t>6286/19</t>
  </si>
  <si>
    <t>Строительство ТП (в районе ТП-25) по адресу: г. Рошаль, ул. Фр. Энгельса, 29</t>
  </si>
  <si>
    <t>423/12</t>
  </si>
  <si>
    <t>Городской округ Серебряные-Пруды</t>
  </si>
  <si>
    <t>Строительство автоматического пункта секционирования по адресу: 142970, Московская обл, Серебряно-Прудский р-н, Серебряные Пруды п, Тополя мкр</t>
  </si>
  <si>
    <t>5689/19</t>
  </si>
  <si>
    <t>Строительство КТП, КЛ-6 кВ по адресу: Московская обл, Люберецкий р-н, д. Ново-Марусино, пр. Кореневского балластного карьера, д. № 1</t>
  </si>
  <si>
    <t>6403/20</t>
  </si>
  <si>
    <t>Строительство ТП, КЛ-6 кВ по адресу: Московская обл, Рузский р-н, 26 квартал ФГУ «Верейский лесхоз», СНТ «Многодетная семья</t>
  </si>
  <si>
    <t>6287/19</t>
  </si>
  <si>
    <t>Строительство КТП по адресу: Московская область, Раменский р-н, с. Зюзино, ул.Луговая</t>
  </si>
  <si>
    <t>2592/15</t>
  </si>
  <si>
    <t>Строительство ТП, ЛЭП-6 кВ по адресу: Московская область, Раменский р-н, с/п Новохаритоновское</t>
  </si>
  <si>
    <t>6288/19</t>
  </si>
  <si>
    <t>Строительство КЛ-0,4 кВ от ТП-3 по адресу: Московская область, Раменский р-н, с. Константиново</t>
  </si>
  <si>
    <t>1718/15</t>
  </si>
  <si>
    <t>Строительство ТП, ЛЭП-10 кВ по адресу: Московская обл., Раменский р-н, 
г. Раменское</t>
  </si>
  <si>
    <t>6270/19</t>
  </si>
  <si>
    <t xml:space="preserve">Строительство 2КТП в районе ТП-313 по адресу: Московская область, г. Воскресенск, мкрн. Лопатинский, ул. Центральная
</t>
  </si>
  <si>
    <t>2012/15</t>
  </si>
  <si>
    <t>Строительство ТП-проект., строительство ЛЭП-6 кВ, строительство ЛЭП-0,4 кВ для электроснабжения энергопринимающих устройств заявителя по адресу: Московская обл, Химкинский р-н, Сходня мкр, Первомайская ул</t>
  </si>
  <si>
    <t>5339/18</t>
  </si>
  <si>
    <t>Строительство ТП, КЛ-6 кВ по адресу: Московская обл., г. Подольск, ул. Лобачева</t>
  </si>
  <si>
    <t>6285/19</t>
  </si>
  <si>
    <t>1701461
4027/17</t>
  </si>
  <si>
    <t>Реконструкция РТП-348. Строительство КТП-1803764, ЛЭП-6 кВ для электроснабжения энергопринимающих устройств  заявителя по адресу: 142621, Московская обл, Орехово-Зуевский р-н, Куровское г., Коммунистическая ул. (2 Этап)</t>
  </si>
  <si>
    <t>1803764
(5426/18)</t>
  </si>
  <si>
    <t>Строительство ТП, КЛ-6 кВ и КЛ-0,4 кВ по адресу: 142672, Московская область, Орехово-Зуевский район, г. Ликино-Дулево, ул. 2-я Пятилетка</t>
  </si>
  <si>
    <t>1802738
(5206/18)</t>
  </si>
  <si>
    <t>Реконструкция КЛ-0,4 кВ от РУ-0,4 кВ ТП-128, строительство ЛЭП-0,4 кВ от РУ-0,4 кВ ТП 128 для электроснабжения энергопринимающих устройств заявителя по адресу: Московская обл., г. Реутов, ул. Ленина, 2а (2 этап)</t>
  </si>
  <si>
    <t>2005060
(6481/20)</t>
  </si>
  <si>
    <t>1917609
(6284/19)</t>
  </si>
  <si>
    <t>ТП-1342) Стр-во КЛ-10 кВ ООО "ТРЦ Одинцово", компл.РУ-10 кВ проектируемой ТП д. Лохино ТЗ-05-14-23</t>
  </si>
  <si>
    <t>ТУкТЗ-05-14-23</t>
  </si>
  <si>
    <t>Строительство ЛЭП-0,4кВ по адресу: 141100, Московская область, Щелковский р-н., г. Щелково, квартал Гагаринский, д. 4Б</t>
  </si>
  <si>
    <t>1704590
(4204/17)</t>
  </si>
  <si>
    <t>1903312
(6177/19)</t>
  </si>
  <si>
    <t>5/17/2(1914248)
(6239/19)</t>
  </si>
  <si>
    <t>ТЗ/ТУ исх</t>
  </si>
  <si>
    <t>ТЗ / ТУ исх</t>
  </si>
  <si>
    <t>Приложение № 12
к Приказу Минэнерго России
от 24.03.2010 № 114</t>
  </si>
  <si>
    <t>Форма представления показателей финансовой отчетности
(представляется ежеквартально)</t>
  </si>
  <si>
    <t>Финансовые показатели за отчетный период [</t>
  </si>
  <si>
    <t>1 полугодие</t>
  </si>
  <si>
    <t>2020</t>
  </si>
  <si>
    <t>года</t>
  </si>
  <si>
    <t>]</t>
  </si>
  <si>
    <t xml:space="preserve">Утверждаю
Заместитель генерального директора по экономике и финансам АО "Мособлэнерго"                                   В.Н. Мельничук </t>
  </si>
  <si>
    <t>(подпись)</t>
  </si>
  <si>
    <t>"</t>
  </si>
  <si>
    <t xml:space="preserve">тыс. руб. </t>
  </si>
  <si>
    <t>Наименование показателя</t>
  </si>
  <si>
    <t>место учета</t>
  </si>
  <si>
    <t>на конец отчетного периода/за отчетный период</t>
  </si>
  <si>
    <t>на конец 2019 года/
за 2019 год</t>
  </si>
  <si>
    <t>Выручка</t>
  </si>
  <si>
    <t>Чистая прибыль</t>
  </si>
  <si>
    <t>Направления распределения чистой прибыли:</t>
  </si>
  <si>
    <t>дивиденды</t>
  </si>
  <si>
    <t>другое (расшифровать)</t>
  </si>
  <si>
    <t>EBITDA</t>
  </si>
  <si>
    <t>Дебиторская задолженность, в т.ч.:</t>
  </si>
  <si>
    <t>покупатели и заказчики</t>
  </si>
  <si>
    <t>авансы выданные</t>
  </si>
  <si>
    <t>Собственный капитал</t>
  </si>
  <si>
    <t>* Заемный капитал (долгосрочные обязательства),
в т.ч.:</t>
  </si>
  <si>
    <t>кредиты</t>
  </si>
  <si>
    <t>облигационные займы</t>
  </si>
  <si>
    <t>займы организаций</t>
  </si>
  <si>
    <t>прочее</t>
  </si>
  <si>
    <t>Краткосрочные обязательства, в т.ч.:</t>
  </si>
  <si>
    <t>кредиты и займы*</t>
  </si>
  <si>
    <t>кредиторская задолженность, в т.ч.:</t>
  </si>
  <si>
    <t>по строительству</t>
  </si>
  <si>
    <t>по ремонтам</t>
  </si>
  <si>
    <t>по поставкам топлива</t>
  </si>
  <si>
    <t>Сумма процентов, выплаченных по кредитам и займам</t>
  </si>
  <si>
    <t>Оценка обеспеченности инвестиционных программ 2020 г</t>
  </si>
  <si>
    <t>Всего потребность в финансировании инвестиционной программы</t>
  </si>
  <si>
    <t>Профинансировано на отчетную дату</t>
  </si>
  <si>
    <t>Обеспеченность источниками финансирования</t>
  </si>
  <si>
    <t>Дефицит финансирования</t>
  </si>
  <si>
    <t>Оценка кредитного потенциала</t>
  </si>
  <si>
    <t>Собственная оценка кредитного потенциала:</t>
  </si>
  <si>
    <t>на 2010 г.</t>
  </si>
  <si>
    <t>на период 2010 - 2012 гг.</t>
  </si>
  <si>
    <t>Пояснения по расчету кредитного потенциала</t>
  </si>
  <si>
    <t>6122/19</t>
  </si>
  <si>
    <t>6121/19</t>
  </si>
  <si>
    <t>6164/19</t>
  </si>
  <si>
    <t>6101/19</t>
  </si>
  <si>
    <t>6126/19</t>
  </si>
  <si>
    <t>6028/19</t>
  </si>
  <si>
    <t>6026/19</t>
  </si>
  <si>
    <t>6027/19</t>
  </si>
  <si>
    <t>5796/19</t>
  </si>
  <si>
    <t>6165/19</t>
  </si>
  <si>
    <t>6097/19</t>
  </si>
  <si>
    <t>5889/19</t>
  </si>
  <si>
    <t>5679/19</t>
  </si>
  <si>
    <t>ОД-92/19</t>
  </si>
  <si>
    <t>ОД-95/19</t>
  </si>
  <si>
    <t>ОД-86/19</t>
  </si>
  <si>
    <t>ОД-78/19</t>
  </si>
  <si>
    <t>ОД-93/19</t>
  </si>
  <si>
    <t>5671/19</t>
  </si>
  <si>
    <t>6058/19</t>
  </si>
  <si>
    <t>6151/19</t>
  </si>
  <si>
    <t>6181/19</t>
  </si>
  <si>
    <t>5788/19</t>
  </si>
  <si>
    <t>5887/19</t>
  </si>
  <si>
    <t>5886/19</t>
  </si>
  <si>
    <t>6166/19</t>
  </si>
  <si>
    <t>6100/19</t>
  </si>
  <si>
    <t>5884/19</t>
  </si>
  <si>
    <t>5873/19</t>
  </si>
  <si>
    <t>6158/19</t>
  </si>
  <si>
    <t>6089/19</t>
  </si>
  <si>
    <t>5585/18</t>
  </si>
  <si>
    <t>5685/19</t>
  </si>
  <si>
    <t>6154/19</t>
  </si>
  <si>
    <t>6047/19</t>
  </si>
  <si>
    <t>5794/19</t>
  </si>
  <si>
    <t>ЦА-4/18</t>
  </si>
  <si>
    <t>ОД-56/19</t>
  </si>
  <si>
    <t>ОД-65/19</t>
  </si>
  <si>
    <t>ОД-79/19</t>
  </si>
  <si>
    <t>6109/19</t>
  </si>
  <si>
    <t>ОД-94/19</t>
  </si>
  <si>
    <t>ОД-102/19</t>
  </si>
  <si>
    <t>6025/19</t>
  </si>
  <si>
    <t>5881/19</t>
  </si>
  <si>
    <t>5781/19</t>
  </si>
  <si>
    <t>6085/19</t>
  </si>
  <si>
    <t>6092/19</t>
  </si>
  <si>
    <t>6091/19</t>
  </si>
  <si>
    <t>6157/19</t>
  </si>
  <si>
    <t>6120/19</t>
  </si>
  <si>
    <t>5961/19</t>
  </si>
  <si>
    <t>5871/19</t>
  </si>
  <si>
    <t>5876/19</t>
  </si>
  <si>
    <t>5875/19</t>
  </si>
  <si>
    <t>6104/19</t>
  </si>
  <si>
    <t>6105/19</t>
  </si>
  <si>
    <t>5405/19</t>
  </si>
  <si>
    <t>6175/19</t>
  </si>
  <si>
    <t>5410/19</t>
  </si>
  <si>
    <t>6155/19</t>
  </si>
  <si>
    <t>5665/19</t>
  </si>
  <si>
    <t>6202/19</t>
  </si>
  <si>
    <t>6045/19</t>
  </si>
  <si>
    <t>6128/19</t>
  </si>
  <si>
    <t>5883/19</t>
  </si>
  <si>
    <t>6167/19</t>
  </si>
  <si>
    <t>6102/19</t>
  </si>
  <si>
    <t>6044/19</t>
  </si>
  <si>
    <t>5678/19</t>
  </si>
  <si>
    <t>6093/19</t>
  </si>
  <si>
    <t>5982/19</t>
  </si>
  <si>
    <t>5672/19</t>
  </si>
  <si>
    <t>6106/19</t>
  </si>
  <si>
    <t>6160/19</t>
  </si>
  <si>
    <t>6103/19</t>
  </si>
  <si>
    <t>6173/19</t>
  </si>
  <si>
    <t>6169/19</t>
  </si>
  <si>
    <t>5787/19</t>
  </si>
  <si>
    <t>6057/19</t>
  </si>
  <si>
    <t>5676/19</t>
  </si>
  <si>
    <t>6129/19</t>
  </si>
  <si>
    <t>6161/19</t>
  </si>
  <si>
    <t>6171/19</t>
  </si>
  <si>
    <t>5664/19</t>
  </si>
  <si>
    <t>6043/19</t>
  </si>
  <si>
    <t>5670/19</t>
  </si>
  <si>
    <t>5684/19</t>
  </si>
  <si>
    <t>5688/19</t>
  </si>
  <si>
    <t>6163/19</t>
  </si>
  <si>
    <t>5668/19</t>
  </si>
  <si>
    <t>6090/19</t>
  </si>
  <si>
    <t>6088/19</t>
  </si>
  <si>
    <t>6172/19</t>
  </si>
  <si>
    <t>5666/19</t>
  </si>
  <si>
    <t>6170/19</t>
  </si>
  <si>
    <t>Реконструкция КТП-349 по адресу: Московская область, г. Электрогорск, ул. Будённого</t>
  </si>
  <si>
    <t>6388/20</t>
  </si>
  <si>
    <t>Реконструкция ТП-96 по адресу: Московская область, г. Электросталь, ул. Победы»</t>
  </si>
  <si>
    <t>Реконструкция ТП-305, строительство КЛ-6 кВ для электроснабжения энергопринимающих устройств заявителя по адресу: 142530, Московская обл., г. Электрогорск, Семашко, дом № 1</t>
  </si>
  <si>
    <t>6484/20</t>
  </si>
  <si>
    <t xml:space="preserve">Реконструкция ВЛ-0,4кВ от ГКТП-106 по адресу: 142050, Московская обл., г. Павловский Посад, ул. Белинского, д. № 12а
</t>
  </si>
  <si>
    <t xml:space="preserve">Реконструкция ВЛ-0,4кВ от ТП-17 по адресу: 142050, Московская обл., г. Павловский Посад, 
ул. Гоголя, д. № 29
</t>
  </si>
  <si>
    <t xml:space="preserve">Реконструкция КТП-72, реконструкция ЛЭП-0,4кВ по адресу: Московская обл., Шатурский р-н, 
р.п. Черусти, ул. 3-го Интернационала, д. № 40
</t>
  </si>
  <si>
    <t xml:space="preserve">Реконструкция КТП-3 для электроснабжения энергопринимающих устройств заявителя
 по адресу: Московская обл., Шатурский р-н, п. Тархановка, дом № 41
</t>
  </si>
  <si>
    <t>Реконструкция КТП-46 по адресу: Московская обл., Шатурсккий р-н, Шатура г, 1 Мая ул</t>
  </si>
  <si>
    <t>6401/20</t>
  </si>
  <si>
    <t>Реконструкция ТП-41, строительство ЛЭП-0,4 кВ по адресу: Московская обл, г. Кашира, ул. Меженинова (1 этап)</t>
  </si>
  <si>
    <t>6566/20</t>
  </si>
  <si>
    <t>Реконструкция ЛЭП-0,22 кВ от ЗТП-194 для электроснабжения энергопринимающих устройств заявителя по адресу: 142918, Московская обл., г. Кашира, д. Базарово, ул. Центральная, дом № 23</t>
  </si>
  <si>
    <t>6488/20</t>
  </si>
  <si>
    <t>Реконструкция ТП-103. Строительство ТП и КЛ-10 кВ по адресу: Московская область, Озёрский г.о., г. Озёры, нп Микрорайон-1 (1 этап)</t>
  </si>
  <si>
    <t>6394/20</t>
  </si>
  <si>
    <t xml:space="preserve">Реконструкция ВЛ-0,4кВ от КТП-302 по адресу: Московская обл., Чеховский р-н., п. Любучаны, 
ул. Октябрьская, д № 26
</t>
  </si>
  <si>
    <t xml:space="preserve">Реконструкция КЛ-6 кВ направлением РП-ЧЗЭМ – ТП-537
по адресу: Московская область, г. Чехов, ул. Гагарина
</t>
  </si>
  <si>
    <t xml:space="preserve">Реконструкция ВЛ-0,4кВ от РП-53 по адресу: Московская обл., Чеховский р-н., г. Чехов, 
ул. Береговая, д № 22
</t>
  </si>
  <si>
    <t xml:space="preserve">Реконструкция существующих КЛ-0,4 кВ от РП-52 до ВРУ-0,4 кВ объекта для электроснабжения энергопринимающих устройств заявителя по адресу: Московская обл., Чеховский р-н, 
г. Чехов, ул. Пионерская, дом № 4
</t>
  </si>
  <si>
    <t xml:space="preserve">Реконструкция существующей ЛЭП-0,4 кВ от ТП-561 для электроснабжения энергопринимающих устройств заявителя по адресу: Московская обл., Чеховский район,
 г. Чехов, ул. Набережная, д. № 20
</t>
  </si>
  <si>
    <t>Реконструкция ТП-27, реконструкция КЛ-0,4кВ по адресу: 142200, Московская обл., Серпуховский р-н, д. Волохово</t>
  </si>
  <si>
    <t>6355/20</t>
  </si>
  <si>
    <t>Реконструкция ТП-104 по адресу: Московская обл., Серпуховский р-н, п. Пограничный</t>
  </si>
  <si>
    <t>6275/19</t>
  </si>
  <si>
    <t>Реконструкция РУ-0,4 кВ ТП-10-57 по адресу: 142204, Московская обл., г. Серпухов</t>
  </si>
  <si>
    <t>6490/20</t>
  </si>
  <si>
    <t>Реконструкция КЛ-10 кВ от ПС-44 до РП 10-3 по адресу: Московская область, г. Серпухов</t>
  </si>
  <si>
    <t>4315/18</t>
  </si>
  <si>
    <t xml:space="preserve">Реконструкция  ТП 46 по адресу:
Московская область, г. Люберцы, ул. Кирова д. 32
</t>
  </si>
  <si>
    <t xml:space="preserve">Реконструкция ЛЭП-0,4 кВ по адресу:
Московская область, Люберецкий район, пгт. Малаховка, ул. Герцена
</t>
  </si>
  <si>
    <t xml:space="preserve">Реконструкция ТП-127 по адресу: 140007, Московская обл., Люберецкий р-н, г. Люберцы, 
ул. 8 Марта, вл. № 50
</t>
  </si>
  <si>
    <t xml:space="preserve">Реконструкция ТП-447 для электроснабжения энергопринимающих 
устройств заявителя по адресу: 
Московская обл., Люберецкий р-н, п. Малаховка, ул. Тургенева, дом № 62
</t>
  </si>
  <si>
    <t xml:space="preserve">Реконструкция ТП-521 по адресу: 140007, Московская обл., Люберецкий р-н, г. Люберцы, ул. 8 Марта
</t>
  </si>
  <si>
    <t>6209/19</t>
  </si>
  <si>
    <t>Реконструкция ТП-36 для электроснабжения энергопринимающих устройств заявителя по адресу: Московская обл, Люберецкий р-н</t>
  </si>
  <si>
    <t>6554/20</t>
  </si>
  <si>
    <t xml:space="preserve">Реконструкция РП-33, строительство КЛ-6 кВ направлением ТП-33 – ТП-23 и 
КЛ-6 кВ направлением ТП-33 – ТП-28 по адресу: 
140090, Московская обл, г.Дзержинский, ул. Дзержинская
</t>
  </si>
  <si>
    <t xml:space="preserve">Реконструкция ТП-148, строительство ЛЭП-0,4 кВ от ТП-148 по адресу: Московская обл, 
Наро-Фоминский р-н, Наро-Фоминск г, Курзенкова ул (1 этап)
</t>
  </si>
  <si>
    <t xml:space="preserve">Реконструкция участка ЛЭП-0,23 кВ от ТП-2046. Строительство ЛЭП-0,4 кВ от ТП-2046 для электроснабжения энергопринимающих устройств заявителя по адресу: 
Московская обл., Рузский р-н, поз.генплана №53, СНТ «Лесянка (1 этап)
</t>
  </si>
  <si>
    <t>Реконструкция ТП-1861 и ЛЭП-0,4 кВ. Строительство ЛЭП-0,4 кВпо адресу: Московская область, Волоколамский район, д. Стремоухово ( 1 этап)</t>
  </si>
  <si>
    <t>ОД-60/20</t>
  </si>
  <si>
    <t xml:space="preserve">Реконструкция участка ВЛ-0,4 кВ от ТП-1555 для электроснабжения энергопринимающих устройств заявителя по адресу: 143640, Московская обл., Волоколамский р-н, д. Аксеново, 
СНТ «Прожектор», уч. 113
</t>
  </si>
  <si>
    <t xml:space="preserve">Реконструкция КЛ-6 кВ от ТП-37 до ТП-67 по адресу: Московская обл., г. Клин, 
пр. Талицкий, ул. Лесопарковая
</t>
  </si>
  <si>
    <t xml:space="preserve">Реконструкция ТП-328212 для присоединения заявителя по адресу: 
Московская область, Красногорский р-н, Воронки д, участок № 60А
</t>
  </si>
  <si>
    <t xml:space="preserve">Реконструкция КЛ-6 кВ направлением РП-198 – ТП-41
по адресу: Московская область, г.о. Красногорск, Нахабино, ул. Горем-28
</t>
  </si>
  <si>
    <t xml:space="preserve">Реконструкция ВЛ-6 кВ направлением ТП-52 – ТП-183 по адресу: 
Московская область, Красногорский р-н, дер. Путилково
</t>
  </si>
  <si>
    <t xml:space="preserve">Реконструкция ТП-139 по адресу: Московская обл., Красногорский р-н., с/п Отрадненское, 
д. Путилково
</t>
  </si>
  <si>
    <t>Реконструкция КТП-219231, строительство ЛЭП-0,4кВ по адресу: 143406, Московская обл., Красногорский р-н, г. Красногорск, д. Ивановское, д. № 34Б (1 этап)</t>
  </si>
  <si>
    <t>Реконструкция ТП-23 для электроснабжения энергопринимающих устройств  заявителей по адресу: Московская обл, Красногорский р-н, Отрадненское с.п., Путилково д.</t>
  </si>
  <si>
    <t>5629/18</t>
  </si>
  <si>
    <t>Реконструкция ТП-299. Строительство ЛЭП-0,4 кВ по адресу: Московская область, Красногорский район, рп. Нахабино (1 этап)</t>
  </si>
  <si>
    <t>6533/20</t>
  </si>
  <si>
    <t>Реконструкция КЛ-0,4кВ по адресу: Московская обл., Красногорский р-н., п. Архангельское, в/г 79/1а</t>
  </si>
  <si>
    <t>6315/19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</si>
  <si>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(1 этап)</t>
  </si>
  <si>
    <t>6254/19</t>
  </si>
  <si>
    <t xml:space="preserve">Реконструкция КТП-286 для присоединения заявителя по адресу: 
Московская область, городской округ Истра, деревня Ленино, здание  №54А, помещение  2
</t>
  </si>
  <si>
    <t xml:space="preserve">Реконструкция ТП-2/302 по адресу: Московская область,
Истринский район, поселок Глебовский, ул. Микрорайон
</t>
  </si>
  <si>
    <t xml:space="preserve">Реконструкция ТП-9 по адресу: Московская область,
Истринский район, г. Дедовск, ул. 1-я Главная
</t>
  </si>
  <si>
    <t xml:space="preserve">Реконструкция ТП-344. Строительство ЛЭП-0,4 кВ от ТП-344 для электроснабжения энергопринимающих устройств заявителя по адресу: 
Московская обл., Истринский р-н, Истра г, Московская ул, дом № 9 (1 этап)
</t>
  </si>
  <si>
    <t xml:space="preserve">Реконструкция ЛЭП-6 кВ направлением РП-236 – ТП-225
по адресу: Московская область, г.о. Истра, Волоколамское шоссе
</t>
  </si>
  <si>
    <t>Реконструкция ТП-163 для электроснабжения энергопринимающих устройств заявителя по адресу: Московская обл., Истринский р-н, г. Дедовск, ул. Железнодорожная, дом № 1</t>
  </si>
  <si>
    <t>6359/20</t>
  </si>
  <si>
    <t xml:space="preserve">Реконструкция ТП-220, строительство ЛЭП-0,4кВ по адресу: 143500, Московская обл., Истринский р-н., г. Истра, ул. Ленина, д. № 101 (1 этап)
</t>
  </si>
  <si>
    <t>Реконструкция ТП-1244 по адресу: Московская обл, Пушкинский р-н, Красноармейское шоссе, ГУЗ Санаторий «Пушкино</t>
  </si>
  <si>
    <t>Реконструкция ТП-1145 по адресу: Московская обл., Пушкинский р-н., дп. Зеленоградский</t>
  </si>
  <si>
    <t>6327/20</t>
  </si>
  <si>
    <t xml:space="preserve">Реконструкция ВЛ-0,4кВ от ТП-561 по адресу: 141250, Московская обл., г. Красноармейск, 
ул. Чкалова, д. № 26
</t>
  </si>
  <si>
    <t xml:space="preserve">Реконструкция КТПН-1689, строительство ЛЭП-0,4кВ по адресу: Московская обл., 
Пушкинский р-н, г. Пушкино, Ярославское ш., д. № 7 (1 этап)
</t>
  </si>
  <si>
    <t xml:space="preserve">Реконструкция МТП-1717 по адресу: 141205, Московская обл., Пушкинский р-н., г. Пушкино, 
мкр. Моспроекта
</t>
  </si>
  <si>
    <t xml:space="preserve">Реконструкция ТП-1519, строительство ЛЭП-0,4кВ по адресу: Московская обл., Пушкинский р-н., 
г. Пушкино, ул. Боголюбская
</t>
  </si>
  <si>
    <t>Реконструкция ВЛ-0,4 кВ от КТП-1003 для электроснабжения энергопринимающих устройств заявителя по адресу: Московская обл, Пушкинский р-н, Правдинский п, Труда ул, дом № 1</t>
  </si>
  <si>
    <t>6407/20</t>
  </si>
  <si>
    <t>Реконструкция ТП-1364 по адресу: Московская обл., Пушкинский р-н, г. Пушкино</t>
  </si>
  <si>
    <t>6370/20</t>
  </si>
  <si>
    <t xml:space="preserve">Реконструкция ТП-205 для электроснабжения энергопринимающих устройств заявителя 
по адресу: Московская обл., Мытищи г, Парковая 4-я ул, дом № 7
</t>
  </si>
  <si>
    <t>Реконструкция ТП-77 по адресу: Московская область, г.о. Мытищи</t>
  </si>
  <si>
    <t>6382/20</t>
  </si>
  <si>
    <t>Реконструкция 2КЛ-6 кВ направлением от ПС-26 «Монино» до РТП-2 (ф.2А, ф.4А) по адресу: 
Московская область, г.о.Лосино-Петровский, ул. 7-го Ноября</t>
  </si>
  <si>
    <t>Ренконструкция ТП-160222 для электроснабжения энергопринимающих устройств заявителя по адресу: Московская обл., Звенигород г, Почтовая ул., дом №36</t>
  </si>
  <si>
    <t>ЦА-3/20</t>
  </si>
  <si>
    <t>Реконструкция ТП-160176 по адресу: 143180, Московская обл., г. Звенигород, Верхний Посад</t>
  </si>
  <si>
    <t>ЦА-10/19</t>
  </si>
  <si>
    <t xml:space="preserve">Реконструкция ЛЭП-0,4 кВ от РУ-0,4 кВ ТП-160129 по адресу: 
Московская обл, Звенигород г, Пролетарская ул
</t>
  </si>
  <si>
    <t>Реконструкция ТП-20 для электроснабжения энергопринимающих устройств заявителя по адресу: Московская обл., г. Краснознаменск, ул. Краснознаменная</t>
  </si>
  <si>
    <t>6345/20</t>
  </si>
  <si>
    <t xml:space="preserve">Реконструкция ВЛ-0,4 кВ от ТП-4, ТП-23, ТП-150, ТП-161, ТП-195 по адресу:
Московская обл, г. Раменское, ул. 100-й Свирской Дивизии, ул. Полевая, ул. Московская,
 ул. Колхозная, ул. Революции, ул. Дунайская, ул. Краснознаменская
</t>
  </si>
  <si>
    <t xml:space="preserve">Реконструкция ТП-40. Строительство ЛЭП-0,4 кВ от ТП-40 по адресу: 
Московская обл., Раменский р-н, ВЭИ им Ленина п (1 этап)
</t>
  </si>
  <si>
    <t xml:space="preserve">Реконструкция участка ВЛ-0,4 кВ от ТП-308 по адресу: 
Московская обл, Раменский р-н, Раменское г, Ильинский п, Коммунистическая ул, дом №2а
</t>
  </si>
  <si>
    <t xml:space="preserve">Реконструкция КВЛ-10 кВ ТП-403 – ТП-473 по адресу: Московская обл, Раменский р-н, 
г.п. Кратово
</t>
  </si>
  <si>
    <t>Реконструкция ТП-720, строительство ЛЭП-0,4 кВ по адресу: Московская обл, Раменский р-н, с. Речицы, ул. Садовая (1 этап)</t>
  </si>
  <si>
    <t>6424/20</t>
  </si>
  <si>
    <t>Реконструкция ЛЭП-0,4 кВ от ТП-318 для электроснабжения энергопринимающих устройств заявителя по адресу: 140120 Московская обл., Раменский р-н, рп Ильинский, ул. Ленинская, д. 66А</t>
  </si>
  <si>
    <t>6360/20</t>
  </si>
  <si>
    <t>Реконструкция ЛЭП-0,4 кВ от ТП-336 для электроснабжения энергопринимающих устройств заявителя по адресу: Московская обл, Раменский р-н, Кратово п, д. Хрипань, ул. Школьная, дом № 24</t>
  </si>
  <si>
    <t>6408/20</t>
  </si>
  <si>
    <t>Реконструкция РП-18 для электроснабжения энергопринимающих устройств заявителя по адресу: Московская обл, Воскресенский р-н, Воскресенск, ул. Советская, дом № 2л</t>
  </si>
  <si>
    <t>6569/20</t>
  </si>
  <si>
    <t>Реконструкция РУ-6 кВ ПС-496 для электроснабжения энергопринимающих устройств заявителя по адресу: Московская обл, Воскресенский р-н, д. Потаповская</t>
  </si>
  <si>
    <t>6283/19</t>
  </si>
  <si>
    <t>Реконструкция РУ-0,4 кВ ТП-414 для электроснабжения энергопринимающих устройств заявителя по адресу: 142000, Московская обл., г. Домодедово, Каширское ш., д. № 100А</t>
  </si>
  <si>
    <t>6462/20</t>
  </si>
  <si>
    <t>Реконструкция ТП-414 по адресу: 142000, Московская обл., г. Домодедово, 
Каширское ш., д № 100А</t>
  </si>
  <si>
    <t>Реконструкция ВЛ-0,4 кВ от ТП-514 по адресу: Московская область, г. Домодедово</t>
  </si>
  <si>
    <t>4486/18</t>
  </si>
  <si>
    <t>Реконструкция КТП-723, реконструкция ВЛ-0,4 кВ от КТП-723, строительство ЛЭП-0,4 кВ для электроснабжения энергопринимающих устройств заявителя по адресу: Московская обл., г. Домодедово, с. Битягово, ул. Сосновая (1 этап)</t>
  </si>
  <si>
    <t>6615/20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</si>
  <si>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(1 ЭТАП)
</t>
  </si>
  <si>
    <t xml:space="preserve">Реконструкция КЛ-10 кВ ф. 15 и ф. 45А ПС-401 «Голутвин» для электроснабжения энергопринимающих устройств заявителя по адресу: 140412, Московская обл., г. Коломна, 
ул. Набережная реки Коломенки, д. №7
</t>
  </si>
  <si>
    <t xml:space="preserve">Реконструкция ЛЭП-0,4 кВ от ТП-1162 по адресу: 
Московская обл, Ивантеевка г, Первомайская ул, дом №39
</t>
  </si>
  <si>
    <t>Реконструкция ВЛ-0,4кВ по адресу: Московская обл., г. Ивантеевка, С/Т «Лесное</t>
  </si>
  <si>
    <t>6330/20</t>
  </si>
  <si>
    <t>Реконструкция ТП-1057 для электроснабжения энергопринимающих устройств заявителя по адресу: Московская обл., г. Ивантеевка, ул. Огорхоз, дом № 3</t>
  </si>
  <si>
    <t>6456/20</t>
  </si>
  <si>
    <t xml:space="preserve">Реконструкция ТП-195 по адресу: Московская обл, Химкинский р-н, Химки, 
Парковая ул., вблизи дома №5
</t>
  </si>
  <si>
    <t xml:space="preserve">Реконструкция ТП-186. Строительство ЛЭП-0,4 кВ от ТП-186 по адресу:
Московская область, Химкинский район, г. Химки, мкр. Подрезково (1 этап)
</t>
  </si>
  <si>
    <t xml:space="preserve">Реконструкция существующей ВЛ-0,4 кВ от ТП-303 для электроснабжения энергопринимающих устройств заявителя по адресу: 141420, Московская обл., г. Химки,
 мкр. Сходня, Октябрьский туп., д. № 2
</t>
  </si>
  <si>
    <t>Реконструкция ЛЭП-0,4 кВ от ТП-311, строительство ЛЭП-0,4 кВ от ТП-311 для электроснабжения энергопринимающих устройств заявителя по адресу: Московская обл, г. Химки, мкр. Сходня, ул. Кирова (1 этап)</t>
  </si>
  <si>
    <t>6551/20</t>
  </si>
  <si>
    <t xml:space="preserve">Реконструкция ЛЭП-0,4кВ по адресу: Московская обл., г. Химки., мкр. Сходня, ул. Фрунзе, 
вл. № 26А
</t>
  </si>
  <si>
    <t>Реконструкция КЛ-10 кВ направлением РТП-51071 - РП-16168
 по адресу: Московская область, Одинцовский район, с. Немчиновка</t>
  </si>
  <si>
    <t xml:space="preserve">Реконструкция КЛ-10 кВ направлением ПС-783 «Отрадное» – РТП-41005
и КЛ-10 кВ направлением РТП-41040 – РТП-41041 по адресу: Московская область, г. Одинцово
</t>
  </si>
  <si>
    <t xml:space="preserve">Реконструкция КЛ-6 кВ от ПС 188 «Одинцово» до РТП-56065  Московская область, Одинцовский р-н
</t>
  </si>
  <si>
    <t xml:space="preserve">Реконструкция ТП-560624 
по адресу: Московская обл, Одинцовский р-н, Одинцово г, Вокзальная ул
</t>
  </si>
  <si>
    <t xml:space="preserve">Строительство ЛЭП-0,4 кВ. Реконструкция КТП по адресу: 
Московская обл., Одинцовский р-н, Голицыно г., Звенигородское ш.(1 этап)
</t>
  </si>
  <si>
    <t xml:space="preserve">Реконструкция ТП-313160 по адресу: Московская обл.,
Одинцовский р-н, Жаворонки с., Советская 5-я ул
</t>
  </si>
  <si>
    <t xml:space="preserve">Реконструкция ТП-313157 для электроснабжения энергопринимающих устройств заявителя 
по адресу: Московская обл, Одинцовский р-н, Солослово д
</t>
  </si>
  <si>
    <t xml:space="preserve">Реконструкция ВЛ-0,4 кВ от ТП-560617 по адресу: 
Московская область, Одинцовский г.о., д. Немчиновка, СНТ «Мамоново
</t>
  </si>
  <si>
    <t xml:space="preserve">Реконструкция ТП-260959. Строительство ЛЭП-0,4 кВ по адресу: 
Московская область, Одинцовский район, с. Сидоровское, ул. Восточная (1 этап)
</t>
  </si>
  <si>
    <t xml:space="preserve">Реконструкция ТП-260224 по адресу: Московская обл, Одинцовский р-н, 
Голицыно, Петровское шоссе
</t>
  </si>
  <si>
    <t xml:space="preserve">Реконструкция РТП-51085. Строительство ЛЭП-0,4 кВ
по адресу: Московская область, Одинцовский район, г. Одинцово (1 этап)
</t>
  </si>
  <si>
    <t xml:space="preserve">Реконструкция ЛЭП-0,4 кВ от РУ-0,4 кВ ТП-310318
по адресу: Московская область, Одинцовский район, д. Щедрино
</t>
  </si>
  <si>
    <t xml:space="preserve">Реконструкция РУ-0,4 кВ ТП-260267 по адресу: 
Московская обл., Одинцовский р-н, п. Голицыно, с/т «Садовод
</t>
  </si>
  <si>
    <t xml:space="preserve">Реконструкция ТП-260995, строительство ЛЭП-0,4 кВ по адресу: Московская обл, Одинцовский р-н, Голицыно г, Советская ул, участок № 1б (1 этап)
</t>
  </si>
  <si>
    <t>ОД-35/20</t>
  </si>
  <si>
    <t>Реконструкция ТП-360303 для электроснабжения энергопринимающих устройств заявителей по адресу: Московская обл., Одинцовский р-н, д. Митькино, д. Таганьково</t>
  </si>
  <si>
    <t>ОД-26/20</t>
  </si>
  <si>
    <t>Реконструкция ТП-260976 по адресу: Московская обл., Одинцовский р-н, рп Большие Вяземы, ул. Ямская</t>
  </si>
  <si>
    <t>ОД-61/20</t>
  </si>
  <si>
    <t>Реконструкция ТП-464090 для электроснабжения энергопринимающих устройств заявителей по адресу: 143006, Московская обл., Одинцовский р-н, г. Одинцово, ул. Железнодорожная, 27</t>
  </si>
  <si>
    <t>ОД-73/20</t>
  </si>
  <si>
    <t>Реконструкция ТП-313238 по адресу: 143020, Московская обл., Одинцовский р-н, с. Жаворонки, ул. 30 лет октября (1 этап)</t>
  </si>
  <si>
    <t>ЦА-9/20</t>
  </si>
  <si>
    <t>Реконструкция РТП-31045 по адресу: Московская обл., Одинцовский район, г.п. Большие Вяземы, д. Малые Вяземы</t>
  </si>
  <si>
    <t>5896/19</t>
  </si>
  <si>
    <t xml:space="preserve">Реконструкция ТП-188, строительство ЛЭП-0,4кВ по адресу: Московская обл., Щелковский р-н, 
г. Щелково, ул. Браварская, д.№ 2Б
</t>
  </si>
  <si>
    <t xml:space="preserve">Реконструкция ТП-267, строительство 2ЛЭП-0,4кВ по адресу: Московская обл., 
Щелковский р-н, г. Щелково, ул. Заречная (1 этап)
</t>
  </si>
  <si>
    <t>Реконструкция ТП-473, строительство ЛЭП-0,4 кВ по адресу: Московская обл, Щелковский р-н, Щелково г, Первомайская ул, участок № 20В (1 этап)</t>
  </si>
  <si>
    <t>6400/20</t>
  </si>
  <si>
    <t>Реконструкция ВЛ-0,4 кВ от КТП-11 по адресу:
Московская область, г. Ступино, ул. Колхозная</t>
  </si>
  <si>
    <t xml:space="preserve">Реконструкция ЛЭП-0,4кВ по адресу: 142820, Московская обл., Ступинский р-н., рп. Жилево, ул. Ленинская, д. № 3А
</t>
  </si>
  <si>
    <t>Реконструкция ЛЭП-0,4кВ по адресу: Московская обл., Ступинский р-н., д. Астафьево</t>
  </si>
  <si>
    <t>6272/19</t>
  </si>
  <si>
    <t>Реконструкция ЛЭП-0,4 кВ от КТП-20 для электроснабжения энергопринимающих устройств заявителя по адресу: Московская обл., Ступинский р-н, Ступино, д. Соколова Пустынь, ул. Горловская, д. № 50</t>
  </si>
  <si>
    <t>6321/20</t>
  </si>
  <si>
    <t>Реконструкция ЛЭП-0,4 кВ по адресу: Московская область, Ступинский район, г. Ступино, ул. Белопесоцкая</t>
  </si>
  <si>
    <t>6376/20</t>
  </si>
  <si>
    <t>Реконструкция ВЛ-10 кВ от ТП-236 до МТП-119 по адресу: Московская область, Ступинский район, п. Жилево</t>
  </si>
  <si>
    <t>4009/17</t>
  </si>
  <si>
    <t xml:space="preserve">Реконструкция КТП-233 с установкой двух силовых трансформаторов по адресу: Московская обл, 
Егорьевск г, Комарова ул
</t>
  </si>
  <si>
    <t xml:space="preserve">Реконструкция ВЛ-0,4кВ от ТП-80 по адресу: Московская обл., г. Егорьевск, ул. Чернышевского, 
д. № 20
</t>
  </si>
  <si>
    <t>Реконструкция ТП-148, строительство ЛЭП-6 кВ для электроснабжения энергопринимающих устройств заявителя по адресу: Московская область, Егорьевский р-н, г. Егорьевск, ул. 50 лет ВЛКСМ, дом № 2А (1 этап)</t>
  </si>
  <si>
    <t>6423/20</t>
  </si>
  <si>
    <t xml:space="preserve">Реконструкция РТП-50. Строительство ЛЭП-0,4 кВ от РТП-50 по адресу:
Московская область, г. Подольск, в границах улиц: Сосновая, Циолковского и границ города (1 этап)
</t>
  </si>
  <si>
    <t xml:space="preserve"> Реконструкция КЛ-0,4кВ от ЗТП-229 по адресу: Московская обл., г.о. Подольск, д. Матвеевское, 
ул. Оборонная, д № 6
</t>
  </si>
  <si>
    <t xml:space="preserve">Реконструкция ВЛ-0,4кВ от ТП-411 по адресу: Московская обл., г. Подольск, Гаражный пр-д, 
д. № 8а
</t>
  </si>
  <si>
    <t xml:space="preserve">Реконструкция ЛЭП-0,4 кВ по адресу: Московская обл, Подольский р-н, с/п Лаговское, 
вблизи д. Пузиково, СНТ «Полянка», уч.147 
</t>
  </si>
  <si>
    <t>Реконструкция РУ-0,4 кВ РТП-40, строительство 2КЛ-0,4 кВ от РТП-40 для электроснабжения энергопринимающих устройств заявителя по адресу: Московская обл., Подольский р-н, Дубровицкое сп, п. Дубровицы (1 этап)</t>
  </si>
  <si>
    <t>6473/20</t>
  </si>
  <si>
    <t xml:space="preserve">Реконструкция ТП-539 (заявка №1810882). Строительство ЛЭП-0,4 кВ по адресу: Московская область, Сергиево-Посадский район, г. Сергиев Посад, пр-кт Красной Армии (1 этап)
</t>
  </si>
  <si>
    <t>6386/20</t>
  </si>
  <si>
    <t xml:space="preserve">Реконструкция ТП-6003 по адресу: Московская обл., Сергиево-Посадский р-н, г. Хотьково, 
ул. Ленина, дом № 4
</t>
  </si>
  <si>
    <t xml:space="preserve">Реконструкция ТП-198 по адресу: 141300, Московская обл, Сергиево-Посадский р-н, 
Сергиев Посад г, Красной Армии пр-кт, рядом с домом №210а
</t>
  </si>
  <si>
    <t xml:space="preserve">«Реконструкция ТП-554 по адресу: 
Московская обл., Сергиево-Посадский р-н, Сергиев Посад г, Солнечная ул, д. № 8
</t>
  </si>
  <si>
    <t xml:space="preserve">Реконструкция ТП-601. Строительство ЛЭП-0,4 кВ от ТП-601 для электроснабжения энергопринимающих устройств заявителей по адресу: Московская обл., Сергиево-Посадский р-н,        г. Сергиев Посад, ул. Симоненкова (1этап)
</t>
  </si>
  <si>
    <t>Реконструкция ТП-104. Строительство ЛЭП-0,4 кВ от ТП-104 по адресу: 
Московская обл., Сергиево-Посадский р-н, Сергиев Посад г, Лесхоз п (1 этап)</t>
  </si>
  <si>
    <t>Реконструкция ТП-677 по адресу: Московская обл., Сергиево-Посадский р-н, 
Сергиев-Посад, Центральная ул, дом № 60б</t>
  </si>
  <si>
    <t>Реконструкция ЛЭП-0,4 кВ от ТП-503 до границы участка заявителя по адресу: 
Московская обл, Сергиево-Посадский р-н, Сергиев Посад г, 
Красной Армии пр-кт, дом № 216/11</t>
  </si>
  <si>
    <t xml:space="preserve">Реконструкция ТП-180 для электроснабжения энергопринимающих устройств заявителя
 по адресу: Московская обл., Сергиево-Посадский р-н, д. Наугольное
</t>
  </si>
  <si>
    <t xml:space="preserve">Реконструкция ТП-402 для электроснабжения энергопринимающих устройств заявителя 
по адресу: Московская обл., Сергиево-Посадский р-н, Сергиев Посад г, Вознесенская ул., дом № 67
</t>
  </si>
  <si>
    <t xml:space="preserve">Реконструкция ТП-265 по адресу: 
Московская обл., Сергиево-Посадский р-н, Сергиев Посад г, Новоугличское ш.
</t>
  </si>
  <si>
    <t>Реконструкция РТП-6000 по адресу:Московская область, Сергиево-Посадский район, г. Хотьково, ул. Михеенко</t>
  </si>
  <si>
    <t>6527/20</t>
  </si>
  <si>
    <t>Реконструкция ТП-188 для электроснабжения энергопринимающих устройств заявителя по адресу: 141300, Московская обл., Сергиево-Посадский р-н, г. Сергиев Посад, ул. Преображенская, д. № 31</t>
  </si>
  <si>
    <t>6495/20</t>
  </si>
  <si>
    <t>Реконструкция ТП-404 для присоединения заявителя по адресу: 141303, Московская область, Сергиево-Посадский район, г. Сергиев Посад, Ярославское ш</t>
  </si>
  <si>
    <t>5448/18</t>
  </si>
  <si>
    <t xml:space="preserve">Строительство ТП взамен ТП-72 по адресу:
Московская область, г.о. Электросталь, ул. Пушкина д. 4А
</t>
  </si>
  <si>
    <t>Строительство 2КЛ-0,4кВ от ТП-126 и ТП-127 до д/сада № 35 по адресу: Московская область, г. Электросталь, Южный пр-кт</t>
  </si>
  <si>
    <t>6368/19</t>
  </si>
  <si>
    <t xml:space="preserve">Строительство КЛ-10 кВ. Реконструкция ТП-338
по адресу: Московская область, Орехово-Зуевский район, г. Куровское
</t>
  </si>
  <si>
    <t xml:space="preserve">Строительство ТП, ЛЭП-6 кВ и ЛЭП-0,4 кВ по адресу: 
Московская область, г.о. Павловский Посад, мкр. Филимоново
</t>
  </si>
  <si>
    <t>Строительство ТП, ЛЭП-6 кВ по адресу: 142500, Московская область, Павлово-Посадский р-н</t>
  </si>
  <si>
    <t>6332/20</t>
  </si>
  <si>
    <t xml:space="preserve">Строительство МТП-1823337, ЛЭП-3 кВ по адресу: 
Московская обл,, Шатурский р-н, пос. Туголесский Бор, строение МО 3995
</t>
  </si>
  <si>
    <t>Строительство КТП, ВЛ-10кВ по адресу: Московская область п. Осаново, ул. Школьная</t>
  </si>
  <si>
    <t>2146/15</t>
  </si>
  <si>
    <t xml:space="preserve">Строительство МТП, ЛЭП-10 кВ по адресу: 
140500, Московская обл, Луховицкий р-н, сдт «Южный
</t>
  </si>
  <si>
    <t xml:space="preserve">Строительство ТП, ЛЭП-10 кВ по адресу: Московская область,
Луховицкий район, г. Луховицы, Куйбышевский проезд
</t>
  </si>
  <si>
    <t>Строительство 2КЛ-10 кВ от ПС-447 фидера №1, 14 до РП-31 по адресу: г. Пущино</t>
  </si>
  <si>
    <t>23/13</t>
  </si>
  <si>
    <t>Строительство ЛЭП-6 кВ, строительство КТП взамен ТП-79 по адресу: Московская обл, г.о. Серпухов, д. Фенино</t>
  </si>
  <si>
    <t>5683/19</t>
  </si>
  <si>
    <t xml:space="preserve">Строительство ТП и ЛЭП-6 кВ по адресу:
Московская обл, Люберецкий р-н, Люберцы г, пос. ЛЭМЗ
</t>
  </si>
  <si>
    <t xml:space="preserve">Строительство КТП в районе КТП-256 по адресу:  
Московская обл., Люберецкий р-н, п. Томилино, ул. Плеханова
</t>
  </si>
  <si>
    <t xml:space="preserve">Строительство ТП и КЛ-10 кВ по адресу:
Московская область, г. Дзержинский, ул. Академика Жукова
</t>
  </si>
  <si>
    <t xml:space="preserve">Строительство ТП, реклоузера и ЛЭП-6 кВ по адресу: 
Московская область, Наро-Фоминский район, рп. Калининец
</t>
  </si>
  <si>
    <t>Строительство КТП, ЛЭП-6 кВ по адресу: 
Московская обл, Дмитровский р-н, г. Дмитров, ул.Одинцово</t>
  </si>
  <si>
    <t xml:space="preserve">Строительство КТП в районе ТП-402 по адресу: Московская область, Клинский р-н,  г.Высоковск, ул.Лесная
</t>
  </si>
  <si>
    <t xml:space="preserve">Строительство КТП взамен ТП-403, ЛЭП-0,4 кВ для электроснабжения заявителя по адресу: 
Московская обл., г.о. Клин, г. Высоковск
</t>
  </si>
  <si>
    <t>Строительство ТП, КЛ-10 кВ по адресу: Московская обл, Клинский р-н, г. Клин, ул. Дзержинского</t>
  </si>
  <si>
    <t>6295/19</t>
  </si>
  <si>
    <t xml:space="preserve">Строительство КТП, ЛЭП-10 кВ по адресу: 
Московская обл, Талдомский р-н, Северный рп.
</t>
  </si>
  <si>
    <t xml:space="preserve">Строительство ТП, реклоузера, ЛЭП-6 кВ и ЛЭП-0,4 кВ по адресу: 
Московская область, Талдомский район, г. Талдом, ул. Советская
</t>
  </si>
  <si>
    <t xml:space="preserve">Строительство 2КЛ-6 кВ от ТП-54 доместа врезки в КЛ-6 кВ ПС-576 «Снегири»-ТП-55 по адресу: Московская область, Истринский р-н, п. Снегири
</t>
  </si>
  <si>
    <t xml:space="preserve">Строительство КТП в районе КТП-106 по адресу: Московская область, Истринский р-н, г. Дедовск, ДСК «Малиновка
</t>
  </si>
  <si>
    <t xml:space="preserve">Строительство здания с гаражными, складскими и офисными помещениями
по адресу: Московская область, Истринский район, г. Дедовск, ул. Клубная, д. 1
</t>
  </si>
  <si>
    <t xml:space="preserve">Строительство ТП, КЛ-10 кВ по адресу: 
Московская область, Истринский район, Истра г, микрорайон Полево
</t>
  </si>
  <si>
    <t>Строительство ангара для хранения техники, ангара для ремонта
трансформаторов и установка ограждения и переоборудование въездных ворот по адресу: Московская область, г. Красноармейск, ул. Дачная, д. 18</t>
  </si>
  <si>
    <t xml:space="preserve">Строительство ТП и КЛ-6 кВ по адресу:
Московская область, Пушкинский район, п. Лесной, ул. Пушкина
</t>
  </si>
  <si>
    <t xml:space="preserve">Строительство КРУН-1, КРУН-2, ЛЭП-6 кВ по адресу: 
Московская обл, Пушкинский р-н, Кощейково д.
</t>
  </si>
  <si>
    <t xml:space="preserve">Строительство ТП и КЛ-6 кВ по адресу:
Московская область, Пушкинский район, п. Лесной, 43 км а/д «Холмогоры
</t>
  </si>
  <si>
    <t xml:space="preserve">Строительство ТП и ЛЭП-6 кВ по адресу:
Московская область, Пушкинский район, рп. Лесной, ул. Садовая
</t>
  </si>
  <si>
    <t xml:space="preserve">Строительство 2КТП взамен КТП-1230 по адресу: 
141206, Московская обл, Пушкинский р-н, Пушкино г., Лесная ул (1 этап)
</t>
  </si>
  <si>
    <t xml:space="preserve">Строительство ТП и ЛЭП-6 кВ по адресу:
Московская область, Пушкинский район, п. Заветы Ильича, ул. Седова
</t>
  </si>
  <si>
    <t xml:space="preserve">Строительство ТП и ЛЭП-6 кВ по адресу:
Московская область, Пушкинский район, рп. Правдинский, ул. Ленина
</t>
  </si>
  <si>
    <t>Строительство КТП, реконструкция ВЛ-0,4кВ по адресу: Московская обл., Пушкинский р-н, п. Зеленоградский</t>
  </si>
  <si>
    <t>6336/20</t>
  </si>
  <si>
    <t xml:space="preserve">Строительство КЛ-10 кВ, КТП по адресу: 
Московская обл, Мытищинский р-н, вблизи Пироговского шоссе
</t>
  </si>
  <si>
    <t xml:space="preserve">Строительство КЛ-0,4 кВ от ТП-1016 до КНС по адресу: Мытищинский р-н, пос.Вешки, ул.Тенистая
</t>
  </si>
  <si>
    <t xml:space="preserve">Строительство КЛ-6 кВ, КТП по адресу: 
Московская обл, Мытищинский р-н, г.п. Мытищи, д. Челобитьево
</t>
  </si>
  <si>
    <t xml:space="preserve">Строительство КТП, 2КЛ-10 кВ до КТП по адресу: 
141031, Московская обл, Мытищи г.о., Вешки п.
</t>
  </si>
  <si>
    <t>Строительство ТП, ЛЭП-6 кВ по адресу: Московская обл., г.о. Мытищи</t>
  </si>
  <si>
    <t>6299/20</t>
  </si>
  <si>
    <t>Строительство МТП, ЛЭП-6 кВ по адресу: 141031, Московская область, г.о Мытищи, д. Сгонники</t>
  </si>
  <si>
    <t>6207/19</t>
  </si>
  <si>
    <t xml:space="preserve">Строительство ТП и ЛЭП-6 кВ по адресу:
Московская область, г. Балашиха, шоссе Энтузиастов
</t>
  </si>
  <si>
    <t xml:space="preserve">Строительство КТП, ЛЭП-10 кВ по адресу: 
Московская обл, Щелковский р-н, Жегаловский с/о, Оболдино д.
</t>
  </si>
  <si>
    <t xml:space="preserve">Строительство МТП, ЛЭП-10 кВ (от ВЛ-10 кВ направлением КТП-183–КТП-189) по адресу: 
Московская обл, Щелковский р-н, Байбаки д., д. № 57
</t>
  </si>
  <si>
    <t xml:space="preserve">Строительство ТП взамен ТП-459 по адресу:
Московская область, г.о. Щёлково, 1-й Советский пер
</t>
  </si>
  <si>
    <t xml:space="preserve">Строительство ТП, ЛЭП-10 кВ и ЛЭП-0,4 кВ
по адресу: Московская область, г.о. Щёлково, СНТ «Флора-2
</t>
  </si>
  <si>
    <t xml:space="preserve">Строительство КТП, КЛ-6 кВ, КЛ-0,4 кВ по адресу:
Московская обл., Щелковский р-н, Корпуса д., Калинина ул.
</t>
  </si>
  <si>
    <t xml:space="preserve">Строительство МТП, ЛЭП-10 кВ (от ВЛ-10 кВ направлением МТП-340–ТП-166) по адресу: 
Московская обл, Щелковский р-н, Щелково г
</t>
  </si>
  <si>
    <t>Строительство КТП, КЛ-10 кВ и ЛЭП-0,4 кВ 
по адресу: Московская обл., Одинцовский р-н, Рожновка х.</t>
  </si>
  <si>
    <t xml:space="preserve">Строительство 2БКТП взамен ТП-560617 по адресу: 
Московская обл, Одинцово г.о., д. Немчиновка
</t>
  </si>
  <si>
    <t xml:space="preserve">Строительство ТП и КЛ-10 кВ по адресу: 
Московская область, Одинцовский район, гп. Большие Вяземы
</t>
  </si>
  <si>
    <t xml:space="preserve">Строительство ТП, КЛ-10 кВ по адресу: 
Московская область, Одинцовский район, Переделки д
</t>
  </si>
  <si>
    <t>Строительство КТП, ЛЭП-10 кВ от ТП-310342 по адресу: по адресу:Московская область, Одинцовский р-н, Назарьево д</t>
  </si>
  <si>
    <t>5967/19</t>
  </si>
  <si>
    <t xml:space="preserve">Строительство 12КЛ-10 кВ для перезаводки питающих фидеров нового ЗРУ-10 кВ
ПС-308 «Наро-Фоминск (1 этап)
</t>
  </si>
  <si>
    <t>Строительство КЛ-10 кВ по адресу: Московская обл, Одинцовский р-н, дп Лесной городок,              ул. Энергетиков</t>
  </si>
  <si>
    <t>Строительство ТП взамен ТП-260955 по адресу: Московская обл., Одинцовский р-н, д. Захарово</t>
  </si>
  <si>
    <t>ОД-5/20</t>
  </si>
  <si>
    <t>Строительство ТП взамен ТП-310353, ЛЭП-10 кВ по адресу: 143081 Московская обл., Одинцовский р-н, с.о. Назарьевский, дер. Новодарьино РАН</t>
  </si>
  <si>
    <t>6206/19</t>
  </si>
  <si>
    <t>Строительство ТП, КЛ-10 кВ по адресу: Московская обл., Одинцовский р-н, д. Митькино</t>
  </si>
  <si>
    <t>6292/19</t>
  </si>
  <si>
    <t>Строительство ТП взамен ТП-560730 по адресу: Московская обл., Одинцовский р-н, с. Немчиновка, Советский пр-кт</t>
  </si>
  <si>
    <t>ОД-29/20</t>
  </si>
  <si>
    <t>Строительство ТП, КЛ-10 кВ по адресу: 143302, Московская обл., Наро-Фоминский р-н, г. Наро-Фоминск, ул. Дзержинского</t>
  </si>
  <si>
    <t>6296/20</t>
  </si>
  <si>
    <t xml:space="preserve">Строительство КЛ-6 кВ от ТП-160151А до ТП-160243 по адресу:
Московская обл., г. Звенигород, Ратехинское шоссе - Лапинский переулок
</t>
  </si>
  <si>
    <t xml:space="preserve">Строительство КЛ-6 кВ от ТП-160150 до ТП-160248 по адресу:
Московская обл., г. Звенигород, Ратехинское шоссе - Заречинский переулок
</t>
  </si>
  <si>
    <t xml:space="preserve">Строительство КТП, КЛ-6 кВ по адресу: 
143035, Московская обл, Звенигород г., Поречье п
</t>
  </si>
  <si>
    <t xml:space="preserve">Строительство ТП и КЛ-6 кВ по адресу:
Московская область, г. Звенигород, ул. Василия Фабричнова
</t>
  </si>
  <si>
    <t xml:space="preserve">Строительство КЛ-0,4 кВ от ТП-53 до ВРУ МКД  по адресу:
 Московская обл, г. Красногорск, ул. Октябрьская, дом №5
</t>
  </si>
  <si>
    <t xml:space="preserve">Строительство КЛ-6 кВ, КТП по адресу: 
Московская обл, Красногорский р-н, г.п. Нахабино, ул. Панфилова
</t>
  </si>
  <si>
    <t xml:space="preserve">Строительство МТП, ЛЭП-6 кВ по адресу: 
Московская обл, Красногорский район, Нахабино рп, ул. Совпартшкола
</t>
  </si>
  <si>
    <t xml:space="preserve">Строительство КТП, ЛЭП-0,4 кВ по адресу: 
Московская обл, Красногорский район, г.о. Красногорск, Опалиха мкр, Ново-Никольская ул. (1 этап)
</t>
  </si>
  <si>
    <t xml:space="preserve">Строительство КТП, 2КЛ-6 кВ по адресу: 143430, Московская обл, Красногорский р-н,
Нахабино рп, Советская ул
</t>
  </si>
  <si>
    <t>Строительство ЛЭП-0,4 кВ по адресу: 143421, Московская обл, Красногорский р-н, Ильинское с/п, Архангельское п</t>
  </si>
  <si>
    <t>5302/18</t>
  </si>
  <si>
    <t xml:space="preserve">Строительство ЛЭП-6 кВ, КТП-проект., ЛЭП-0,4 кВ для  электроснабжения         энергопринимающих устройств потребителей по адресу:
 Московская обл, Раменский р-н, Речицы с., ул Новая Слобода, ул. Центральная
</t>
  </si>
  <si>
    <t xml:space="preserve">Строительство БКТП взамен ТП-405 по адресу: 
Московская обл., Раменский район, г.п. Кратово, д. Донино
</t>
  </si>
  <si>
    <t xml:space="preserve">Строительство МТП, ЛЭП-6 кВ по адресу: 
Московская обл, Раменский район, Новохаритоновское сп
</t>
  </si>
  <si>
    <t xml:space="preserve">Строительство КТП, 2КЛ-10 кВ по адресу: 
Московская обл, Раменский район, Удельная дп, Островского ул., вблизи Быковского шоссе
</t>
  </si>
  <si>
    <t xml:space="preserve">Строительство КТП взамен ТП-8, ЛЭП-0,4 кВ для электроснабжения заявителя по адресу: 
Московская обл., Раменский р-н, Кратово п., участок № 9Б
</t>
  </si>
  <si>
    <t xml:space="preserve">Строительство ТП, ЛЭП-10 кВ по адресу:
Московская область, Раменский район, г. Раменское, ул. Берёзовая просека
</t>
  </si>
  <si>
    <t>Строительство ТП, КЛ-6 кВ по адресу: Московская обл., Раменский р-н, с/п Сафоновское</t>
  </si>
  <si>
    <t>6289/19</t>
  </si>
  <si>
    <t>Строительство ТП, ЛЭП-10 кВ по адресу: Московская область, Раменский р-н, Славянская</t>
  </si>
  <si>
    <t>6291/19</t>
  </si>
  <si>
    <t>Строительство ТП, ЛЭП-10 кВ по адресу: Московская обл., Раменский р-н, сельское поселение Новохаритоновское</t>
  </si>
  <si>
    <t>6335/20</t>
  </si>
  <si>
    <t>Строительство ЛЭП-10 кВ, реклоузера и ПКУ по адресу: Московская обл, Раменский р-н, снт «Аксеново</t>
  </si>
  <si>
    <t>6174/19</t>
  </si>
  <si>
    <t>Строительство ТП, КЛ-10 кВ по адресу: Московская обл., Раменский р-н, дп. Кратово, ул. Железнодорожная</t>
  </si>
  <si>
    <t>6290/19</t>
  </si>
  <si>
    <t>Строительство ТП, ЛЭП-6 кВ по адресу: Московская обл., Раменский р-н, с/п Новохаритоновское</t>
  </si>
  <si>
    <t>6298/20</t>
  </si>
  <si>
    <t>Строительство ТП, ЛЭП-10 кВ по адресу: Московская область, Раменский район, г. Раменское</t>
  </si>
  <si>
    <t>6450/20</t>
  </si>
  <si>
    <t>Строительство ТП, ЛЭП-6 кВ и ЛЭП-0,4 кВ по адресу: Московская область, Раменский район, пос. Комбината Стройматериалов-2</t>
  </si>
  <si>
    <t>6377/20</t>
  </si>
  <si>
    <t>Строительство ТП, ЛЭП-10 кВ по адресу: Московская обл., Раменский р-н, д. Шмеленки, ул. Лесна</t>
  </si>
  <si>
    <t>6334/20</t>
  </si>
  <si>
    <t xml:space="preserve">Строительство 2КЛ-6кВ от РП-6 кВ №23 до РТП-17 по адресу:
142712, Московская область, Ленинский район, Володарского п., Елохова Роща ул.
</t>
  </si>
  <si>
    <t xml:space="preserve">Строительство ТП и КЛ-10 кВ по адресу: 142718,
Московская область, Ленинский район, п. Битца, ул. Нагорная
</t>
  </si>
  <si>
    <t xml:space="preserve">Строительство КТП, КЛ-6кВ по адресу: 142717, Московская обл., Ленинский р-н, 
Развилковское с/п, п. Развилка, Проектируемый N5541 пр-д, владение № 2
</t>
  </si>
  <si>
    <t xml:space="preserve">Строительство ТП и ЛЭП-6 кВ по адресу: 
Московская область, Ленинский район, г. Видное
</t>
  </si>
  <si>
    <t xml:space="preserve">Строительство ТП и ЛЭП-6 кВ по адресу: 
Московская область, Ленинский район, с.п. Развилковское, п. Развилка
</t>
  </si>
  <si>
    <t xml:space="preserve">Строительство КТП, ЛЭП-6кВ, реконструкция ЛЭП-6кВ по адресу: Московская обл., 
Ленинский р-н, д. Большая Володарка
</t>
  </si>
  <si>
    <t xml:space="preserve">Строительство КТП, КЛ-10 кВ по адресу: 
141300, Московская обл, Сергиево-Посадский район, г. Сергиев Посад, в районе ул. Пограничная
</t>
  </si>
  <si>
    <t xml:space="preserve">Строительство КТП, КЛ-6 кВ по адресу: 
141364, Московская обл, Сергиево-Посадский район, Скоропусковский рп
</t>
  </si>
  <si>
    <t xml:space="preserve">Строительство 2КТП взамен ТП-39 по адресу: 
141300, Московская обл, Сергиево-Посадский р-н, Московское ш.
</t>
  </si>
  <si>
    <t xml:space="preserve">Строительство МТП, ЛЭП-6 кВ (от ВЛ-6 кВ ТП-70-ТП-166–ТП-155) по адресу: 
Московская обл, Сергиево-Посадский р-н, Сергиев Посад г., Семашко ул
</t>
  </si>
  <si>
    <t xml:space="preserve">Строительство ТП, КЛ-6 кВ по адресу: 
Московская область, Сергиево-Посадский район, Сергиев Посад г, Строительная ул
</t>
  </si>
  <si>
    <t>Строительство ТП, ЛЭП-6 кВ, реклоузера и ПКУ по адресу: 141362, Московская обл., Сергиево-Посадский р-н, п. Заречный</t>
  </si>
  <si>
    <t>6293/19</t>
  </si>
  <si>
    <t xml:space="preserve">Строительство МТП, ЛЭП-10 кВ и ЛЭП-0,4 кВ по адресу:
Московская область, г. Ступино, ул. Колхозная
</t>
  </si>
  <si>
    <t xml:space="preserve">Строительство ТП и КЛ-10 кВ по адресу:
Московская область, г. Лыткарино, Лыткаринское шоссе
</t>
  </si>
  <si>
    <t>1802700
(4734/18)</t>
  </si>
  <si>
    <t>Строительство ЛЭП-6 кВ по адресу: 142633, Московская область,
Орехово-Зуевский район, п. Верея (с/п Верейское), ул. Центральная (2 Этап)</t>
  </si>
  <si>
    <t>1713946
(4431/17)</t>
  </si>
  <si>
    <t xml:space="preserve"> 145545 (1611/15)</t>
  </si>
  <si>
    <t>150642-Р
150978-Р
(1638/15)</t>
  </si>
  <si>
    <t xml:space="preserve">Строительство КРУН-10 кВ для электроснабжения заявителя по адресу: 
Московская обл, Люберцы-3, 42
</t>
  </si>
  <si>
    <t xml:space="preserve">Строительство двух КЛ-0,4 кВ по адресу: 
Московская обл., Люберецкий р-н, Люберцы г, п/о 3, дом № 50
</t>
  </si>
  <si>
    <t>1909924
(6125/19)</t>
  </si>
  <si>
    <t>1908262
(6124/19)</t>
  </si>
  <si>
    <t>1704109
(3929/17)</t>
  </si>
  <si>
    <t>1906267 (6098/19)</t>
  </si>
  <si>
    <t>142384-Р
142389-Р
(1181/14)</t>
  </si>
  <si>
    <t>1703471
(3938/17)</t>
  </si>
  <si>
    <t>145116/Р/1/ЦА (1493/14)</t>
  </si>
  <si>
    <t xml:space="preserve">Строительство ТП и ЛЭП-10 кВ по адресу: 
Московская область, г. Балашиха, шоссе Энтузиастов, дом № 38
</t>
  </si>
  <si>
    <t>152171, 1612107 (2952/16)</t>
  </si>
  <si>
    <t>143586
 (2951/15)</t>
  </si>
  <si>
    <t xml:space="preserve">Строительство КЛ-20 кВ по адресу:
Московская область, Красногорский район, г. Красногорск, мкр. Опалиха
</t>
  </si>
  <si>
    <t>1906306
(6058/19)</t>
  </si>
  <si>
    <t>Реконструкция ТП-3775, строительство 2ЛЭП-0,4 кВ для электроснабжения энергопринимающих устройств заявителя по адресу: Московская обл, Красногорский р-н, рп Нахабино, ул. Молодежная (2 этап)</t>
  </si>
  <si>
    <t>1823492
(6254/19)</t>
  </si>
  <si>
    <t xml:space="preserve">Строительство ЛЭП-10 кВ по адресу: Московская обл., Красногорский р-н, г. Красногорск, 
о.п. Пойма
</t>
  </si>
  <si>
    <t>1814201
(5621/18)</t>
  </si>
  <si>
    <t>1824406 (6153/19)</t>
  </si>
  <si>
    <t>1605081
ТУ-82
(ЦА-3/16)</t>
  </si>
  <si>
    <t>Реконструкция ТП-515024 и строительство ЛЭП-0,4 кВ по адресу:
Московская обл, Одинцовский р-н, Одинцово г, Садовая ул (2 Этап)</t>
  </si>
  <si>
    <t>ТУ 05-13-252ТЗ 05-13-103-2</t>
  </si>
  <si>
    <t>ТУ 05-13-252
ТЗ 05-13-103-3</t>
  </si>
  <si>
    <t>Строительство ЛЭП-0,4 кВ от РУ-0,4 кВ ТП-414131 по адресу: Московская область,
Одинцовский район, с/о Юдинский, в районе с. Перхушково</t>
  </si>
  <si>
    <t>Строительство ТП, ЛЭП-10 кВ по адресу: 143005, Московская область,
Одинцовский район, г. Одинцово, ул. Вокзальная, 7 микрорайон</t>
  </si>
  <si>
    <t>ТЗ-05-13-103,ТП-1070)Стр-воРТП,КЛ-10кВУправляющаякомпанияООО"АФИРУС"г.Одинцово1этап</t>
  </si>
  <si>
    <t>ТУ-05-13-103</t>
  </si>
  <si>
    <t xml:space="preserve">Реконструкция РТП-51085. Строительство ЛЭП-0,4 кВ
по адресу: Московская область, Одинцовский район, г. Одинцово
</t>
  </si>
  <si>
    <t>1908420
(ЦА-3/19)</t>
  </si>
  <si>
    <t>ТУ к ТЗ-05-14-23</t>
  </si>
  <si>
    <t xml:space="preserve">Реконструкция РТП-15. Строительство РП и ЛЭП-6 кВ
по адресу: Московская область, г. Химки, вблизи д. Кирилловка (2 этап)
</t>
  </si>
  <si>
    <t xml:space="preserve">Строительство  2БКТП, КЛ-10 кВ для электроснабжения заявителя по адресу: 
Московская обл, Химкинский р-н, Химки г., Лихачевское шоссе, вблизи полигона ТБО
</t>
  </si>
  <si>
    <t>1823397
(5960/19)</t>
  </si>
  <si>
    <t xml:space="preserve">Строительство ЛЭП-0,4 кВ от ТП-262 по адресу:
Московская область, Химкинский район, г. Химки, Юбилейный пр-т
</t>
  </si>
  <si>
    <t>1901453
(5790/19)</t>
  </si>
  <si>
    <t>1902736 (5675/19)</t>
  </si>
  <si>
    <t xml:space="preserve">Реконструкция ТП-186. Строительство ЛЭП-0,4 кВ от ТП-186 по адресу:
Московская область, Химкинский район, г. Химки, мкр. Подрезково (2 этап)
</t>
  </si>
  <si>
    <t>1901957
(5794/19)</t>
  </si>
  <si>
    <t>1908788
(6108/19)</t>
  </si>
  <si>
    <t>1805835
(5249/18)</t>
  </si>
  <si>
    <t>ТУ №12-2012/26-ПР
№10-2014/04-ПР
(3703/17)</t>
  </si>
  <si>
    <t>Строительство РП-1600708, ТП-1600708, КЛ-10 кВ и КЛ-0,4 кВ от ТП-1600708 до ВРУ
 объекта Заявителя по адресу: Московская область, г. Мытищи, мкр-н №29, ул. Стрелковая (1, 2 Этапы)</t>
  </si>
  <si>
    <t>1600708
1904175
(3556/16)</t>
  </si>
  <si>
    <t xml:space="preserve">Строительство ТП и ВЛ-10 кВ от ВЛ-10 кВ направлением РТП-200 – ТП-208
по адресу: Московская область, Мытищинский район, д. Болтино, ул. 8-я Линия
</t>
  </si>
  <si>
    <t>Строительство кабельных линий 0,4кВ для энергоснабжения жилой застройки (от ТП проектируемой (корп.4) до ВРУ-0,4кВ очистных сооружений ливневой канализации и КНС, зем.Участок с кадастр.номером 50:12:0090104:61) по адресу: Московская область, Мытищинский район, г.п. Пироговкий, пос. Мбельной фабрики</t>
  </si>
  <si>
    <t>1901591
(5667/19)</t>
  </si>
  <si>
    <t xml:space="preserve">Строительство КЛ-10кВ по адресу: Московская обл., Щелковский р-н, г. Щелково, ул. Комарова, 
д. № 2
</t>
  </si>
  <si>
    <t xml:space="preserve">Строительство КЛ-10 кВ по адресу:
Московская область, Щёлковский район, г. Щёлково, ул. Талсинская
</t>
  </si>
  <si>
    <t>Строительство 2ЛЭП-0,4 кВ от ТП-390 для электроснабжения энергопринимающих устройств заявителя по адресу: Московская обл, Щелковский р-н, Щелково г, Пролетарский пр-кт, у д. №3</t>
  </si>
  <si>
    <t>1825232
(5659/19)</t>
  </si>
  <si>
    <t>133441
 (976/14)</t>
  </si>
  <si>
    <t xml:space="preserve">Строительство ЛЭП-0,4 кВ по адресу: 
Московская обл., Коломенский р-н, с/о Никульский, Радужный п
</t>
  </si>
  <si>
    <t xml:space="preserve">Реконструкция ТП-73. Строительство ЛЭП-0,4 кВ от ТП-73 для электроснабжения энергопринимающих устройств заявителя по адресу: Московская обл., Коломенский р-н, 
Коломна г, Озерский проезд, дом № 18А (2 ЭТАП)
</t>
  </si>
  <si>
    <t xml:space="preserve">Строительство ЛЭП-0,4кВ для электроснабжения энергопринимающих устройств заявителя
 по адресу: Московская обл., г. Коломна, ул. Кутузова
</t>
  </si>
  <si>
    <t>Строительство ТП и КЛ-6 кВ по адресу: Московская область, г. Коломна, ул. Калинина</t>
  </si>
  <si>
    <t>1903116
(6176/19)</t>
  </si>
  <si>
    <t>Строительство ТП и КЛ-10 кВ по адресу:
Московская область, г. Коломна, ул. Леваневского</t>
  </si>
  <si>
    <t>1904068
(5999/19)</t>
  </si>
  <si>
    <t xml:space="preserve">Строительство ВЛ-0,4кВ по адресу: Московская обл., г. Подольск, Львовский, ул. Горького, 
д. № 21
</t>
  </si>
  <si>
    <t xml:space="preserve">Строительство ЛЭП-0,4кВ для электроснабжения энергопринимающих устройств заявителя
 по адресу: 142117, Московская обл., г. Подольск, Октябрьский проспект, дом № 7
</t>
  </si>
  <si>
    <t>1903588
(6107/19)</t>
  </si>
  <si>
    <t xml:space="preserve">Строительство КЛ-6 кВ, КЛ-0,4 кВ для электроснабжения энергопринимающих устройств заявителя по адресу: Московская обл, г. Подольск, Домодедовское ш., д. 12
</t>
  </si>
  <si>
    <t>5/17/2 (1914248)
(6239/19)</t>
  </si>
  <si>
    <t>1900967 (5998/19)</t>
  </si>
  <si>
    <t>ТУ-1812113 ПТО-17-1057
(5503/18)</t>
  </si>
  <si>
    <t>Реконструкция РКТП-5105, строительство ТП-проект., 2КЛ-10 кВ от РУ-10 кВ РКТП-5105 до РУ-10 кВ ТП-проект. для электроснабжения энергопринимающих устройств заявителя по адресу: 141303, Московская обл, Сергиево-Посадский р-н, Сергиев Посад г, Ярославское ш, в районе д. Зубачево (2 этап)</t>
  </si>
  <si>
    <t>1904870
 (5681/19)</t>
  </si>
  <si>
    <t>Строительство  КРУН-6 кВ, КЛ-6 кВ для электроснабжения заявителя по адресу: Московская обл, Сергиево-Посадский р-н, Сергиев Посад г, Вознесенская ул, дом № 25/10</t>
  </si>
  <si>
    <t>1915599
(6300/19)</t>
  </si>
  <si>
    <t xml:space="preserve">Строительство ЛЭП-0,4 кВ по адресу: Московская обл., Сергиево-Посадский р-н, 
Сергиев-Посад г, Красной Армии пр-кт, дом № 216/11
</t>
  </si>
  <si>
    <t xml:space="preserve">Строительство ТП, двух КЛ-10 кВ, ЛЭП-0,4 кВ для электроснабжения энергопринимающих устройств заявителя по адресу: 141281, Московская обл, Ивантеевка г, Хлебозаводская ул, 
вблизи дома №30
</t>
  </si>
  <si>
    <t>1819577
(5975/19)</t>
  </si>
  <si>
    <t>1819498
(5976/19)</t>
  </si>
  <si>
    <t>1806059 (5627/18)</t>
  </si>
  <si>
    <t>1905761
(6067/19)</t>
  </si>
  <si>
    <t xml:space="preserve"> Солнечногорский муниципальный район</t>
  </si>
  <si>
    <t>Реконструкция ТП-103. Строительство ТП и КЛ-10 кВ по адресу: Московская область, Озёрский г.о., г. Озёры, нп Микрорайон-1 (2 этап)</t>
  </si>
  <si>
    <t>2000221
(6394/20)</t>
  </si>
  <si>
    <t>Внедрение и модернизация АСУЭ</t>
  </si>
  <si>
    <t>132407-Р(863/14)</t>
  </si>
  <si>
    <t>1823828(5809/19)</t>
  </si>
  <si>
    <t>143498(1420/14)</t>
  </si>
  <si>
    <t>1816704(5575/18)</t>
  </si>
  <si>
    <t>1814327(5548/18)</t>
  </si>
  <si>
    <t>1616348(4260/17)</t>
  </si>
  <si>
    <t>145545(1611/15)</t>
  </si>
  <si>
    <t>131828-Р(770/14)</t>
  </si>
  <si>
    <t>131425(2972/15)</t>
  </si>
  <si>
    <t>143365-Р(1464/14)</t>
  </si>
  <si>
    <t>1905144(5969/19)</t>
  </si>
  <si>
    <t>1824792(5869/19)</t>
  </si>
  <si>
    <t>1712379(4454/17)</t>
  </si>
  <si>
    <t>153676(2729/15)</t>
  </si>
  <si>
    <t>131045-Р(806/14)</t>
  </si>
  <si>
    <t>1906267(6098/19)</t>
  </si>
  <si>
    <t>1821266(5802/18)</t>
  </si>
  <si>
    <t>1700656(4225/17)</t>
  </si>
  <si>
    <t>143295-Р(1347/14)</t>
  </si>
  <si>
    <t>143907-Р(1427/14)</t>
  </si>
  <si>
    <t>145837-Р(1645/15)</t>
  </si>
  <si>
    <t>130245-Р(603/13)</t>
  </si>
  <si>
    <t>122455(1447/14)</t>
  </si>
  <si>
    <t>144258/Р/1/ЦА(1492/14)</t>
  </si>
  <si>
    <t>152171,1612107(2952/16)</t>
  </si>
  <si>
    <t>143586
(2951/15)</t>
  </si>
  <si>
    <t>153362-Р(2486/15)</t>
  </si>
  <si>
    <t>144679(1534/15)</t>
  </si>
  <si>
    <t>150145-Р(1784/15)</t>
  </si>
  <si>
    <t>1824406(6153/19)</t>
  </si>
  <si>
    <t>ТУ05-13-252ТЗ05-13-103-2</t>
  </si>
  <si>
    <t>ТУкТЗ-02-15-147</t>
  </si>
  <si>
    <t>ТУкТЗ-05-13-171</t>
  </si>
  <si>
    <t>ТУкТЗ-04-14-276</t>
  </si>
  <si>
    <t>ТУкТЗ-04-15-35</t>
  </si>
  <si>
    <t>1822505(5803/18)</t>
  </si>
  <si>
    <t>1823495(5770/19)</t>
  </si>
  <si>
    <t>1902736(5675/19)</t>
  </si>
  <si>
    <t>133441
(976/14)</t>
  </si>
  <si>
    <t>1823369(6021/19)</t>
  </si>
  <si>
    <t>1822763(5863/19)</t>
  </si>
  <si>
    <t>1900967(5998/19)</t>
  </si>
  <si>
    <t>ТУ-1812113ПТО-17-1057
(5503/18)</t>
  </si>
  <si>
    <t>1808231(5821/18)</t>
  </si>
  <si>
    <t>1904870
(5681/19)</t>
  </si>
  <si>
    <t>1901438(5658/19)</t>
  </si>
  <si>
    <t>1909479
(5881/19)</t>
  </si>
  <si>
    <t>20-25</t>
  </si>
  <si>
    <t>ТМГ</t>
  </si>
  <si>
    <t>10-15               15-20</t>
  </si>
  <si>
    <t>ж/б-св                -</t>
  </si>
  <si>
    <t>СИП                АСБл</t>
  </si>
  <si>
    <t>Отчет об исполнении основных этапов работ по реализации инвестиционной программы компании за 9 месяцев2020 (представляется ежеквартально)</t>
  </si>
  <si>
    <t>Приложение  № 13                                                   к приказу Минэнерго России                           от «24» марта 2010 г. №114</t>
  </si>
  <si>
    <t>Отчет о техническом состоянии объекта
(представляется ежеквартально)</t>
  </si>
  <si>
    <t>Согласовано:</t>
  </si>
  <si>
    <t>Заместитель генерального директора 
по экономике и финансам АО "Мособлэнерго"</t>
  </si>
  <si>
    <t>"______"_____________________  2020г.</t>
  </si>
  <si>
    <t>_____________________  В.Н. Мельничук</t>
  </si>
  <si>
    <t>№ ТЗ/ТУ</t>
  </si>
  <si>
    <t>Технические характеристики</t>
  </si>
  <si>
    <t>Сроки реализации проекта</t>
  </si>
  <si>
    <t>Наличие исходно - разрешительной документации</t>
  </si>
  <si>
    <t>Мощность 
МВт, МВА</t>
  </si>
  <si>
    <t>Выработка, млн. кВт/ч</t>
  </si>
  <si>
    <t>Длина ВЛ, км</t>
  </si>
  <si>
    <t xml:space="preserve">год 
начала 
сроительства </t>
  </si>
  <si>
    <t xml:space="preserve">год 
окончания 
строительства </t>
  </si>
  <si>
    <t>утвержденная проектносметная документация 
(+;-)</t>
  </si>
  <si>
    <t>заключение Главгосэкспертизы России 
(+;-)</t>
  </si>
  <si>
    <t>оформленный
в соответствии с законодательством землеотвод
(+; -)</t>
  </si>
  <si>
    <t>разрешение
на строительство
(+; -)</t>
  </si>
  <si>
    <t>+</t>
  </si>
  <si>
    <t>не требуется</t>
  </si>
  <si>
    <t>145545 (1611/15)</t>
  </si>
  <si>
    <t>2018</t>
  </si>
  <si>
    <t>143586  (2951/15)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</si>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</sst>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43" formatCode="_-* #,##0.00_-;\-* #,##0.00_-;_-* &quot;-&quot;??_-;_-@_-"/>
    <numFmt numFmtId="164" formatCode="_-* #,##0.00\ _₽_-;\-* #,##0.00\ _₽_-;_-* &quot;-&quot;??\ _₽_-;_-@_-"/>
    <numFmt numFmtId="165" formatCode="_-* #,##0_р_._-;\-* #,##0_р_._-;_-* &quot;-&quot;_р_._-;_-@_-"/>
    <numFmt numFmtId="166" formatCode="_-* #,##0.00_р_._-;\-* #,##0.00_р_._-;_-* &quot;-&quot;??_р_._-;_-@_-"/>
    <numFmt numFmtId="167" formatCode="#,##0.00000000"/>
    <numFmt numFmtId="168" formatCode="0.00000"/>
    <numFmt numFmtId="169" formatCode="#,##0.00000"/>
    <numFmt numFmtId="170" formatCode="#,##0.000000"/>
    <numFmt numFmtId="171" formatCode="#,##0.0000"/>
    <numFmt numFmtId="172" formatCode="#,##0.000"/>
    <numFmt numFmtId="173" formatCode="_-* #,##0.00[$€-1]_-;\-* #,##0.00[$€-1]_-;_-* &quot;-&quot;??[$€-1]_-"/>
    <numFmt numFmtId="174" formatCode="#,##0&quot;р.&quot;"/>
    <numFmt numFmtId="175" formatCode="0.0000"/>
    <numFmt numFmtId="176" formatCode="0.0000000000"/>
    <numFmt numFmtId="177" formatCode="#,##0.0000000"/>
    <numFmt numFmtId="178" formatCode="_-* #,##0_р_._-;\-* #,##0_р_._-;_-* &quot;-&quot;??_р_._-;_-@_-"/>
  </numFmts>
  <fonts count="8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E"/>
      <charset val="238"/>
    </font>
    <font>
      <b/>
      <sz val="11"/>
      <color indexed="63"/>
      <name val="Calibri"/>
      <family val="2"/>
      <charset val="204"/>
    </font>
    <font>
      <b/>
      <i/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1"/>
      <color indexed="22"/>
      <name val="Calibri"/>
      <family val="2"/>
      <charset val="204"/>
    </font>
    <font>
      <sz val="10"/>
      <name val="Helv"/>
      <charset val="204"/>
    </font>
    <font>
      <sz val="12"/>
      <color indexed="24"/>
      <name val="Arial"/>
      <family val="2"/>
      <charset val="204"/>
    </font>
    <font>
      <sz val="10"/>
      <color indexed="8"/>
      <name val="Calibri"/>
      <family val="2"/>
      <charset val="204"/>
    </font>
    <font>
      <sz val="11"/>
      <color indexed="46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5"/>
      <color theme="1"/>
      <name val="Calibri"/>
      <family val="2"/>
      <charset val="204"/>
      <scheme val="minor"/>
    </font>
    <font>
      <b/>
      <sz val="24"/>
      <color indexed="81"/>
      <name val="Tahoma"/>
      <family val="2"/>
      <charset val="204"/>
    </font>
    <font>
      <sz val="24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24"/>
      <name val="Times New Roman"/>
      <family val="1"/>
      <charset val="204"/>
    </font>
    <font>
      <sz val="12"/>
      <color rgb="FF00FFFF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5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indexed="43"/>
      </patternFill>
    </fill>
    <fill>
      <patternFill patternType="solid">
        <fgColor rgb="FFFFFFFF"/>
        <bgColor indexed="64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61"/>
      </patternFill>
    </fill>
    <fill>
      <patternFill patternType="solid">
        <fgColor indexed="35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6">
    <xf numFmtId="0" fontId="0" fillId="0" borderId="0"/>
    <xf numFmtId="4" fontId="12" fillId="0" borderId="0">
      <alignment vertical="center"/>
    </xf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6" borderId="0" applyNumberFormat="0" applyBorder="0" applyAlignment="0" applyProtection="0"/>
    <xf numFmtId="0" fontId="14" fillId="6" borderId="0" applyNumberFormat="0" applyBorder="0" applyAlignment="0" applyProtection="0"/>
    <xf numFmtId="0" fontId="14" fillId="15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7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18" borderId="0" applyNumberFormat="0" applyBorder="0" applyAlignment="0" applyProtection="0"/>
    <xf numFmtId="0" fontId="1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9" borderId="0" applyNumberFormat="0" applyBorder="0" applyAlignment="0" applyProtection="0"/>
    <xf numFmtId="0" fontId="15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6" borderId="0" applyNumberFormat="0" applyBorder="0" applyAlignment="0" applyProtection="0"/>
    <xf numFmtId="0" fontId="16" fillId="37" borderId="0" applyNumberFormat="0" applyBorder="0" applyAlignment="0" applyProtection="0"/>
    <xf numFmtId="0" fontId="17" fillId="4" borderId="0" applyNumberFormat="0" applyBorder="0" applyAlignment="0" applyProtection="0"/>
    <xf numFmtId="0" fontId="18" fillId="38" borderId="4" applyNumberFormat="0" applyAlignment="0" applyProtection="0"/>
    <xf numFmtId="0" fontId="19" fillId="39" borderId="4" applyNumberFormat="0" applyAlignment="0" applyProtection="0"/>
    <xf numFmtId="0" fontId="20" fillId="28" borderId="5" applyNumberFormat="0" applyAlignment="0" applyProtection="0"/>
    <xf numFmtId="0" fontId="20" fillId="40" borderId="5" applyNumberFormat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30" borderId="0" applyNumberFormat="0" applyBorder="0" applyAlignment="0" applyProtection="0"/>
    <xf numFmtId="0" fontId="23" fillId="5" borderId="0" applyNumberFormat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26" fillId="0" borderId="8" applyNumberFormat="0" applyFill="0" applyAlignment="0" applyProtection="0"/>
    <xf numFmtId="0" fontId="27" fillId="0" borderId="8" applyNumberFormat="0" applyFill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5" borderId="4" applyNumberFormat="0" applyAlignment="0" applyProtection="0"/>
    <xf numFmtId="0" fontId="30" fillId="8" borderId="4" applyNumberFormat="0" applyAlignment="0" applyProtection="0"/>
    <xf numFmtId="0" fontId="31" fillId="0" borderId="11" applyNumberFormat="0" applyFill="0" applyAlignment="0" applyProtection="0"/>
    <xf numFmtId="0" fontId="32" fillId="0" borderId="11" applyNumberFormat="0" applyFill="0" applyAlignment="0" applyProtection="0"/>
    <xf numFmtId="0" fontId="33" fillId="44" borderId="0" applyNumberFormat="0" applyBorder="0" applyAlignment="0" applyProtection="0"/>
    <xf numFmtId="0" fontId="33" fillId="45" borderId="0" applyNumberFormat="0" applyBorder="0" applyAlignment="0" applyProtection="0"/>
    <xf numFmtId="0" fontId="34" fillId="0" borderId="0"/>
    <xf numFmtId="0" fontId="11" fillId="26" borderId="12" applyNumberFormat="0" applyFont="0" applyAlignment="0" applyProtection="0"/>
    <xf numFmtId="0" fontId="14" fillId="1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35" fillId="38" borderId="13" applyNumberFormat="0" applyAlignment="0" applyProtection="0"/>
    <xf numFmtId="0" fontId="35" fillId="39" borderId="13" applyNumberFormat="0" applyAlignment="0" applyProtection="0"/>
    <xf numFmtId="0" fontId="36" fillId="0" borderId="0">
      <alignment horizontal="right" vertical="center"/>
    </xf>
    <xf numFmtId="0" fontId="36" fillId="0" borderId="0">
      <alignment horizontal="right" vertical="center"/>
    </xf>
    <xf numFmtId="0" fontId="37" fillId="0" borderId="0">
      <alignment horizontal="left" vertical="center"/>
    </xf>
    <xf numFmtId="0" fontId="37" fillId="0" borderId="0">
      <alignment horizontal="lef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9" fillId="0" borderId="0">
      <alignment horizontal="center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lef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right" vertical="center"/>
    </xf>
    <xf numFmtId="0" fontId="38" fillId="0" borderId="0">
      <alignment horizontal="center" vertical="center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center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lef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right" vertical="center"/>
    </xf>
    <xf numFmtId="0" fontId="38" fillId="0" borderId="0">
      <alignment horizontal="right" vertical="top"/>
    </xf>
    <xf numFmtId="0" fontId="38" fillId="0" borderId="0">
      <alignment horizontal="left" vertical="top"/>
    </xf>
    <xf numFmtId="0" fontId="38" fillId="0" borderId="0">
      <alignment horizontal="right" vertical="top"/>
    </xf>
    <xf numFmtId="0" fontId="38" fillId="0" borderId="0">
      <alignment horizontal="left" vertical="center"/>
    </xf>
    <xf numFmtId="0" fontId="38" fillId="0" borderId="0">
      <alignment horizontal="left" vertical="center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38" fillId="0" borderId="0">
      <alignment horizontal="left" vertical="top"/>
    </xf>
    <xf numFmtId="0" fontId="40" fillId="0" borderId="0">
      <alignment horizontal="center" vertical="center"/>
    </xf>
    <xf numFmtId="0" fontId="38" fillId="0" borderId="0">
      <alignment horizontal="center" vertical="top"/>
    </xf>
    <xf numFmtId="0" fontId="39" fillId="0" borderId="0">
      <alignment horizontal="left" vertical="top"/>
    </xf>
    <xf numFmtId="0" fontId="38" fillId="46" borderId="0">
      <alignment horizontal="center" vertical="center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9" fillId="0" borderId="0">
      <alignment horizontal="left" vertical="top"/>
    </xf>
    <xf numFmtId="0" fontId="39" fillId="0" borderId="0">
      <alignment horizontal="left" vertical="top"/>
    </xf>
    <xf numFmtId="0" fontId="38" fillId="0" borderId="0">
      <alignment horizontal="left" vertical="top"/>
    </xf>
    <xf numFmtId="0" fontId="38" fillId="46" borderId="0">
      <alignment horizontal="left" vertical="center"/>
    </xf>
    <xf numFmtId="0" fontId="38" fillId="0" borderId="0">
      <alignment horizontal="left" vertical="top"/>
    </xf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1" fillId="0" borderId="15" applyNumberFormat="0" applyFill="0" applyAlignment="0" applyProtection="0"/>
    <xf numFmtId="0" fontId="43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47" borderId="0" applyNumberFormat="0" applyBorder="0" applyAlignment="0" applyProtection="0"/>
    <xf numFmtId="0" fontId="15" fillId="29" borderId="0" applyNumberFormat="0" applyBorder="0" applyAlignment="0" applyProtection="0"/>
    <xf numFmtId="0" fontId="15" fillId="29" borderId="0" applyNumberFormat="0" applyBorder="0" applyAlignment="0" applyProtection="0"/>
    <xf numFmtId="0" fontId="15" fillId="14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4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4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47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14" borderId="0" applyNumberFormat="0" applyBorder="0" applyAlignment="0" applyProtection="0"/>
    <xf numFmtId="0" fontId="30" fillId="8" borderId="4" applyNumberFormat="0" applyAlignment="0" applyProtection="0"/>
    <xf numFmtId="0" fontId="30" fillId="8" borderId="4" applyNumberFormat="0" applyAlignment="0" applyProtection="0"/>
    <xf numFmtId="0" fontId="44" fillId="11" borderId="12" applyNumberFormat="0" applyAlignment="0" applyProtection="0"/>
    <xf numFmtId="0" fontId="35" fillId="39" borderId="13" applyNumberFormat="0" applyAlignment="0" applyProtection="0"/>
    <xf numFmtId="0" fontId="35" fillId="39" borderId="13" applyNumberFormat="0" applyAlignment="0" applyProtection="0"/>
    <xf numFmtId="0" fontId="21" fillId="49" borderId="16" applyNumberFormat="0" applyAlignment="0" applyProtection="0"/>
    <xf numFmtId="0" fontId="19" fillId="39" borderId="4" applyNumberFormat="0" applyAlignment="0" applyProtection="0"/>
    <xf numFmtId="0" fontId="19" fillId="39" borderId="4" applyNumberFormat="0" applyAlignment="0" applyProtection="0"/>
    <xf numFmtId="0" fontId="45" fillId="49" borderId="12" applyNumberFormat="0" applyAlignment="0" applyProtection="0"/>
    <xf numFmtId="0" fontId="25" fillId="0" borderId="7" applyNumberFormat="0" applyFill="0" applyAlignment="0" applyProtection="0"/>
    <xf numFmtId="0" fontId="25" fillId="0" borderId="7" applyNumberFormat="0" applyFill="0" applyAlignment="0" applyProtection="0"/>
    <xf numFmtId="0" fontId="46" fillId="0" borderId="17" applyNumberFormat="0" applyFill="0" applyAlignment="0" applyProtection="0"/>
    <xf numFmtId="0" fontId="27" fillId="0" borderId="8" applyNumberFormat="0" applyFill="0" applyAlignment="0" applyProtection="0"/>
    <xf numFmtId="0" fontId="27" fillId="0" borderId="8" applyNumberFormat="0" applyFill="0" applyAlignment="0" applyProtection="0"/>
    <xf numFmtId="0" fontId="47" fillId="0" borderId="18" applyNumberFormat="0" applyFill="0" applyAlignment="0" applyProtection="0"/>
    <xf numFmtId="0" fontId="29" fillId="0" borderId="10" applyNumberFormat="0" applyFill="0" applyAlignment="0" applyProtection="0"/>
    <xf numFmtId="0" fontId="29" fillId="0" borderId="10" applyNumberFormat="0" applyFill="0" applyAlignment="0" applyProtection="0"/>
    <xf numFmtId="0" fontId="48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0" fontId="21" fillId="0" borderId="20" applyNumberFormat="0" applyFill="0" applyAlignment="0" applyProtection="0"/>
    <xf numFmtId="0" fontId="20" fillId="40" borderId="5" applyNumberFormat="0" applyAlignment="0" applyProtection="0"/>
    <xf numFmtId="0" fontId="20" fillId="40" borderId="5" applyNumberFormat="0" applyAlignment="0" applyProtection="0"/>
    <xf numFmtId="0" fontId="20" fillId="50" borderId="21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3" fillId="45" borderId="0" applyNumberFormat="0" applyBorder="0" applyAlignment="0" applyProtection="0"/>
    <xf numFmtId="0" fontId="33" fillId="45" borderId="0" applyNumberFormat="0" applyBorder="0" applyAlignment="0" applyProtection="0"/>
    <xf numFmtId="0" fontId="50" fillId="16" borderId="0" applyNumberFormat="0" applyBorder="0" applyAlignment="0" applyProtection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4" fillId="0" borderId="0"/>
    <xf numFmtId="0" fontId="51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52" fillId="0" borderId="0"/>
    <xf numFmtId="0" fontId="1" fillId="0" borderId="0"/>
    <xf numFmtId="0" fontId="52" fillId="0" borderId="0"/>
    <xf numFmtId="0" fontId="53" fillId="0" borderId="0"/>
    <xf numFmtId="0" fontId="54" fillId="0" borderId="0"/>
    <xf numFmtId="0" fontId="1" fillId="0" borderId="0"/>
    <xf numFmtId="0" fontId="11" fillId="0" borderId="0"/>
    <xf numFmtId="0" fontId="51" fillId="0" borderId="0"/>
    <xf numFmtId="0" fontId="11" fillId="0" borderId="0"/>
    <xf numFmtId="0" fontId="51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" fillId="0" borderId="0"/>
    <xf numFmtId="0" fontId="51" fillId="0" borderId="0"/>
    <xf numFmtId="0" fontId="11" fillId="0" borderId="0"/>
    <xf numFmtId="0" fontId="11" fillId="0" borderId="0"/>
    <xf numFmtId="0" fontId="1" fillId="0" borderId="0"/>
    <xf numFmtId="0" fontId="55" fillId="0" borderId="0"/>
    <xf numFmtId="0" fontId="55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51" fillId="0" borderId="0"/>
    <xf numFmtId="0" fontId="14" fillId="0" borderId="0"/>
    <xf numFmtId="0" fontId="51" fillId="0" borderId="0"/>
    <xf numFmtId="0" fontId="1" fillId="0" borderId="0"/>
    <xf numFmtId="0" fontId="9" fillId="0" borderId="0"/>
    <xf numFmtId="0" fontId="14" fillId="0" borderId="0"/>
    <xf numFmtId="0" fontId="1" fillId="0" borderId="0"/>
    <xf numFmtId="0" fontId="11" fillId="0" borderId="0"/>
    <xf numFmtId="0" fontId="5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51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1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51" fillId="16" borderId="4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0" fontId="11" fillId="16" borderId="12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43" fillId="0" borderId="22" applyNumberFormat="0" applyFill="0" applyAlignment="0" applyProtection="0"/>
    <xf numFmtId="0" fontId="57" fillId="0" borderId="0"/>
    <xf numFmtId="0" fontId="58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59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1" fillId="0" borderId="0" applyFont="0" applyFill="0" applyBorder="0" applyAlignment="0" applyProtection="0"/>
    <xf numFmtId="174" fontId="51" fillId="0" borderId="0" applyFont="0" applyFill="0" applyBorder="0" applyAlignment="0" applyProtection="0"/>
    <xf numFmtId="172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60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9" fontId="1" fillId="0" borderId="0" applyFont="0" applyFill="0" applyBorder="0" applyAlignment="0" applyProtection="0"/>
    <xf numFmtId="0" fontId="51" fillId="0" borderId="0"/>
    <xf numFmtId="0" fontId="35" fillId="39" borderId="13" applyNumberFormat="0" applyAlignment="0" applyProtection="0"/>
    <xf numFmtId="0" fontId="35" fillId="38" borderId="13" applyNumberFormat="0" applyAlignment="0" applyProtection="0"/>
    <xf numFmtId="0" fontId="21" fillId="0" borderId="15" applyNumberFormat="0" applyFill="0" applyAlignment="0" applyProtection="0"/>
    <xf numFmtId="0" fontId="21" fillId="0" borderId="14" applyNumberFormat="0" applyFill="0" applyAlignment="0" applyProtection="0"/>
    <xf numFmtId="0" fontId="35" fillId="39" borderId="13" applyNumberFormat="0" applyAlignment="0" applyProtection="0"/>
    <xf numFmtId="0" fontId="35" fillId="39" borderId="13" applyNumberFormat="0" applyAlignment="0" applyProtection="0"/>
    <xf numFmtId="0" fontId="21" fillId="0" borderId="15" applyNumberFormat="0" applyFill="0" applyAlignment="0" applyProtection="0"/>
    <xf numFmtId="0" fontId="21" fillId="0" borderId="15" applyNumberFormat="0" applyFill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8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" fontId="2" fillId="0" borderId="0" xfId="0" applyNumberFormat="1" applyFont="1" applyFill="1"/>
    <xf numFmtId="167" fontId="2" fillId="0" borderId="0" xfId="0" applyNumberFormat="1" applyFont="1" applyFill="1"/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 wrapText="1"/>
    </xf>
    <xf numFmtId="0" fontId="0" fillId="0" borderId="0" xfId="0" applyFill="1"/>
    <xf numFmtId="0" fontId="2" fillId="0" borderId="0" xfId="0" applyFont="1" applyFill="1" applyBorder="1"/>
    <xf numFmtId="167" fontId="2" fillId="0" borderId="0" xfId="0" applyNumberFormat="1" applyFont="1" applyFill="1" applyBorder="1"/>
    <xf numFmtId="169" fontId="0" fillId="0" borderId="0" xfId="0" applyNumberFormat="1" applyFont="1" applyFill="1" applyBorder="1"/>
    <xf numFmtId="4" fontId="61" fillId="0" borderId="0" xfId="0" applyNumberFormat="1" applyFont="1" applyFill="1" applyBorder="1"/>
    <xf numFmtId="171" fontId="2" fillId="0" borderId="0" xfId="0" applyNumberFormat="1" applyFont="1" applyFill="1" applyBorder="1"/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2" fillId="0" borderId="0" xfId="0" applyFont="1" applyFill="1"/>
    <xf numFmtId="0" fontId="63" fillId="0" borderId="0" xfId="0" applyFont="1" applyFill="1"/>
    <xf numFmtId="0" fontId="9" fillId="0" borderId="0" xfId="338" applyFont="1"/>
    <xf numFmtId="0" fontId="9" fillId="0" borderId="0" xfId="338" applyFont="1" applyAlignment="1">
      <alignment horizontal="right"/>
    </xf>
    <xf numFmtId="0" fontId="65" fillId="0" borderId="0" xfId="0" applyFont="1"/>
    <xf numFmtId="0" fontId="9" fillId="0" borderId="0" xfId="338" applyFont="1" applyAlignment="1">
      <alignment horizontal="right" wrapText="1"/>
    </xf>
    <xf numFmtId="166" fontId="8" fillId="0" borderId="0" xfId="338" applyNumberFormat="1" applyFont="1" applyAlignment="1">
      <alignment horizontal="right"/>
    </xf>
    <xf numFmtId="0" fontId="9" fillId="0" borderId="0" xfId="338" applyFont="1" applyAlignment="1">
      <alignment horizontal="left" vertical="top" wrapText="1"/>
    </xf>
    <xf numFmtId="4" fontId="9" fillId="0" borderId="0" xfId="338" applyNumberFormat="1" applyFont="1"/>
    <xf numFmtId="2" fontId="9" fillId="0" borderId="0" xfId="338" applyNumberFormat="1" applyFont="1"/>
    <xf numFmtId="166" fontId="9" fillId="0" borderId="0" xfId="338" applyNumberFormat="1" applyFont="1" applyBorder="1" applyAlignment="1">
      <alignment horizontal="left" wrapText="1"/>
    </xf>
    <xf numFmtId="168" fontId="9" fillId="0" borderId="0" xfId="338" applyNumberFormat="1" applyFont="1"/>
    <xf numFmtId="169" fontId="9" fillId="0" borderId="0" xfId="338" applyNumberFormat="1" applyFont="1"/>
    <xf numFmtId="0" fontId="9" fillId="0" borderId="0" xfId="338" applyFont="1" applyBorder="1" applyAlignment="1">
      <alignment horizontal="left" wrapText="1"/>
    </xf>
    <xf numFmtId="0" fontId="9" fillId="0" borderId="0" xfId="338" applyFont="1" applyBorder="1" applyAlignment="1">
      <alignment wrapText="1"/>
    </xf>
    <xf numFmtId="0" fontId="8" fillId="0" borderId="0" xfId="338" applyFont="1"/>
    <xf numFmtId="0" fontId="8" fillId="0" borderId="0" xfId="338" applyFont="1" applyAlignment="1">
      <alignment horizontal="right"/>
    </xf>
    <xf numFmtId="2" fontId="65" fillId="0" borderId="0" xfId="0" applyNumberFormat="1" applyFont="1"/>
    <xf numFmtId="0" fontId="8" fillId="0" borderId="32" xfId="338" applyFont="1" applyFill="1" applyBorder="1" applyAlignment="1">
      <alignment horizontal="center" vertical="center" wrapText="1"/>
    </xf>
    <xf numFmtId="0" fontId="8" fillId="0" borderId="33" xfId="338" applyFont="1" applyFill="1" applyBorder="1" applyAlignment="1">
      <alignment horizontal="center" vertical="center" wrapText="1"/>
    </xf>
    <xf numFmtId="0" fontId="8" fillId="0" borderId="34" xfId="338" applyFont="1" applyFill="1" applyBorder="1" applyAlignment="1">
      <alignment horizontal="center" vertical="center" wrapText="1"/>
    </xf>
    <xf numFmtId="0" fontId="9" fillId="0" borderId="36" xfId="338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left" vertical="center" wrapText="1"/>
    </xf>
    <xf numFmtId="4" fontId="8" fillId="0" borderId="47" xfId="248" applyNumberFormat="1" applyFont="1" applyFill="1" applyBorder="1" applyAlignment="1">
      <alignment horizontal="center" vertical="center" wrapText="1"/>
    </xf>
    <xf numFmtId="0" fontId="9" fillId="0" borderId="37" xfId="338" applyFont="1" applyFill="1" applyBorder="1" applyAlignment="1">
      <alignment horizontal="center" vertical="center" wrapText="1"/>
    </xf>
    <xf numFmtId="2" fontId="9" fillId="0" borderId="0" xfId="338" applyNumberFormat="1" applyFont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center" vertical="center"/>
    </xf>
    <xf numFmtId="0" fontId="9" fillId="0" borderId="39" xfId="338" applyFont="1" applyFill="1" applyBorder="1" applyAlignment="1">
      <alignment horizontal="left" vertical="center" wrapText="1"/>
    </xf>
    <xf numFmtId="4" fontId="9" fillId="2" borderId="47" xfId="248" applyNumberFormat="1" applyFont="1" applyFill="1" applyBorder="1" applyAlignment="1">
      <alignment horizontal="center" vertical="center" wrapText="1"/>
    </xf>
    <xf numFmtId="4" fontId="9" fillId="0" borderId="3" xfId="338" applyNumberFormat="1" applyFont="1" applyFill="1" applyBorder="1" applyAlignment="1">
      <alignment horizontal="center" vertical="center" wrapText="1"/>
    </xf>
    <xf numFmtId="0" fontId="9" fillId="0" borderId="39" xfId="338" applyFont="1" applyFill="1" applyBorder="1"/>
    <xf numFmtId="4" fontId="9" fillId="0" borderId="47" xfId="248" applyNumberFormat="1" applyFont="1" applyFill="1" applyBorder="1" applyAlignment="1">
      <alignment horizontal="center" vertical="center" wrapText="1"/>
    </xf>
    <xf numFmtId="175" fontId="65" fillId="0" borderId="0" xfId="0" applyNumberFormat="1" applyFont="1"/>
    <xf numFmtId="170" fontId="65" fillId="0" borderId="0" xfId="0" applyNumberFormat="1" applyFont="1"/>
    <xf numFmtId="4" fontId="65" fillId="0" borderId="0" xfId="0" applyNumberFormat="1" applyFont="1"/>
    <xf numFmtId="167" fontId="65" fillId="0" borderId="0" xfId="0" applyNumberFormat="1" applyFont="1"/>
    <xf numFmtId="4" fontId="9" fillId="0" borderId="40" xfId="338" applyNumberFormat="1" applyFont="1" applyFill="1" applyBorder="1" applyAlignment="1">
      <alignment horizontal="center" vertical="center" wrapText="1"/>
    </xf>
    <xf numFmtId="4" fontId="9" fillId="0" borderId="1" xfId="338" applyNumberFormat="1" applyFont="1" applyFill="1" applyBorder="1" applyAlignment="1">
      <alignment horizontal="center" vertical="center" wrapText="1"/>
    </xf>
    <xf numFmtId="4" fontId="8" fillId="0" borderId="38" xfId="338" applyNumberFormat="1" applyFont="1" applyFill="1" applyBorder="1" applyAlignment="1">
      <alignment horizontal="center" vertical="center" wrapText="1"/>
    </xf>
    <xf numFmtId="169" fontId="9" fillId="0" borderId="3" xfId="338" applyNumberFormat="1" applyFont="1" applyFill="1" applyBorder="1" applyAlignment="1">
      <alignment horizontal="center" vertical="center" wrapText="1"/>
    </xf>
    <xf numFmtId="169" fontId="9" fillId="0" borderId="1" xfId="338" applyNumberFormat="1" applyFont="1" applyFill="1" applyBorder="1" applyAlignment="1">
      <alignment horizontal="center" vertical="center" wrapText="1"/>
    </xf>
    <xf numFmtId="169" fontId="9" fillId="0" borderId="40" xfId="338" applyNumberFormat="1" applyFont="1" applyFill="1" applyBorder="1" applyAlignment="1">
      <alignment horizontal="center" vertical="center" wrapText="1"/>
    </xf>
    <xf numFmtId="169" fontId="8" fillId="0" borderId="38" xfId="338" applyNumberFormat="1" applyFont="1" applyFill="1" applyBorder="1" applyAlignment="1">
      <alignment horizontal="center" vertical="center" wrapText="1"/>
    </xf>
    <xf numFmtId="0" fontId="9" fillId="0" borderId="31" xfId="338" applyFont="1" applyFill="1" applyBorder="1" applyAlignment="1">
      <alignment horizontal="center" vertical="center"/>
    </xf>
    <xf numFmtId="0" fontId="9" fillId="0" borderId="41" xfId="338" applyFont="1" applyFill="1" applyBorder="1" applyAlignment="1">
      <alignment horizontal="left" vertical="center" wrapText="1"/>
    </xf>
    <xf numFmtId="169" fontId="9" fillId="0" borderId="42" xfId="338" applyNumberFormat="1" applyFont="1" applyFill="1" applyBorder="1" applyAlignment="1">
      <alignment horizontal="center" vertical="center" wrapText="1"/>
    </xf>
    <xf numFmtId="169" fontId="9" fillId="0" borderId="23" xfId="338" applyNumberFormat="1" applyFont="1" applyFill="1" applyBorder="1" applyAlignment="1">
      <alignment horizontal="center" vertical="center" wrapText="1"/>
    </xf>
    <xf numFmtId="169" fontId="8" fillId="0" borderId="42" xfId="338" applyNumberFormat="1" applyFont="1" applyFill="1" applyBorder="1" applyAlignment="1">
      <alignment horizontal="center" vertical="center" wrapText="1"/>
    </xf>
    <xf numFmtId="0" fontId="9" fillId="0" borderId="41" xfId="338" applyFont="1" applyFill="1" applyBorder="1"/>
    <xf numFmtId="0" fontId="9" fillId="0" borderId="36" xfId="338" applyFont="1" applyFill="1" applyBorder="1" applyAlignment="1">
      <alignment horizontal="center" vertical="center"/>
    </xf>
    <xf numFmtId="0" fontId="9" fillId="0" borderId="43" xfId="338" applyFont="1" applyFill="1" applyBorder="1" applyAlignment="1">
      <alignment horizontal="left" vertical="center" wrapText="1"/>
    </xf>
    <xf numFmtId="0" fontId="9" fillId="0" borderId="43" xfId="338" applyFont="1" applyFill="1" applyBorder="1"/>
    <xf numFmtId="2" fontId="9" fillId="0" borderId="3" xfId="338" applyNumberFormat="1" applyFont="1" applyFill="1" applyBorder="1" applyAlignment="1">
      <alignment horizontal="center" vertical="center" wrapText="1"/>
    </xf>
    <xf numFmtId="0" fontId="9" fillId="0" borderId="3" xfId="338" applyFont="1" applyFill="1" applyBorder="1" applyAlignment="1">
      <alignment horizontal="left" vertical="center" wrapText="1"/>
    </xf>
    <xf numFmtId="0" fontId="9" fillId="0" borderId="1" xfId="338" applyFont="1" applyFill="1" applyBorder="1" applyAlignment="1">
      <alignment horizontal="left" vertical="center" wrapText="1"/>
    </xf>
    <xf numFmtId="0" fontId="9" fillId="0" borderId="2" xfId="338" applyFont="1" applyFill="1" applyBorder="1" applyAlignment="1">
      <alignment horizontal="center" vertical="center" wrapText="1"/>
    </xf>
    <xf numFmtId="0" fontId="9" fillId="0" borderId="29" xfId="338" applyNumberFormat="1" applyFont="1" applyFill="1" applyBorder="1" applyAlignment="1">
      <alignment horizontal="center" vertical="center"/>
    </xf>
    <xf numFmtId="0" fontId="9" fillId="0" borderId="1" xfId="338" applyFont="1" applyBorder="1"/>
    <xf numFmtId="4" fontId="9" fillId="0" borderId="2" xfId="338" applyNumberFormat="1" applyFont="1" applyBorder="1"/>
    <xf numFmtId="0" fontId="9" fillId="0" borderId="39" xfId="338" applyFont="1" applyBorder="1"/>
    <xf numFmtId="0" fontId="9" fillId="0" borderId="3" xfId="338" applyFont="1" applyFill="1" applyBorder="1"/>
    <xf numFmtId="0" fontId="9" fillId="0" borderId="1" xfId="338" applyFont="1" applyFill="1" applyBorder="1"/>
    <xf numFmtId="0" fontId="9" fillId="0" borderId="2" xfId="338" applyFont="1" applyBorder="1"/>
    <xf numFmtId="2" fontId="9" fillId="0" borderId="44" xfId="338" applyNumberFormat="1" applyFont="1" applyFill="1" applyBorder="1"/>
    <xf numFmtId="0" fontId="9" fillId="0" borderId="23" xfId="338" applyFont="1" applyFill="1" applyBorder="1"/>
    <xf numFmtId="2" fontId="9" fillId="0" borderId="42" xfId="338" applyNumberFormat="1" applyFont="1" applyFill="1" applyBorder="1" applyAlignment="1">
      <alignment horizontal="center" vertical="center" wrapText="1"/>
    </xf>
    <xf numFmtId="0" fontId="9" fillId="0" borderId="23" xfId="338" applyFont="1" applyBorder="1"/>
    <xf numFmtId="0" fontId="9" fillId="0" borderId="45" xfId="338" applyFont="1" applyBorder="1"/>
    <xf numFmtId="0" fontId="9" fillId="0" borderId="41" xfId="338" applyFont="1" applyBorder="1"/>
    <xf numFmtId="0" fontId="8" fillId="0" borderId="36" xfId="338" applyFont="1" applyFill="1" applyBorder="1" applyAlignment="1">
      <alignment horizontal="left" vertical="center"/>
    </xf>
    <xf numFmtId="0" fontId="8" fillId="0" borderId="43" xfId="338" applyFont="1" applyFill="1" applyBorder="1" applyAlignment="1">
      <alignment horizontal="left" vertical="center" wrapText="1"/>
    </xf>
    <xf numFmtId="49" fontId="8" fillId="0" borderId="38" xfId="338" applyNumberFormat="1" applyFont="1" applyFill="1" applyBorder="1" applyAlignment="1">
      <alignment horizontal="center" vertical="center" wrapText="1"/>
    </xf>
    <xf numFmtId="0" fontId="8" fillId="0" borderId="43" xfId="338" applyFont="1" applyFill="1" applyBorder="1" applyAlignment="1">
      <alignment horizontal="center" vertical="center" wrapText="1"/>
    </xf>
    <xf numFmtId="0" fontId="9" fillId="0" borderId="29" xfId="338" applyFont="1" applyFill="1" applyBorder="1" applyAlignment="1">
      <alignment horizontal="left" vertical="center"/>
    </xf>
    <xf numFmtId="0" fontId="9" fillId="0" borderId="39" xfId="338" applyFont="1" applyFill="1" applyBorder="1" applyAlignment="1">
      <alignment horizontal="right" vertical="center" wrapText="1"/>
    </xf>
    <xf numFmtId="0" fontId="9" fillId="0" borderId="31" xfId="338" applyFont="1" applyFill="1" applyBorder="1" applyAlignment="1">
      <alignment horizontal="left" vertical="center"/>
    </xf>
    <xf numFmtId="0" fontId="9" fillId="0" borderId="41" xfId="338" applyFont="1" applyFill="1" applyBorder="1" applyAlignment="1">
      <alignment horizontal="right" vertical="center" wrapText="1"/>
    </xf>
    <xf numFmtId="0" fontId="9" fillId="0" borderId="42" xfId="338" applyFont="1" applyFill="1" applyBorder="1"/>
    <xf numFmtId="0" fontId="9" fillId="0" borderId="46" xfId="338" applyFont="1" applyBorder="1"/>
    <xf numFmtId="0" fontId="9" fillId="0" borderId="0" xfId="338" applyFont="1" applyFill="1" applyBorder="1" applyAlignment="1">
      <alignment horizontal="left" vertical="center"/>
    </xf>
    <xf numFmtId="0" fontId="8" fillId="0" borderId="0" xfId="338" applyFont="1" applyBorder="1" applyAlignment="1">
      <alignment horizontal="center" vertical="center" wrapText="1"/>
    </xf>
    <xf numFmtId="0" fontId="9" fillId="0" borderId="0" xfId="338" applyFont="1" applyFill="1" applyBorder="1"/>
    <xf numFmtId="0" fontId="9" fillId="0" borderId="0" xfId="338" applyFont="1" applyFill="1" applyBorder="1" applyAlignment="1">
      <alignment horizontal="left" vertical="center" wrapText="1" indent="4"/>
    </xf>
    <xf numFmtId="176" fontId="9" fillId="0" borderId="0" xfId="338" applyNumberFormat="1" applyFont="1" applyFill="1" applyBorder="1"/>
    <xf numFmtId="0" fontId="9" fillId="0" borderId="0" xfId="338" applyFont="1" applyBorder="1"/>
    <xf numFmtId="4" fontId="8" fillId="2" borderId="47" xfId="248" applyNumberFormat="1" applyFont="1" applyFill="1" applyBorder="1" applyAlignment="1">
      <alignment horizontal="center" vertical="center" wrapText="1"/>
    </xf>
    <xf numFmtId="0" fontId="64" fillId="0" borderId="0" xfId="0" applyFont="1" applyFill="1"/>
    <xf numFmtId="0" fontId="62" fillId="0" borderId="0" xfId="0" applyNumberFormat="1" applyFont="1" applyFill="1" applyAlignment="1">
      <alignment wrapText="1"/>
    </xf>
    <xf numFmtId="0" fontId="62" fillId="0" borderId="0" xfId="0" applyFont="1" applyFill="1" applyAlignment="1">
      <alignment wrapText="1"/>
    </xf>
    <xf numFmtId="4" fontId="62" fillId="0" borderId="0" xfId="0" applyNumberFormat="1" applyFont="1" applyFill="1" applyAlignment="1">
      <alignment wrapText="1"/>
    </xf>
    <xf numFmtId="0" fontId="62" fillId="0" borderId="0" xfId="0" applyFont="1" applyFill="1" applyAlignment="1">
      <alignment horizontal="right" wrapText="1"/>
    </xf>
    <xf numFmtId="4" fontId="62" fillId="0" borderId="0" xfId="0" applyNumberFormat="1" applyFont="1" applyFill="1"/>
    <xf numFmtId="9" fontId="62" fillId="0" borderId="0" xfId="0" applyNumberFormat="1" applyFont="1" applyFill="1"/>
    <xf numFmtId="170" fontId="62" fillId="0" borderId="0" xfId="0" applyNumberFormat="1" applyFont="1" applyFill="1"/>
    <xf numFmtId="0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" fontId="10" fillId="0" borderId="49" xfId="474" applyNumberFormat="1" applyFont="1" applyFill="1" applyBorder="1" applyAlignment="1">
      <alignment horizontal="center" vertical="center" wrapText="1"/>
    </xf>
    <xf numFmtId="168" fontId="67" fillId="0" borderId="0" xfId="0" applyNumberFormat="1" applyFont="1" applyFill="1" applyBorder="1"/>
    <xf numFmtId="0" fontId="67" fillId="0" borderId="0" xfId="0" applyFont="1" applyFill="1" applyBorder="1"/>
    <xf numFmtId="4" fontId="67" fillId="0" borderId="0" xfId="0" applyNumberFormat="1" applyFont="1" applyFill="1" applyBorder="1"/>
    <xf numFmtId="169" fontId="67" fillId="0" borderId="0" xfId="0" applyNumberFormat="1" applyFont="1" applyFill="1" applyBorder="1"/>
    <xf numFmtId="4" fontId="69" fillId="0" borderId="0" xfId="0" applyNumberFormat="1" applyFont="1" applyFill="1" applyBorder="1" applyAlignment="1">
      <alignment horizontal="center" vertical="center"/>
    </xf>
    <xf numFmtId="172" fontId="67" fillId="0" borderId="0" xfId="0" applyNumberFormat="1" applyFont="1" applyFill="1" applyBorder="1"/>
    <xf numFmtId="0" fontId="3" fillId="0" borderId="0" xfId="0" applyFont="1" applyFill="1" applyBorder="1"/>
    <xf numFmtId="4" fontId="6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/>
    <xf numFmtId="0" fontId="4" fillId="0" borderId="0" xfId="0" applyFont="1" applyFill="1" applyAlignment="1">
      <alignment vertical="center" wrapText="1"/>
    </xf>
    <xf numFmtId="177" fontId="62" fillId="0" borderId="0" xfId="0" applyNumberFormat="1" applyFont="1" applyFill="1"/>
    <xf numFmtId="49" fontId="4" fillId="0" borderId="50" xfId="0" applyNumberFormat="1" applyFont="1" applyFill="1" applyBorder="1" applyAlignment="1">
      <alignment horizontal="center" vertical="center" wrapText="1"/>
    </xf>
    <xf numFmtId="49" fontId="9" fillId="0" borderId="50" xfId="0" applyNumberFormat="1" applyFont="1" applyFill="1" applyBorder="1" applyAlignment="1">
      <alignment horizontal="center" vertical="center" wrapText="1"/>
    </xf>
    <xf numFmtId="0" fontId="65" fillId="0" borderId="50" xfId="0" applyFont="1" applyFill="1" applyBorder="1" applyAlignment="1">
      <alignment horizontal="center" vertical="center"/>
    </xf>
    <xf numFmtId="1" fontId="9" fillId="0" borderId="50" xfId="0" applyNumberFormat="1" applyFont="1" applyFill="1" applyBorder="1" applyAlignment="1">
      <alignment horizontal="center" vertical="center" wrapText="1"/>
    </xf>
    <xf numFmtId="0" fontId="9" fillId="0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NumberFormat="1" applyFont="1" applyFill="1" applyBorder="1" applyAlignment="1" applyProtection="1">
      <alignment horizontal="left" vertical="top" wrapText="1"/>
      <protection locked="0"/>
    </xf>
    <xf numFmtId="4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50" xfId="0" applyFont="1" applyFill="1" applyBorder="1" applyAlignment="1" applyProtection="1">
      <alignment horizontal="left" vertical="top" wrapText="1"/>
      <protection locked="0"/>
    </xf>
    <xf numFmtId="0" fontId="64" fillId="0" borderId="50" xfId="0" applyFont="1" applyFill="1" applyBorder="1" applyAlignment="1" applyProtection="1">
      <alignment horizontal="center" vertical="center" wrapText="1"/>
      <protection locked="0"/>
    </xf>
    <xf numFmtId="0" fontId="71" fillId="0" borderId="0" xfId="0" applyFont="1" applyFill="1" applyBorder="1"/>
    <xf numFmtId="49" fontId="9" fillId="0" borderId="50" xfId="0" applyNumberFormat="1" applyFont="1" applyFill="1" applyBorder="1" applyAlignment="1" applyProtection="1">
      <alignment horizontal="center" vertical="center" wrapText="1"/>
    </xf>
    <xf numFmtId="0" fontId="9" fillId="0" borderId="50" xfId="0" applyNumberFormat="1" applyFont="1" applyFill="1" applyBorder="1" applyAlignment="1" applyProtection="1">
      <alignment horizontal="center" vertical="center" wrapText="1"/>
    </xf>
    <xf numFmtId="0" fontId="9" fillId="0" borderId="50" xfId="0" applyFont="1" applyFill="1" applyBorder="1" applyAlignment="1" applyProtection="1">
      <alignment horizontal="left" vertical="top" wrapText="1"/>
      <protection locked="0"/>
    </xf>
    <xf numFmtId="0" fontId="9" fillId="0" borderId="50" xfId="0" applyFont="1" applyFill="1" applyBorder="1" applyAlignment="1" applyProtection="1">
      <alignment horizontal="center" vertical="center"/>
      <protection locked="0"/>
    </xf>
    <xf numFmtId="4" fontId="9" fillId="0" borderId="50" xfId="484" applyNumberFormat="1" applyFont="1" applyFill="1" applyBorder="1" applyAlignment="1" applyProtection="1">
      <alignment horizontal="center" vertical="center" wrapText="1"/>
      <protection locked="0"/>
    </xf>
    <xf numFmtId="4" fontId="9" fillId="0" borderId="50" xfId="0" applyNumberFormat="1" applyFont="1" applyFill="1" applyBorder="1" applyAlignment="1">
      <alignment horizontal="center" vertical="center" wrapText="1"/>
    </xf>
    <xf numFmtId="49" fontId="62" fillId="0" borderId="0" xfId="0" applyNumberFormat="1" applyFont="1" applyFill="1"/>
    <xf numFmtId="49" fontId="0" fillId="0" borderId="0" xfId="0" applyNumberFormat="1" applyFill="1"/>
    <xf numFmtId="0" fontId="0" fillId="0" borderId="50" xfId="0" applyFill="1" applyBorder="1"/>
    <xf numFmtId="0" fontId="10" fillId="0" borderId="50" xfId="0" applyFont="1" applyFill="1" applyBorder="1" applyAlignment="1">
      <alignment vertical="center" wrapText="1"/>
    </xf>
    <xf numFmtId="0" fontId="74" fillId="0" borderId="0" xfId="249" applyFont="1" applyFill="1"/>
    <xf numFmtId="0" fontId="74" fillId="0" borderId="0" xfId="249" applyFont="1"/>
    <xf numFmtId="0" fontId="8" fillId="0" borderId="0" xfId="249" applyFont="1"/>
    <xf numFmtId="0" fontId="76" fillId="0" borderId="0" xfId="249" applyFont="1" applyFill="1"/>
    <xf numFmtId="49" fontId="76" fillId="0" borderId="53" xfId="249" applyNumberFormat="1" applyFont="1" applyFill="1" applyBorder="1" applyAlignment="1"/>
    <xf numFmtId="0" fontId="76" fillId="0" borderId="0" xfId="249" applyFont="1" applyFill="1" applyAlignment="1"/>
    <xf numFmtId="0" fontId="76" fillId="0" borderId="0" xfId="249" applyFont="1"/>
    <xf numFmtId="0" fontId="74" fillId="0" borderId="0" xfId="249" applyFont="1" applyFill="1" applyBorder="1" applyAlignment="1">
      <alignment horizontal="center"/>
    </xf>
    <xf numFmtId="0" fontId="74" fillId="0" borderId="0" xfId="249" applyFont="1" applyFill="1" applyAlignment="1">
      <alignment horizontal="left"/>
    </xf>
    <xf numFmtId="0" fontId="74" fillId="0" borderId="0" xfId="249" applyFont="1" applyFill="1" applyAlignment="1">
      <alignment horizontal="right"/>
    </xf>
    <xf numFmtId="0" fontId="74" fillId="0" borderId="2" xfId="249" applyFont="1" applyFill="1" applyBorder="1"/>
    <xf numFmtId="0" fontId="74" fillId="0" borderId="56" xfId="249" applyFont="1" applyFill="1" applyBorder="1"/>
    <xf numFmtId="0" fontId="78" fillId="0" borderId="0" xfId="249" applyFont="1" applyFill="1"/>
    <xf numFmtId="0" fontId="74" fillId="0" borderId="55" xfId="249" applyFont="1" applyFill="1" applyBorder="1"/>
    <xf numFmtId="0" fontId="74" fillId="0" borderId="0" xfId="249" applyFont="1" applyFill="1" applyBorder="1"/>
    <xf numFmtId="0" fontId="74" fillId="0" borderId="0" xfId="249" applyFont="1" applyFill="1" applyBorder="1" applyAlignment="1">
      <alignment horizontal="left" vertical="center"/>
    </xf>
    <xf numFmtId="0" fontId="74" fillId="0" borderId="0" xfId="249" applyFont="1" applyFill="1" applyBorder="1" applyAlignment="1">
      <alignment horizontal="center" vertical="center"/>
    </xf>
    <xf numFmtId="0" fontId="75" fillId="0" borderId="0" xfId="249" applyFont="1"/>
    <xf numFmtId="49" fontId="8" fillId="0" borderId="5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4" fontId="8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64" fillId="0" borderId="50" xfId="0" applyFont="1" applyFill="1" applyBorder="1" applyAlignment="1" applyProtection="1">
      <alignment horizontal="center" vertical="center"/>
      <protection locked="0"/>
    </xf>
    <xf numFmtId="4" fontId="8" fillId="0" borderId="50" xfId="484" applyNumberFormat="1" applyFont="1" applyFill="1" applyBorder="1" applyAlignment="1" applyProtection="1">
      <alignment horizontal="center" vertical="center" wrapText="1"/>
      <protection locked="0"/>
    </xf>
    <xf numFmtId="0" fontId="64" fillId="0" borderId="50" xfId="0" applyFont="1" applyFill="1" applyBorder="1" applyAlignment="1" applyProtection="1">
      <alignment horizontal="center" vertical="center"/>
    </xf>
    <xf numFmtId="4" fontId="66" fillId="0" borderId="50" xfId="484" applyNumberFormat="1" applyFont="1" applyFill="1" applyBorder="1" applyAlignment="1" applyProtection="1">
      <alignment horizontal="center" vertical="center"/>
      <protection locked="0"/>
    </xf>
    <xf numFmtId="0" fontId="66" fillId="0" borderId="50" xfId="0" applyFont="1" applyFill="1" applyBorder="1" applyAlignment="1" applyProtection="1">
      <alignment horizontal="center" vertical="center"/>
      <protection locked="0"/>
    </xf>
    <xf numFmtId="49" fontId="9" fillId="0" borderId="50" xfId="0" applyNumberFormat="1" applyFont="1" applyFill="1" applyBorder="1" applyAlignment="1" applyProtection="1">
      <alignment horizontal="left" vertical="top" wrapText="1"/>
      <protection locked="0"/>
    </xf>
    <xf numFmtId="0" fontId="64" fillId="0" borderId="50" xfId="0" applyFont="1" applyFill="1" applyBorder="1" applyAlignment="1" applyProtection="1">
      <alignment horizontal="center"/>
    </xf>
    <xf numFmtId="0" fontId="64" fillId="0" borderId="50" xfId="0" applyFont="1" applyFill="1" applyBorder="1" applyAlignment="1" applyProtection="1">
      <alignment wrapText="1"/>
      <protection locked="0"/>
    </xf>
    <xf numFmtId="0" fontId="8" fillId="0" borderId="50" xfId="0" applyFont="1" applyFill="1" applyBorder="1" applyAlignment="1" applyProtection="1">
      <alignment horizontal="center" vertical="center" wrapText="1"/>
      <protection locked="0"/>
    </xf>
    <xf numFmtId="0" fontId="9" fillId="0" borderId="50" xfId="0" applyNumberFormat="1" applyFont="1" applyFill="1" applyBorder="1" applyAlignment="1">
      <alignment horizontal="left"/>
    </xf>
    <xf numFmtId="0" fontId="64" fillId="0" borderId="50" xfId="0" applyFont="1" applyFill="1" applyBorder="1" applyAlignment="1">
      <alignment wrapText="1"/>
    </xf>
    <xf numFmtId="0" fontId="9" fillId="0" borderId="50" xfId="0" applyNumberFormat="1" applyFont="1" applyFill="1" applyBorder="1" applyAlignment="1">
      <alignment horizontal="center"/>
    </xf>
    <xf numFmtId="0" fontId="9" fillId="0" borderId="50" xfId="484" applyNumberFormat="1" applyFont="1" applyFill="1" applyBorder="1" applyAlignment="1" applyProtection="1">
      <alignment horizontal="center" vertical="center" wrapText="1"/>
      <protection locked="0"/>
    </xf>
    <xf numFmtId="49" fontId="0" fillId="0" borderId="50" xfId="0" applyNumberFormat="1" applyFill="1" applyBorder="1"/>
    <xf numFmtId="0" fontId="8" fillId="0" borderId="50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8" fillId="0" borderId="50" xfId="0" applyNumberFormat="1" applyFont="1" applyFill="1" applyBorder="1" applyAlignment="1" applyProtection="1">
      <alignment horizontal="left" vertical="top" wrapText="1"/>
      <protection locked="0"/>
    </xf>
    <xf numFmtId="49" fontId="8" fillId="0" borderId="50" xfId="0" applyNumberFormat="1" applyFont="1" applyFill="1" applyBorder="1" applyAlignment="1" applyProtection="1">
      <alignment horizontal="center" vertical="center" wrapText="1"/>
    </xf>
    <xf numFmtId="0" fontId="8" fillId="0" borderId="50" xfId="0" applyFont="1" applyFill="1" applyBorder="1" applyAlignment="1" applyProtection="1">
      <alignment horizontal="left" vertical="top" wrapText="1"/>
      <protection locked="0"/>
    </xf>
    <xf numFmtId="0" fontId="8" fillId="0" borderId="50" xfId="0" applyNumberFormat="1" applyFont="1" applyFill="1" applyBorder="1" applyAlignment="1" applyProtection="1">
      <alignment horizontal="center" vertical="center" wrapText="1"/>
    </xf>
    <xf numFmtId="49" fontId="8" fillId="0" borderId="50" xfId="0" applyNumberFormat="1" applyFont="1" applyFill="1" applyBorder="1" applyAlignment="1" applyProtection="1">
      <alignment horizontal="left" vertical="top" wrapText="1"/>
      <protection locked="0"/>
    </xf>
    <xf numFmtId="0" fontId="66" fillId="0" borderId="50" xfId="0" applyFont="1" applyFill="1" applyBorder="1" applyAlignment="1" applyProtection="1">
      <alignment horizontal="left" vertical="top" wrapText="1"/>
      <protection locked="0"/>
    </xf>
    <xf numFmtId="0" fontId="66" fillId="0" borderId="50" xfId="0" applyFont="1" applyFill="1" applyBorder="1" applyAlignment="1" applyProtection="1">
      <alignment horizontal="center" vertical="center" wrapText="1"/>
      <protection locked="0"/>
    </xf>
    <xf numFmtId="4" fontId="8" fillId="0" borderId="51" xfId="484" applyNumberFormat="1" applyFont="1" applyFill="1" applyBorder="1" applyAlignment="1" applyProtection="1">
      <alignment horizontal="center" vertical="center" wrapText="1"/>
      <protection locked="0"/>
    </xf>
    <xf numFmtId="4" fontId="8" fillId="0" borderId="50" xfId="484" applyNumberFormat="1" applyFont="1" applyFill="1" applyBorder="1" applyAlignment="1" applyProtection="1">
      <alignment horizontal="center" vertical="center"/>
      <protection locked="0"/>
    </xf>
    <xf numFmtId="4" fontId="0" fillId="0" borderId="50" xfId="0" applyNumberFormat="1" applyFill="1" applyBorder="1"/>
    <xf numFmtId="0" fontId="0" fillId="0" borderId="0" xfId="0" applyFont="1" applyFill="1"/>
    <xf numFmtId="4" fontId="8" fillId="0" borderId="50" xfId="485" applyNumberFormat="1" applyFont="1" applyFill="1" applyBorder="1" applyAlignment="1" applyProtection="1">
      <alignment horizontal="center" vertical="center" wrapText="1"/>
      <protection locked="0"/>
    </xf>
    <xf numFmtId="4" fontId="8" fillId="0" borderId="51" xfId="485" applyNumberFormat="1" applyFont="1" applyFill="1" applyBorder="1" applyAlignment="1" applyProtection="1">
      <alignment horizontal="center" vertical="center" wrapText="1"/>
      <protection locked="0"/>
    </xf>
    <xf numFmtId="4" fontId="66" fillId="0" borderId="50" xfId="485" applyNumberFormat="1" applyFont="1" applyFill="1" applyBorder="1" applyAlignment="1" applyProtection="1">
      <alignment horizontal="center" vertical="center"/>
      <protection locked="0"/>
    </xf>
    <xf numFmtId="4" fontId="8" fillId="0" borderId="50" xfId="0" applyNumberFormat="1" applyFont="1" applyFill="1" applyBorder="1" applyAlignment="1" applyProtection="1">
      <alignment horizontal="center" vertical="center" wrapText="1"/>
    </xf>
    <xf numFmtId="4" fontId="8" fillId="0" borderId="50" xfId="0" applyNumberFormat="1" applyFont="1" applyFill="1" applyBorder="1" applyAlignment="1">
      <alignment horizontal="center" vertical="center" wrapText="1"/>
    </xf>
    <xf numFmtId="4" fontId="66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0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4" fontId="10" fillId="0" borderId="50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2" fontId="10" fillId="0" borderId="0" xfId="0" applyNumberFormat="1" applyFont="1" applyFill="1" applyBorder="1" applyAlignment="1">
      <alignment vertical="center" wrapText="1"/>
    </xf>
    <xf numFmtId="1" fontId="10" fillId="0" borderId="0" xfId="0" applyNumberFormat="1" applyFont="1" applyFill="1" applyAlignment="1">
      <alignment vertical="center" wrapText="1"/>
    </xf>
    <xf numFmtId="1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2" fontId="10" fillId="0" borderId="0" xfId="0" applyNumberFormat="1" applyFont="1" applyFill="1" applyBorder="1" applyAlignment="1">
      <alignment horizontal="left" vertical="center" wrapText="1"/>
    </xf>
    <xf numFmtId="1" fontId="10" fillId="0" borderId="0" xfId="0" applyNumberFormat="1" applyFont="1" applyFill="1" applyBorder="1" applyAlignment="1">
      <alignment horizontal="left" vertical="center" wrapText="1"/>
    </xf>
    <xf numFmtId="1" fontId="81" fillId="0" borderId="0" xfId="0" applyNumberFormat="1" applyFont="1" applyFill="1" applyBorder="1" applyAlignment="1">
      <alignment horizontal="center" vertical="center" wrapText="1"/>
    </xf>
    <xf numFmtId="4" fontId="81" fillId="0" borderId="0" xfId="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2" fontId="8" fillId="0" borderId="50" xfId="0" applyNumberFormat="1" applyFont="1" applyFill="1" applyBorder="1" applyAlignment="1">
      <alignment horizontal="center" vertical="center" wrapText="1"/>
    </xf>
    <xf numFmtId="4" fontId="9" fillId="0" borderId="50" xfId="485" applyNumberFormat="1" applyFont="1" applyFill="1" applyBorder="1" applyAlignment="1" applyProtection="1">
      <alignment horizontal="center" vertical="center" wrapText="1"/>
      <protection locked="0"/>
    </xf>
    <xf numFmtId="0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4" fontId="62" fillId="0" borderId="50" xfId="485" applyNumberFormat="1" applyFont="1" applyFill="1" applyBorder="1" applyAlignment="1" applyProtection="1">
      <alignment horizontal="center" vertical="center" wrapText="1"/>
      <protection locked="0"/>
    </xf>
    <xf numFmtId="0" fontId="62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82" fillId="0" borderId="0" xfId="0" applyFont="1" applyFill="1" applyAlignment="1">
      <alignment horizontal="center" vertical="center" wrapText="1"/>
    </xf>
    <xf numFmtId="0" fontId="83" fillId="0" borderId="50" xfId="0" applyFont="1" applyFill="1" applyBorder="1" applyAlignment="1">
      <alignment horizontal="center" vertical="center" wrapText="1"/>
    </xf>
    <xf numFmtId="1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1" fontId="62" fillId="0" borderId="50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0" xfId="0" applyNumberFormat="1" applyFont="1" applyFill="1" applyBorder="1" applyAlignment="1" applyProtection="1">
      <alignment horizontal="center" vertical="center" wrapText="1"/>
    </xf>
    <xf numFmtId="0" fontId="62" fillId="0" borderId="50" xfId="0" applyFont="1" applyFill="1" applyBorder="1" applyAlignment="1" applyProtection="1">
      <alignment horizontal="center" vertical="center"/>
      <protection locked="0"/>
    </xf>
    <xf numFmtId="0" fontId="62" fillId="0" borderId="0" xfId="0" applyFont="1" applyFill="1" applyAlignment="1">
      <alignment vertical="center" wrapText="1"/>
    </xf>
    <xf numFmtId="0" fontId="84" fillId="0" borderId="0" xfId="0" applyFont="1" applyFill="1" applyAlignment="1">
      <alignment horizontal="center" vertical="center" wrapText="1"/>
    </xf>
    <xf numFmtId="0" fontId="9" fillId="0" borderId="51" xfId="0" applyFont="1" applyFill="1" applyBorder="1" applyAlignment="1">
      <alignment horizontal="center" vertical="center" wrapText="1"/>
    </xf>
    <xf numFmtId="0" fontId="9" fillId="0" borderId="51" xfId="0" applyNumberFormat="1" applyFont="1" applyFill="1" applyBorder="1" applyAlignment="1" applyProtection="1">
      <alignment horizontal="left" vertical="top" wrapText="1"/>
      <protection locked="0"/>
    </xf>
    <xf numFmtId="49" fontId="9" fillId="0" borderId="51" xfId="0" applyNumberFormat="1" applyFont="1" applyFill="1" applyBorder="1" applyAlignment="1" applyProtection="1">
      <alignment horizontal="center" vertical="center" wrapText="1"/>
    </xf>
    <xf numFmtId="4" fontId="9" fillId="0" borderId="51" xfId="485" applyNumberFormat="1" applyFont="1" applyFill="1" applyBorder="1" applyAlignment="1" applyProtection="1">
      <alignment horizontal="center" vertical="center" wrapText="1"/>
      <protection locked="0"/>
    </xf>
    <xf numFmtId="0" fontId="9" fillId="0" borderId="51" xfId="0" applyNumberFormat="1" applyFont="1" applyFill="1" applyBorder="1" applyAlignment="1" applyProtection="1">
      <alignment horizontal="center" vertical="center" wrapText="1"/>
      <protection locked="0"/>
    </xf>
    <xf numFmtId="4" fontId="62" fillId="0" borderId="51" xfId="485" applyNumberFormat="1" applyFont="1" applyFill="1" applyBorder="1" applyAlignment="1" applyProtection="1">
      <alignment horizontal="center" vertical="center" wrapText="1"/>
      <protection locked="0"/>
    </xf>
    <xf numFmtId="0" fontId="62" fillId="0" borderId="5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1" xfId="0" applyFont="1" applyFill="1" applyBorder="1" applyAlignment="1" applyProtection="1">
      <alignment horizontal="center" vertical="center"/>
      <protection locked="0"/>
    </xf>
    <xf numFmtId="0" fontId="9" fillId="0" borderId="51" xfId="0" applyFont="1" applyFill="1" applyBorder="1" applyAlignment="1" applyProtection="1">
      <alignment horizontal="left" vertical="top" wrapText="1"/>
      <protection locked="0"/>
    </xf>
    <xf numFmtId="0" fontId="9" fillId="0" borderId="51" xfId="0" applyFont="1" applyFill="1" applyBorder="1" applyAlignment="1" applyProtection="1">
      <alignment horizontal="center" vertical="center" wrapText="1"/>
      <protection locked="0"/>
    </xf>
    <xf numFmtId="0" fontId="62" fillId="0" borderId="51" xfId="0" applyFont="1" applyFill="1" applyBorder="1" applyAlignment="1" applyProtection="1">
      <alignment horizontal="center" vertical="center"/>
      <protection locked="0"/>
    </xf>
    <xf numFmtId="2" fontId="10" fillId="0" borderId="0" xfId="0" applyNumberFormat="1" applyFont="1" applyFill="1" applyAlignment="1">
      <alignment vertical="center" wrapText="1"/>
    </xf>
    <xf numFmtId="4" fontId="76" fillId="0" borderId="50" xfId="485" applyNumberFormat="1" applyFont="1" applyFill="1" applyBorder="1" applyAlignment="1" applyProtection="1">
      <alignment horizontal="center" vertical="center" wrapText="1"/>
      <protection locked="0"/>
    </xf>
    <xf numFmtId="0" fontId="8" fillId="0" borderId="5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50" xfId="485" applyNumberFormat="1" applyFont="1" applyFill="1" applyBorder="1" applyAlignment="1" applyProtection="1">
      <alignment horizontal="center" vertical="center" wrapText="1"/>
      <protection locked="0"/>
    </xf>
    <xf numFmtId="49" fontId="5" fillId="0" borderId="50" xfId="0" applyNumberFormat="1" applyFont="1" applyFill="1" applyBorder="1" applyAlignment="1" applyProtection="1">
      <alignment horizontal="center" vertical="center" wrapText="1"/>
    </xf>
    <xf numFmtId="0" fontId="5" fillId="0" borderId="5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1" xfId="0" applyFont="1" applyFill="1" applyBorder="1" applyAlignment="1">
      <alignment horizontal="center" vertical="center" wrapText="1"/>
    </xf>
    <xf numFmtId="0" fontId="8" fillId="0" borderId="51" xfId="0" applyNumberFormat="1" applyFont="1" applyFill="1" applyBorder="1" applyAlignment="1" applyProtection="1">
      <alignment horizontal="left" vertical="top" wrapText="1"/>
      <protection locked="0"/>
    </xf>
    <xf numFmtId="49" fontId="8" fillId="0" borderId="51" xfId="0" applyNumberFormat="1" applyFont="1" applyFill="1" applyBorder="1" applyAlignment="1" applyProtection="1">
      <alignment horizontal="center" vertical="center" wrapText="1"/>
    </xf>
    <xf numFmtId="0" fontId="8" fillId="0" borderId="5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51" xfId="485" applyNumberFormat="1" applyFont="1" applyFill="1" applyBorder="1" applyAlignment="1" applyProtection="1">
      <alignment horizontal="center" vertical="center" wrapText="1"/>
      <protection locked="0"/>
    </xf>
    <xf numFmtId="0" fontId="5" fillId="0" borderId="51" xfId="0" applyNumberFormat="1" applyFont="1" applyFill="1" applyBorder="1" applyAlignment="1" applyProtection="1">
      <alignment horizontal="center" vertical="center" wrapText="1"/>
      <protection locked="0"/>
    </xf>
    <xf numFmtId="4" fontId="85" fillId="0" borderId="50" xfId="485" applyNumberFormat="1" applyFont="1" applyFill="1" applyBorder="1" applyAlignment="1" applyProtection="1">
      <alignment horizontal="center" vertical="center"/>
      <protection locked="0"/>
    </xf>
    <xf numFmtId="0" fontId="86" fillId="0" borderId="50" xfId="0" applyFont="1" applyFill="1" applyBorder="1" applyAlignment="1" applyProtection="1">
      <alignment horizontal="center" vertical="center"/>
      <protection locked="0"/>
    </xf>
    <xf numFmtId="0" fontId="85" fillId="0" borderId="50" xfId="0" applyFont="1" applyFill="1" applyBorder="1" applyAlignment="1" applyProtection="1">
      <alignment horizontal="center" vertical="center"/>
      <protection locked="0"/>
    </xf>
    <xf numFmtId="0" fontId="66" fillId="0" borderId="50" xfId="0" applyFont="1" applyFill="1" applyBorder="1" applyAlignment="1" applyProtection="1">
      <alignment horizontal="left" vertical="top"/>
      <protection locked="0"/>
    </xf>
    <xf numFmtId="0" fontId="66" fillId="0" borderId="50" xfId="0" applyFont="1" applyFill="1" applyBorder="1" applyAlignment="1" applyProtection="1">
      <alignment horizontal="center"/>
    </xf>
    <xf numFmtId="0" fontId="66" fillId="0" borderId="50" xfId="0" applyFont="1" applyFill="1" applyBorder="1" applyAlignment="1" applyProtection="1">
      <alignment horizontal="center"/>
      <protection locked="0"/>
    </xf>
    <xf numFmtId="0" fontId="85" fillId="0" borderId="50" xfId="0" applyFont="1" applyFill="1" applyBorder="1" applyAlignment="1" applyProtection="1">
      <alignment horizontal="center"/>
      <protection locked="0"/>
    </xf>
    <xf numFmtId="4" fontId="6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50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2" fontId="64" fillId="0" borderId="50" xfId="0" applyNumberFormat="1" applyFont="1" applyFill="1" applyBorder="1" applyAlignment="1">
      <alignment wrapText="1"/>
    </xf>
    <xf numFmtId="2" fontId="9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8" fillId="0" borderId="50" xfId="0" applyFont="1" applyFill="1" applyBorder="1" applyAlignment="1">
      <alignment horizontal="center" vertical="center" wrapText="1"/>
    </xf>
    <xf numFmtId="0" fontId="62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right" vertical="top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left" vertical="top" wrapText="1"/>
    </xf>
    <xf numFmtId="0" fontId="9" fillId="0" borderId="50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9" fillId="0" borderId="50" xfId="0" applyNumberFormat="1" applyFont="1" applyFill="1" applyBorder="1" applyAlignment="1">
      <alignment horizontal="center" vertical="center" wrapText="1"/>
    </xf>
    <xf numFmtId="0" fontId="8" fillId="0" borderId="25" xfId="338" applyFont="1" applyBorder="1" applyAlignment="1">
      <alignment horizontal="center" vertical="center" wrapText="1"/>
    </xf>
    <xf numFmtId="0" fontId="8" fillId="0" borderId="27" xfId="338" applyFont="1" applyBorder="1" applyAlignment="1">
      <alignment horizontal="center" vertical="center" wrapText="1"/>
    </xf>
    <xf numFmtId="0" fontId="8" fillId="0" borderId="48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 vertical="center" wrapText="1"/>
    </xf>
    <xf numFmtId="0" fontId="8" fillId="0" borderId="0" xfId="338" applyFont="1" applyAlignment="1">
      <alignment horizontal="center" vertical="center"/>
    </xf>
    <xf numFmtId="0" fontId="8" fillId="0" borderId="0" xfId="338" applyFont="1" applyAlignment="1">
      <alignment horizontal="right"/>
    </xf>
    <xf numFmtId="0" fontId="9" fillId="0" borderId="0" xfId="338" applyFont="1" applyAlignment="1">
      <alignment wrapText="1"/>
    </xf>
    <xf numFmtId="0" fontId="8" fillId="0" borderId="24" xfId="338" applyFont="1" applyBorder="1" applyAlignment="1">
      <alignment horizontal="center" vertical="center" wrapText="1"/>
    </xf>
    <xf numFmtId="0" fontId="8" fillId="0" borderId="29" xfId="338" applyFont="1" applyBorder="1" applyAlignment="1">
      <alignment horizontal="center" vertical="center" wrapText="1"/>
    </xf>
    <xf numFmtId="0" fontId="8" fillId="0" borderId="31" xfId="338" applyFont="1" applyBorder="1" applyAlignment="1">
      <alignment horizontal="center" vertical="center" wrapText="1"/>
    </xf>
    <xf numFmtId="0" fontId="8" fillId="0" borderId="26" xfId="338" applyFont="1" applyBorder="1" applyAlignment="1">
      <alignment horizontal="center" vertical="center" wrapText="1"/>
    </xf>
    <xf numFmtId="0" fontId="8" fillId="0" borderId="28" xfId="338" applyFont="1" applyBorder="1" applyAlignment="1">
      <alignment horizontal="center" vertical="center" wrapText="1"/>
    </xf>
    <xf numFmtId="0" fontId="8" fillId="0" borderId="30" xfId="338" applyFont="1" applyBorder="1" applyAlignment="1">
      <alignment horizontal="center" vertical="center" wrapText="1"/>
    </xf>
    <xf numFmtId="0" fontId="8" fillId="0" borderId="35" xfId="338" applyFont="1" applyBorder="1" applyAlignment="1">
      <alignment horizontal="center" vertical="center" wrapText="1"/>
    </xf>
    <xf numFmtId="0" fontId="8" fillId="0" borderId="0" xfId="338" applyFont="1" applyAlignment="1">
      <alignment horizontal="center"/>
    </xf>
    <xf numFmtId="0" fontId="8" fillId="0" borderId="50" xfId="337" applyFont="1" applyFill="1" applyBorder="1" applyAlignment="1">
      <alignment horizontal="center" vertical="center" wrapText="1"/>
    </xf>
    <xf numFmtId="0" fontId="8" fillId="0" borderId="50" xfId="285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75" fillId="0" borderId="0" xfId="249" applyFont="1" applyBorder="1" applyAlignment="1">
      <alignment horizontal="right"/>
    </xf>
    <xf numFmtId="0" fontId="74" fillId="0" borderId="55" xfId="249" applyFont="1" applyFill="1" applyBorder="1" applyAlignment="1">
      <alignment horizontal="left" vertical="center"/>
    </xf>
    <xf numFmtId="0" fontId="74" fillId="0" borderId="53" xfId="249" applyFont="1" applyFill="1" applyBorder="1" applyAlignment="1">
      <alignment horizontal="left" vertical="center"/>
    </xf>
    <xf numFmtId="0" fontId="74" fillId="0" borderId="52" xfId="249" applyFont="1" applyFill="1" applyBorder="1" applyAlignment="1">
      <alignment horizontal="left" vertical="center"/>
    </xf>
    <xf numFmtId="0" fontId="74" fillId="0" borderId="3" xfId="249" applyFont="1" applyFill="1" applyBorder="1" applyAlignment="1">
      <alignment horizontal="left" vertical="center"/>
    </xf>
    <xf numFmtId="0" fontId="74" fillId="0" borderId="2" xfId="249" applyFont="1" applyFill="1" applyBorder="1" applyAlignment="1">
      <alignment horizontal="center" vertical="center"/>
    </xf>
    <xf numFmtId="0" fontId="74" fillId="0" borderId="52" xfId="249" applyFont="1" applyFill="1" applyBorder="1" applyAlignment="1">
      <alignment horizontal="center" vertical="center"/>
    </xf>
    <xf numFmtId="0" fontId="74" fillId="0" borderId="3" xfId="249" applyFont="1" applyFill="1" applyBorder="1" applyAlignment="1">
      <alignment horizontal="center" vertical="center"/>
    </xf>
    <xf numFmtId="0" fontId="79" fillId="0" borderId="2" xfId="249" applyFont="1" applyFill="1" applyBorder="1" applyAlignment="1">
      <alignment horizontal="center" vertical="center"/>
    </xf>
    <xf numFmtId="0" fontId="79" fillId="0" borderId="52" xfId="249" applyFont="1" applyFill="1" applyBorder="1" applyAlignment="1">
      <alignment horizontal="center" vertical="center"/>
    </xf>
    <xf numFmtId="0" fontId="79" fillId="0" borderId="3" xfId="249" applyFont="1" applyFill="1" applyBorder="1" applyAlignment="1">
      <alignment horizontal="center" vertical="center"/>
    </xf>
    <xf numFmtId="0" fontId="74" fillId="0" borderId="2" xfId="249" applyFont="1" applyFill="1" applyBorder="1" applyAlignment="1">
      <alignment horizontal="left" vertical="center"/>
    </xf>
    <xf numFmtId="166" fontId="74" fillId="0" borderId="2" xfId="428" applyFont="1" applyFill="1" applyBorder="1" applyAlignment="1">
      <alignment horizontal="center" vertical="center"/>
    </xf>
    <xf numFmtId="166" fontId="74" fillId="0" borderId="52" xfId="428" applyFont="1" applyFill="1" applyBorder="1" applyAlignment="1">
      <alignment horizontal="center" vertical="center"/>
    </xf>
    <xf numFmtId="166" fontId="74" fillId="0" borderId="3" xfId="428" applyFont="1" applyFill="1" applyBorder="1" applyAlignment="1">
      <alignment horizontal="center" vertical="center"/>
    </xf>
    <xf numFmtId="166" fontId="74" fillId="0" borderId="2" xfId="249" applyNumberFormat="1" applyFont="1" applyFill="1" applyBorder="1" applyAlignment="1">
      <alignment horizontal="center" vertical="center"/>
    </xf>
    <xf numFmtId="166" fontId="74" fillId="0" borderId="52" xfId="249" applyNumberFormat="1" applyFont="1" applyFill="1" applyBorder="1" applyAlignment="1">
      <alignment horizontal="center" vertical="center"/>
    </xf>
    <xf numFmtId="166" fontId="74" fillId="0" borderId="3" xfId="249" applyNumberFormat="1" applyFont="1" applyFill="1" applyBorder="1" applyAlignment="1">
      <alignment horizontal="center" vertical="center"/>
    </xf>
    <xf numFmtId="166" fontId="74" fillId="0" borderId="2" xfId="433" applyFont="1" applyFill="1" applyBorder="1" applyAlignment="1">
      <alignment horizontal="right" vertical="center"/>
    </xf>
    <xf numFmtId="166" fontId="74" fillId="0" borderId="52" xfId="433" applyFont="1" applyFill="1" applyBorder="1" applyAlignment="1">
      <alignment horizontal="right" vertical="center"/>
    </xf>
    <xf numFmtId="166" fontId="74" fillId="0" borderId="3" xfId="433" applyFont="1" applyFill="1" applyBorder="1" applyAlignment="1">
      <alignment horizontal="right" vertical="center"/>
    </xf>
    <xf numFmtId="0" fontId="74" fillId="0" borderId="52" xfId="249" applyFont="1" applyFill="1" applyBorder="1" applyAlignment="1">
      <alignment horizontal="left" vertical="center" wrapText="1"/>
    </xf>
    <xf numFmtId="0" fontId="74" fillId="0" borderId="3" xfId="249" applyFont="1" applyFill="1" applyBorder="1" applyAlignment="1">
      <alignment horizontal="left" vertical="center" wrapText="1"/>
    </xf>
    <xf numFmtId="0" fontId="78" fillId="0" borderId="2" xfId="249" applyFont="1" applyFill="1" applyBorder="1" applyAlignment="1">
      <alignment horizontal="left" vertical="center"/>
    </xf>
    <xf numFmtId="0" fontId="78" fillId="0" borderId="52" xfId="249" applyFont="1" applyFill="1" applyBorder="1" applyAlignment="1">
      <alignment horizontal="left" vertical="center"/>
    </xf>
    <xf numFmtId="0" fontId="78" fillId="0" borderId="3" xfId="249" applyFont="1" applyFill="1" applyBorder="1" applyAlignment="1">
      <alignment horizontal="left" vertical="center"/>
    </xf>
    <xf numFmtId="0" fontId="78" fillId="0" borderId="55" xfId="249" applyFont="1" applyFill="1" applyBorder="1" applyAlignment="1">
      <alignment horizontal="left" vertical="center"/>
    </xf>
    <xf numFmtId="0" fontId="78" fillId="0" borderId="53" xfId="249" applyFont="1" applyFill="1" applyBorder="1" applyAlignment="1">
      <alignment horizontal="left" vertical="center"/>
    </xf>
    <xf numFmtId="166" fontId="77" fillId="0" borderId="2" xfId="428" applyFont="1" applyFill="1" applyBorder="1" applyAlignment="1">
      <alignment horizontal="right" vertical="center"/>
    </xf>
    <xf numFmtId="166" fontId="77" fillId="0" borderId="52" xfId="428" applyFont="1" applyFill="1" applyBorder="1" applyAlignment="1">
      <alignment horizontal="right" vertical="center"/>
    </xf>
    <xf numFmtId="166" fontId="77" fillId="0" borderId="3" xfId="428" applyFont="1" applyFill="1" applyBorder="1" applyAlignment="1">
      <alignment horizontal="right" vertical="center"/>
    </xf>
    <xf numFmtId="166" fontId="74" fillId="0" borderId="2" xfId="428" applyFont="1" applyFill="1" applyBorder="1" applyAlignment="1">
      <alignment horizontal="right" vertical="center"/>
    </xf>
    <xf numFmtId="166" fontId="74" fillId="0" borderId="52" xfId="428" applyFont="1" applyFill="1" applyBorder="1" applyAlignment="1">
      <alignment horizontal="right" vertical="center"/>
    </xf>
    <xf numFmtId="166" fontId="74" fillId="0" borderId="3" xfId="428" applyFont="1" applyFill="1" applyBorder="1" applyAlignment="1">
      <alignment horizontal="right" vertical="center"/>
    </xf>
    <xf numFmtId="166" fontId="74" fillId="0" borderId="2" xfId="433" applyFont="1" applyFill="1" applyBorder="1" applyAlignment="1">
      <alignment horizontal="center" vertical="center"/>
    </xf>
    <xf numFmtId="166" fontId="74" fillId="0" borderId="52" xfId="433" applyFont="1" applyFill="1" applyBorder="1" applyAlignment="1">
      <alignment horizontal="center" vertical="center"/>
    </xf>
    <xf numFmtId="166" fontId="74" fillId="0" borderId="3" xfId="433" applyFont="1" applyFill="1" applyBorder="1" applyAlignment="1">
      <alignment horizontal="center" vertical="center"/>
    </xf>
    <xf numFmtId="178" fontId="74" fillId="0" borderId="2" xfId="433" applyNumberFormat="1" applyFont="1" applyFill="1" applyBorder="1" applyAlignment="1">
      <alignment horizontal="center" vertical="center"/>
    </xf>
    <xf numFmtId="178" fontId="74" fillId="0" borderId="52" xfId="433" applyNumberFormat="1" applyFont="1" applyFill="1" applyBorder="1" applyAlignment="1">
      <alignment horizontal="center" vertical="center"/>
    </xf>
    <xf numFmtId="178" fontId="74" fillId="0" borderId="3" xfId="433" applyNumberFormat="1" applyFont="1" applyFill="1" applyBorder="1" applyAlignment="1">
      <alignment horizontal="center" vertical="center"/>
    </xf>
    <xf numFmtId="0" fontId="76" fillId="0" borderId="2" xfId="249" applyFont="1" applyFill="1" applyBorder="1" applyAlignment="1">
      <alignment horizontal="center" vertical="center"/>
    </xf>
    <xf numFmtId="0" fontId="76" fillId="0" borderId="52" xfId="249" applyFont="1" applyFill="1" applyBorder="1" applyAlignment="1">
      <alignment horizontal="center" vertical="center"/>
    </xf>
    <xf numFmtId="0" fontId="76" fillId="0" borderId="3" xfId="249" applyFont="1" applyFill="1" applyBorder="1" applyAlignment="1">
      <alignment horizontal="center" vertical="center"/>
    </xf>
    <xf numFmtId="0" fontId="76" fillId="0" borderId="2" xfId="249" applyFont="1" applyFill="1" applyBorder="1" applyAlignment="1">
      <alignment horizontal="center" vertical="center" wrapText="1"/>
    </xf>
    <xf numFmtId="0" fontId="76" fillId="0" borderId="52" xfId="249" applyFont="1" applyFill="1" applyBorder="1" applyAlignment="1">
      <alignment horizontal="center" vertical="center" wrapText="1"/>
    </xf>
    <xf numFmtId="0" fontId="76" fillId="0" borderId="3" xfId="249" applyFont="1" applyFill="1" applyBorder="1" applyAlignment="1">
      <alignment horizontal="center" vertical="center" wrapText="1"/>
    </xf>
    <xf numFmtId="0" fontId="74" fillId="0" borderId="0" xfId="249" applyFont="1" applyFill="1" applyAlignment="1">
      <alignment horizontal="right"/>
    </xf>
    <xf numFmtId="49" fontId="74" fillId="0" borderId="53" xfId="249" applyNumberFormat="1" applyFont="1" applyFill="1" applyBorder="1" applyAlignment="1">
      <alignment horizontal="center"/>
    </xf>
    <xf numFmtId="0" fontId="74" fillId="0" borderId="0" xfId="249" applyFont="1" applyFill="1" applyAlignment="1">
      <alignment horizontal="left"/>
    </xf>
    <xf numFmtId="49" fontId="74" fillId="0" borderId="53" xfId="249" applyNumberFormat="1" applyFont="1" applyFill="1" applyBorder="1" applyAlignment="1">
      <alignment horizontal="left"/>
    </xf>
    <xf numFmtId="0" fontId="75" fillId="0" borderId="0" xfId="249" applyFont="1" applyFill="1" applyAlignment="1">
      <alignment horizontal="right" wrapText="1"/>
    </xf>
    <xf numFmtId="0" fontId="8" fillId="0" borderId="0" xfId="249" applyFont="1" applyFill="1" applyAlignment="1">
      <alignment horizontal="center" vertical="center" wrapText="1"/>
    </xf>
    <xf numFmtId="0" fontId="8" fillId="0" borderId="0" xfId="249" applyFont="1" applyFill="1" applyAlignment="1">
      <alignment horizontal="center" vertical="center"/>
    </xf>
    <xf numFmtId="0" fontId="76" fillId="0" borderId="0" xfId="249" applyFont="1" applyFill="1"/>
    <xf numFmtId="49" fontId="76" fillId="0" borderId="53" xfId="249" applyNumberFormat="1" applyFont="1" applyFill="1" applyBorder="1" applyAlignment="1">
      <alignment horizontal="center"/>
    </xf>
    <xf numFmtId="0" fontId="76" fillId="0" borderId="0" xfId="249" applyFont="1" applyFill="1" applyAlignment="1">
      <alignment horizontal="right"/>
    </xf>
    <xf numFmtId="0" fontId="74" fillId="0" borderId="0" xfId="249" applyFont="1" applyFill="1" applyAlignment="1">
      <alignment horizontal="left" vertical="top" wrapText="1"/>
    </xf>
    <xf numFmtId="0" fontId="74" fillId="0" borderId="53" xfId="249" applyFont="1" applyFill="1" applyBorder="1" applyAlignment="1">
      <alignment horizontal="center"/>
    </xf>
    <xf numFmtId="0" fontId="75" fillId="0" borderId="54" xfId="249" applyFont="1" applyFill="1" applyBorder="1" applyAlignment="1">
      <alignment horizontal="center" vertical="top"/>
    </xf>
    <xf numFmtId="4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0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8" fillId="0" borderId="2" xfId="309" applyNumberFormat="1" applyFont="1" applyFill="1" applyBorder="1" applyAlignment="1">
      <alignment horizontal="center" vertical="center" wrapText="1"/>
    </xf>
    <xf numFmtId="49" fontId="8" fillId="0" borderId="52" xfId="309" applyNumberFormat="1" applyFont="1" applyFill="1" applyBorder="1" applyAlignment="1">
      <alignment horizontal="center" vertical="center" wrapText="1"/>
    </xf>
    <xf numFmtId="49" fontId="8" fillId="0" borderId="3" xfId="309" applyNumberFormat="1" applyFont="1" applyFill="1" applyBorder="1" applyAlignment="1">
      <alignment horizontal="center" vertical="center" wrapText="1"/>
    </xf>
    <xf numFmtId="2" fontId="8" fillId="0" borderId="51" xfId="0" applyNumberFormat="1" applyFont="1" applyFill="1" applyBorder="1" applyAlignment="1">
      <alignment horizontal="center" vertical="center" wrapText="1"/>
    </xf>
    <xf numFmtId="2" fontId="8" fillId="0" borderId="40" xfId="0" applyNumberFormat="1" applyFont="1" applyFill="1" applyBorder="1" applyAlignment="1">
      <alignment horizontal="center" vertical="center" wrapText="1"/>
    </xf>
    <xf numFmtId="1" fontId="8" fillId="0" borderId="57" xfId="0" applyNumberFormat="1" applyFont="1" applyFill="1" applyBorder="1" applyAlignment="1">
      <alignment horizontal="center" vertical="center" wrapText="1"/>
    </xf>
    <xf numFmtId="1" fontId="8" fillId="0" borderId="40" xfId="0" applyNumberFormat="1" applyFont="1" applyFill="1" applyBorder="1" applyAlignment="1">
      <alignment horizontal="center" vertical="center" wrapText="1"/>
    </xf>
    <xf numFmtId="1" fontId="8" fillId="0" borderId="51" xfId="310" applyNumberFormat="1" applyFont="1" applyFill="1" applyBorder="1" applyAlignment="1">
      <alignment horizontal="center" vertical="center" wrapText="1"/>
    </xf>
    <xf numFmtId="1" fontId="8" fillId="0" borderId="40" xfId="310" applyNumberFormat="1" applyFont="1" applyFill="1" applyBorder="1" applyAlignment="1">
      <alignment horizontal="center" vertical="center" wrapText="1"/>
    </xf>
    <xf numFmtId="49" fontId="8" fillId="0" borderId="51" xfId="310" applyNumberFormat="1" applyFont="1" applyFill="1" applyBorder="1" applyAlignment="1">
      <alignment horizontal="center" vertical="center" wrapText="1"/>
    </xf>
    <xf numFmtId="49" fontId="8" fillId="0" borderId="40" xfId="310" applyNumberFormat="1" applyFont="1" applyFill="1" applyBorder="1" applyAlignment="1">
      <alignment horizontal="center" vertical="center" wrapText="1"/>
    </xf>
    <xf numFmtId="1" fontId="8" fillId="0" borderId="50" xfId="0" applyNumberFormat="1" applyFont="1" applyFill="1" applyBorder="1" applyAlignment="1">
      <alignment horizontal="center" vertical="center" wrapText="1"/>
    </xf>
    <xf numFmtId="49" fontId="8" fillId="0" borderId="51" xfId="0" applyNumberFormat="1" applyFont="1" applyFill="1" applyBorder="1" applyAlignment="1">
      <alignment horizontal="center" vertical="center" wrapText="1"/>
    </xf>
    <xf numFmtId="49" fontId="8" fillId="0" borderId="57" xfId="0" applyNumberFormat="1" applyFont="1" applyFill="1" applyBorder="1" applyAlignment="1">
      <alignment horizontal="center" vertical="center" wrapText="1"/>
    </xf>
    <xf numFmtId="49" fontId="8" fillId="0" borderId="40" xfId="0" applyNumberFormat="1" applyFont="1" applyFill="1" applyBorder="1" applyAlignment="1">
      <alignment horizontal="center" vertical="center" wrapText="1"/>
    </xf>
    <xf numFmtId="49" fontId="8" fillId="0" borderId="50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52" xfId="0" applyNumberFormat="1" applyFont="1" applyFill="1" applyBorder="1" applyAlignment="1">
      <alignment horizontal="center" vertical="center" wrapText="1"/>
    </xf>
    <xf numFmtId="2" fontId="8" fillId="0" borderId="3" xfId="0" applyNumberFormat="1" applyFont="1" applyFill="1" applyBorder="1" applyAlignment="1">
      <alignment horizontal="center" vertical="center" wrapText="1"/>
    </xf>
  </cellXfs>
  <cellStyles count="486">
    <cellStyle name="_Сметы ВНИИСТ" xfId="1"/>
    <cellStyle name="_Японское море_РД - ВНИИСТ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Акцент1 2" xfId="9"/>
    <cellStyle name="20% - Акцент1 2 2" xfId="10"/>
    <cellStyle name="20% - Акцент2 2" xfId="11"/>
    <cellStyle name="20% - Акцент2 2 2" xfId="12"/>
    <cellStyle name="20% - Акцент3 2" xfId="13"/>
    <cellStyle name="20% - Акцент3 2 2" xfId="14"/>
    <cellStyle name="20% - Акцент4 2" xfId="15"/>
    <cellStyle name="20% - Акцент4 2 2" xfId="16"/>
    <cellStyle name="20% - Акцент5 2" xfId="17"/>
    <cellStyle name="20% - Акцент5 2 2" xfId="18"/>
    <cellStyle name="20% - Акцент6 2" xfId="19"/>
    <cellStyle name="20% - Акцент6 2 2" xfId="20"/>
    <cellStyle name="20% - Акцент6 2 3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1 2 3" xfId="30"/>
    <cellStyle name="40% - Акцент2 2" xfId="31"/>
    <cellStyle name="40% - Акцент2 2 2" xfId="32"/>
    <cellStyle name="40% - Акцент2 2 3" xfId="33"/>
    <cellStyle name="40% - Акцент3 2" xfId="34"/>
    <cellStyle name="40% - Акцент3 2 2" xfId="35"/>
    <cellStyle name="40% - Акцент4 2" xfId="36"/>
    <cellStyle name="40% - Акцент4 2 2" xfId="37"/>
    <cellStyle name="40% - Акцент4 2 3" xfId="38"/>
    <cellStyle name="40% - Акцент5 2" xfId="39"/>
    <cellStyle name="40% - Акцент5 2 2" xfId="40"/>
    <cellStyle name="40% - Акцент5 2 3" xfId="41"/>
    <cellStyle name="40% - Акцент6 2" xfId="42"/>
    <cellStyle name="40% - Акцент6 2 2" xfId="43"/>
    <cellStyle name="40% - Акцент6 2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2 2" xfId="52"/>
    <cellStyle name="60% - Акцент1 2 3" xfId="53"/>
    <cellStyle name="60% - Акцент2 2" xfId="54"/>
    <cellStyle name="60% - Акцент2 2 2" xfId="55"/>
    <cellStyle name="60% - Акцент2 2 3" xfId="56"/>
    <cellStyle name="60% - Акцент3 2" xfId="57"/>
    <cellStyle name="60% - Акцент3 2 2" xfId="58"/>
    <cellStyle name="60% - Акцент4 2" xfId="59"/>
    <cellStyle name="60% - Акцент4 2 2" xfId="60"/>
    <cellStyle name="60% - Акцент5 2" xfId="61"/>
    <cellStyle name="60% - Акцент5 2 2" xfId="62"/>
    <cellStyle name="60% - Акцент5 2 3" xfId="63"/>
    <cellStyle name="60% - Акцент6 2" xfId="64"/>
    <cellStyle name="60% - Акцент6 2 2" xfId="65"/>
    <cellStyle name="Accent1" xfId="66"/>
    <cellStyle name="Accent1 - 20%" xfId="67"/>
    <cellStyle name="Accent1 - 40%" xfId="68"/>
    <cellStyle name="Accent1 - 60%" xfId="69"/>
    <cellStyle name="Accent1 2" xfId="70"/>
    <cellStyle name="Accent2" xfId="71"/>
    <cellStyle name="Accent2 - 20%" xfId="72"/>
    <cellStyle name="Accent2 - 40%" xfId="73"/>
    <cellStyle name="Accent2 - 60%" xfId="74"/>
    <cellStyle name="Accent2 2" xfId="75"/>
    <cellStyle name="Accent3" xfId="76"/>
    <cellStyle name="Accent3 - 20%" xfId="77"/>
    <cellStyle name="Accent3 - 40%" xfId="78"/>
    <cellStyle name="Accent3 - 60%" xfId="79"/>
    <cellStyle name="Accent3 2" xfId="80"/>
    <cellStyle name="Accent4" xfId="81"/>
    <cellStyle name="Accent4 - 20%" xfId="82"/>
    <cellStyle name="Accent4 - 40%" xfId="83"/>
    <cellStyle name="Accent4 - 60%" xfId="84"/>
    <cellStyle name="Accent4 2" xfId="85"/>
    <cellStyle name="Accent5" xfId="86"/>
    <cellStyle name="Accent5 - 20%" xfId="87"/>
    <cellStyle name="Accent5 - 40%" xfId="88"/>
    <cellStyle name="Accent5 - 60%" xfId="89"/>
    <cellStyle name="Accent5 2" xfId="90"/>
    <cellStyle name="Accent6" xfId="91"/>
    <cellStyle name="Accent6 - 20%" xfId="92"/>
    <cellStyle name="Accent6 - 40%" xfId="93"/>
    <cellStyle name="Accent6 - 60%" xfId="94"/>
    <cellStyle name="Accent6 2" xfId="95"/>
    <cellStyle name="Bad" xfId="96"/>
    <cellStyle name="Bad 2" xfId="97"/>
    <cellStyle name="Calculation" xfId="98"/>
    <cellStyle name="Calculation 2" xfId="99"/>
    <cellStyle name="Check Cell" xfId="100"/>
    <cellStyle name="Check Cell 2" xfId="101"/>
    <cellStyle name="Emphasis 1" xfId="102"/>
    <cellStyle name="Emphasis 2" xfId="103"/>
    <cellStyle name="Emphasis 3" xfId="104"/>
    <cellStyle name="Euro" xfId="105"/>
    <cellStyle name="Euro 2" xfId="106"/>
    <cellStyle name="Euro 3" xfId="107"/>
    <cellStyle name="Euro 4" xfId="108"/>
    <cellStyle name="Euro 5" xfId="109"/>
    <cellStyle name="Euro 6" xfId="110"/>
    <cellStyle name="Euro 7" xfId="111"/>
    <cellStyle name="Euro 8" xfId="112"/>
    <cellStyle name="Euro 9" xfId="113"/>
    <cellStyle name="Explanatory Text" xfId="114"/>
    <cellStyle name="Good" xfId="115"/>
    <cellStyle name="Good 2" xfId="116"/>
    <cellStyle name="Heading 1" xfId="117"/>
    <cellStyle name="Heading 1 2" xfId="118"/>
    <cellStyle name="Heading 2" xfId="119"/>
    <cellStyle name="Heading 2 2" xfId="120"/>
    <cellStyle name="Heading 3" xfId="121"/>
    <cellStyle name="Heading 3 2" xfId="122"/>
    <cellStyle name="Heading 4" xfId="123"/>
    <cellStyle name="Heading 4 2" xfId="124"/>
    <cellStyle name="Input" xfId="125"/>
    <cellStyle name="Input 2" xfId="126"/>
    <cellStyle name="Linked Cell" xfId="127"/>
    <cellStyle name="Linked Cell 2" xfId="128"/>
    <cellStyle name="Neutral" xfId="129"/>
    <cellStyle name="Neutral 2" xfId="130"/>
    <cellStyle name="Normalny_R98-010all_rozdz" xfId="131"/>
    <cellStyle name="Note" xfId="132"/>
    <cellStyle name="Note 10" xfId="133"/>
    <cellStyle name="Note 2" xfId="134"/>
    <cellStyle name="Note 3" xfId="135"/>
    <cellStyle name="Note 4" xfId="136"/>
    <cellStyle name="Note 5" xfId="137"/>
    <cellStyle name="Note 6" xfId="138"/>
    <cellStyle name="Note 7" xfId="139"/>
    <cellStyle name="Note 8" xfId="140"/>
    <cellStyle name="Note 9" xfId="141"/>
    <cellStyle name="Output" xfId="142"/>
    <cellStyle name="Output 2" xfId="143"/>
    <cellStyle name="Output 2 2" xfId="475"/>
    <cellStyle name="Output 3" xfId="476"/>
    <cellStyle name="S0" xfId="144"/>
    <cellStyle name="S0 2" xfId="145"/>
    <cellStyle name="S1" xfId="146"/>
    <cellStyle name="S1 2" xfId="147"/>
    <cellStyle name="S10" xfId="148"/>
    <cellStyle name="S10 2" xfId="149"/>
    <cellStyle name="S11" xfId="150"/>
    <cellStyle name="S11 2" xfId="151"/>
    <cellStyle name="S12" xfId="152"/>
    <cellStyle name="S12 2" xfId="153"/>
    <cellStyle name="S13" xfId="154"/>
    <cellStyle name="S13 2" xfId="155"/>
    <cellStyle name="S13 3" xfId="156"/>
    <cellStyle name="S14" xfId="157"/>
    <cellStyle name="S14 2" xfId="158"/>
    <cellStyle name="S14 3" xfId="159"/>
    <cellStyle name="S15" xfId="160"/>
    <cellStyle name="S15 2" xfId="161"/>
    <cellStyle name="S15 3" xfId="162"/>
    <cellStyle name="S15 4" xfId="163"/>
    <cellStyle name="S16" xfId="164"/>
    <cellStyle name="S16 2" xfId="165"/>
    <cellStyle name="S16 3" xfId="166"/>
    <cellStyle name="S17" xfId="167"/>
    <cellStyle name="S17 2" xfId="168"/>
    <cellStyle name="S17 3" xfId="169"/>
    <cellStyle name="S18" xfId="170"/>
    <cellStyle name="S18 2" xfId="171"/>
    <cellStyle name="S18 3" xfId="172"/>
    <cellStyle name="S19" xfId="173"/>
    <cellStyle name="S19 2" xfId="174"/>
    <cellStyle name="S19 3" xfId="175"/>
    <cellStyle name="S2" xfId="176"/>
    <cellStyle name="S2 2" xfId="177"/>
    <cellStyle name="S20" xfId="178"/>
    <cellStyle name="S3" xfId="179"/>
    <cellStyle name="S3 2" xfId="180"/>
    <cellStyle name="S4" xfId="181"/>
    <cellStyle name="S5" xfId="182"/>
    <cellStyle name="S6" xfId="183"/>
    <cellStyle name="S6 2" xfId="184"/>
    <cellStyle name="S6 3" xfId="185"/>
    <cellStyle name="S7" xfId="186"/>
    <cellStyle name="S8" xfId="187"/>
    <cellStyle name="S8 2" xfId="188"/>
    <cellStyle name="S9" xfId="189"/>
    <cellStyle name="S9 2" xfId="190"/>
    <cellStyle name="S9 3" xfId="191"/>
    <cellStyle name="Sheet Title" xfId="192"/>
    <cellStyle name="Title" xfId="193"/>
    <cellStyle name="Total" xfId="194"/>
    <cellStyle name="Total 2" xfId="195"/>
    <cellStyle name="Total 2 2" xfId="477"/>
    <cellStyle name="Total 3" xfId="478"/>
    <cellStyle name="Warning Text" xfId="196"/>
    <cellStyle name="Акцент1 2" xfId="197"/>
    <cellStyle name="Акцент1 2 2" xfId="198"/>
    <cellStyle name="Акцент1 2 3" xfId="199"/>
    <cellStyle name="Акцент2 2" xfId="200"/>
    <cellStyle name="Акцент2 2 2" xfId="201"/>
    <cellStyle name="Акцент2 2 3" xfId="202"/>
    <cellStyle name="Акцент3 2" xfId="203"/>
    <cellStyle name="Акцент3 2 2" xfId="204"/>
    <cellStyle name="Акцент3 2 3" xfId="205"/>
    <cellStyle name="Акцент4 2" xfId="206"/>
    <cellStyle name="Акцент4 2 2" xfId="207"/>
    <cellStyle name="Акцент4 2 3" xfId="208"/>
    <cellStyle name="Акцент5 2" xfId="209"/>
    <cellStyle name="Акцент5 2 2" xfId="210"/>
    <cellStyle name="Акцент5 2 3" xfId="211"/>
    <cellStyle name="Акцент6 2" xfId="212"/>
    <cellStyle name="Акцент6 2 2" xfId="213"/>
    <cellStyle name="Акцент6 2 3" xfId="214"/>
    <cellStyle name="Ввод  2" xfId="215"/>
    <cellStyle name="Ввод  2 2" xfId="216"/>
    <cellStyle name="Ввод  2 3" xfId="217"/>
    <cellStyle name="Вывод 2" xfId="218"/>
    <cellStyle name="Вывод 2 2" xfId="219"/>
    <cellStyle name="Вывод 2 2 2" xfId="479"/>
    <cellStyle name="Вывод 2 3" xfId="220"/>
    <cellStyle name="Вывод 2 4" xfId="480"/>
    <cellStyle name="Вычисление 2" xfId="221"/>
    <cellStyle name="Вычисление 2 2" xfId="222"/>
    <cellStyle name="Вычисление 2 3" xfId="223"/>
    <cellStyle name="Заголовок 1 2" xfId="224"/>
    <cellStyle name="Заголовок 1 2 2" xfId="225"/>
    <cellStyle name="Заголовок 1 2 3" xfId="226"/>
    <cellStyle name="Заголовок 2 2" xfId="227"/>
    <cellStyle name="Заголовок 2 2 2" xfId="228"/>
    <cellStyle name="Заголовок 2 2 3" xfId="229"/>
    <cellStyle name="Заголовок 3 2" xfId="230"/>
    <cellStyle name="Заголовок 3 2 2" xfId="231"/>
    <cellStyle name="Заголовок 3 2 3" xfId="232"/>
    <cellStyle name="Заголовок 4 2" xfId="233"/>
    <cellStyle name="Заголовок 4 2 2" xfId="234"/>
    <cellStyle name="Заголовок 4 2 3" xfId="235"/>
    <cellStyle name="Итог 2" xfId="236"/>
    <cellStyle name="Итог 2 2" xfId="237"/>
    <cellStyle name="Итог 2 2 2" xfId="481"/>
    <cellStyle name="Итог 2 3" xfId="238"/>
    <cellStyle name="Итог 2 4" xfId="482"/>
    <cellStyle name="Контрольная ячейка 2" xfId="239"/>
    <cellStyle name="Контрольная ячейка 2 2" xfId="240"/>
    <cellStyle name="Контрольная ячейка 2 3" xfId="241"/>
    <cellStyle name="Название 2" xfId="242"/>
    <cellStyle name="Название 2 2" xfId="243"/>
    <cellStyle name="Название 2 3" xfId="244"/>
    <cellStyle name="Нейтральный 2" xfId="245"/>
    <cellStyle name="Нейтральный 2 2" xfId="246"/>
    <cellStyle name="Нейтральный 2 3" xfId="247"/>
    <cellStyle name="Обычный" xfId="0" builtinId="0"/>
    <cellStyle name="Обычный 10" xfId="248"/>
    <cellStyle name="Обычный 10 2" xfId="249"/>
    <cellStyle name="Обычный 10 3" xfId="250"/>
    <cellStyle name="Обычный 10 3 2" xfId="251"/>
    <cellStyle name="Обычный 10 4" xfId="252"/>
    <cellStyle name="Обычный 10 6" xfId="474"/>
    <cellStyle name="Обычный 11" xfId="253"/>
    <cellStyle name="Обычный 11 2" xfId="254"/>
    <cellStyle name="Обычный 12" xfId="255"/>
    <cellStyle name="Обычный 12 2" xfId="256"/>
    <cellStyle name="Обычный 13" xfId="257"/>
    <cellStyle name="Обычный 14" xfId="258"/>
    <cellStyle name="Обычный 15" xfId="259"/>
    <cellStyle name="Обычный 16" xfId="260"/>
    <cellStyle name="Обычный 17" xfId="261"/>
    <cellStyle name="Обычный 17 2" xfId="262"/>
    <cellStyle name="Обычный 17 3" xfId="263"/>
    <cellStyle name="Обычный 18" xfId="264"/>
    <cellStyle name="Обычный 19" xfId="265"/>
    <cellStyle name="Обычный 2" xfId="266"/>
    <cellStyle name="Обычный 2 10" xfId="267"/>
    <cellStyle name="Обычный 2 10 2" xfId="268"/>
    <cellStyle name="Обычный 2 11" xfId="269"/>
    <cellStyle name="Обычный 2 12" xfId="270"/>
    <cellStyle name="Обычный 2 13" xfId="469"/>
    <cellStyle name="Обычный 2 2" xfId="271"/>
    <cellStyle name="Обычный 2 2 2" xfId="272"/>
    <cellStyle name="Обычный 2 2 2 2" xfId="273"/>
    <cellStyle name="Обычный 2 2 3" xfId="274"/>
    <cellStyle name="Обычный 2 2 3 2" xfId="275"/>
    <cellStyle name="Обычный 2 2 4" xfId="276"/>
    <cellStyle name="Обычный 2 2 5" xfId="277"/>
    <cellStyle name="Обычный 2 2 5 2" xfId="278"/>
    <cellStyle name="Обычный 2 2 6" xfId="279"/>
    <cellStyle name="Обычный 2 2 6 2" xfId="280"/>
    <cellStyle name="Обычный 2 2 7" xfId="281"/>
    <cellStyle name="Обычный 2 2 8" xfId="282"/>
    <cellStyle name="Обычный 2 2 9" xfId="283"/>
    <cellStyle name="Обычный 2 3" xfId="284"/>
    <cellStyle name="Обычный 2 3 2" xfId="285"/>
    <cellStyle name="Обычный 2 3 3" xfId="286"/>
    <cellStyle name="Обычный 2 4" xfId="287"/>
    <cellStyle name="Обычный 2 4 2" xfId="288"/>
    <cellStyle name="Обычный 2 4 2 2" xfId="289"/>
    <cellStyle name="Обычный 2 4 3" xfId="290"/>
    <cellStyle name="Обычный 2 4 4" xfId="291"/>
    <cellStyle name="Обычный 2 5" xfId="292"/>
    <cellStyle name="Обычный 2 5 2" xfId="293"/>
    <cellStyle name="Обычный 2 5 3" xfId="294"/>
    <cellStyle name="Обычный 2 6" xfId="295"/>
    <cellStyle name="Обычный 2 6 2" xfId="296"/>
    <cellStyle name="Обычный 2 6 3" xfId="297"/>
    <cellStyle name="Обычный 2 7" xfId="298"/>
    <cellStyle name="Обычный 2 7 2" xfId="299"/>
    <cellStyle name="Обычный 2 7 3" xfId="300"/>
    <cellStyle name="Обычный 2 8" xfId="301"/>
    <cellStyle name="Обычный 2 8 2" xfId="302"/>
    <cellStyle name="Обычный 2 8 3" xfId="303"/>
    <cellStyle name="Обычный 2 9" xfId="304"/>
    <cellStyle name="Обычный 2 9 2" xfId="305"/>
    <cellStyle name="Обычный 2 9 3" xfId="306"/>
    <cellStyle name="Обычный 2_Отчет Минэнерго 7.1. 3 кв. 2011" xfId="307"/>
    <cellStyle name="Обычный 20" xfId="308"/>
    <cellStyle name="Обычный 21" xfId="309"/>
    <cellStyle name="Обычный 21 2" xfId="467"/>
    <cellStyle name="Обычный 22" xfId="310"/>
    <cellStyle name="Обычный 22 2" xfId="470"/>
    <cellStyle name="Обычный 23" xfId="471"/>
    <cellStyle name="Обычный 24" xfId="472"/>
    <cellStyle name="Обычный 25" xfId="468"/>
    <cellStyle name="Обычный 3" xfId="311"/>
    <cellStyle name="Обычный 3 2" xfId="312"/>
    <cellStyle name="Обычный 3 2 2" xfId="313"/>
    <cellStyle name="Обычный 3 3" xfId="314"/>
    <cellStyle name="Обычный 3 3 2" xfId="315"/>
    <cellStyle name="Обычный 3 3 2 2" xfId="316"/>
    <cellStyle name="Обычный 3 3 3" xfId="317"/>
    <cellStyle name="Обычный 3 3_ИП 2011г от 01 06 11" xfId="318"/>
    <cellStyle name="Обычный 3 4" xfId="319"/>
    <cellStyle name="Обычный 3 4 2" xfId="320"/>
    <cellStyle name="Обычный 3 5" xfId="321"/>
    <cellStyle name="Обычный 3 6" xfId="322"/>
    <cellStyle name="Обычный 3 7" xfId="323"/>
    <cellStyle name="Обычный 3_Отчет Минэнерго 7.1. 3 кв. 2011" xfId="324"/>
    <cellStyle name="Обычный 4" xfId="325"/>
    <cellStyle name="Обычный 4 2" xfId="326"/>
    <cellStyle name="Обычный 4 3" xfId="327"/>
    <cellStyle name="Обычный 5" xfId="328"/>
    <cellStyle name="Обычный 5 2" xfId="329"/>
    <cellStyle name="Обычный 5 3" xfId="330"/>
    <cellStyle name="Обычный 6" xfId="331"/>
    <cellStyle name="Обычный 6 2" xfId="332"/>
    <cellStyle name="Обычный 7" xfId="333"/>
    <cellStyle name="Обычный 7 2" xfId="334"/>
    <cellStyle name="Обычный 8" xfId="335"/>
    <cellStyle name="Обычный 8 2" xfId="336"/>
    <cellStyle name="Обычный 9" xfId="337"/>
    <cellStyle name="Обычный_ОАО МОЭСК 2011" xfId="338"/>
    <cellStyle name="Плохой 2" xfId="339"/>
    <cellStyle name="Плохой 2 2" xfId="340"/>
    <cellStyle name="Плохой 2 3" xfId="341"/>
    <cellStyle name="Пояснение 2" xfId="342"/>
    <cellStyle name="Пояснение 2 2" xfId="343"/>
    <cellStyle name="Пояснение 2 3" xfId="344"/>
    <cellStyle name="Примечание 2" xfId="345"/>
    <cellStyle name="Примечание 2 2" xfId="346"/>
    <cellStyle name="Примечание 2 3" xfId="347"/>
    <cellStyle name="Примечание 2 4" xfId="348"/>
    <cellStyle name="Примечание 2 5" xfId="349"/>
    <cellStyle name="Примечание 3" xfId="350"/>
    <cellStyle name="Примечание 3 2" xfId="351"/>
    <cellStyle name="Примечание 3 3" xfId="352"/>
    <cellStyle name="Примечание 3 4" xfId="353"/>
    <cellStyle name="Процентный 2" xfId="354"/>
    <cellStyle name="Процентный 2 10" xfId="355"/>
    <cellStyle name="Процентный 2 11" xfId="356"/>
    <cellStyle name="Процентный 2 12" xfId="357"/>
    <cellStyle name="Процентный 2 13" xfId="358"/>
    <cellStyle name="Процентный 2 2" xfId="359"/>
    <cellStyle name="Процентный 2 2 2" xfId="360"/>
    <cellStyle name="Процентный 2 2 3" xfId="361"/>
    <cellStyle name="Процентный 2 2 4" xfId="362"/>
    <cellStyle name="Процентный 2 2 5" xfId="363"/>
    <cellStyle name="Процентный 2 2 6" xfId="364"/>
    <cellStyle name="Процентный 2 2 7" xfId="365"/>
    <cellStyle name="Процентный 2 2 8" xfId="366"/>
    <cellStyle name="Процентный 2 2 9" xfId="367"/>
    <cellStyle name="Процентный 2 3" xfId="368"/>
    <cellStyle name="Процентный 2 3 2" xfId="369"/>
    <cellStyle name="Процентный 2 3 3" xfId="370"/>
    <cellStyle name="Процентный 2 3 4" xfId="371"/>
    <cellStyle name="Процентный 2 3 5" xfId="372"/>
    <cellStyle name="Процентный 2 3 6" xfId="373"/>
    <cellStyle name="Процентный 2 3 7" xfId="374"/>
    <cellStyle name="Процентный 2 3 8" xfId="375"/>
    <cellStyle name="Процентный 2 3 9" xfId="376"/>
    <cellStyle name="Процентный 2 4" xfId="377"/>
    <cellStyle name="Процентный 2 4 10" xfId="378"/>
    <cellStyle name="Процентный 2 4 2" xfId="379"/>
    <cellStyle name="Процентный 2 4 3" xfId="380"/>
    <cellStyle name="Процентный 2 4 4" xfId="381"/>
    <cellStyle name="Процентный 2 4 5" xfId="382"/>
    <cellStyle name="Процентный 2 4 6" xfId="383"/>
    <cellStyle name="Процентный 2 4 7" xfId="384"/>
    <cellStyle name="Процентный 2 4 8" xfId="385"/>
    <cellStyle name="Процентный 2 4 9" xfId="386"/>
    <cellStyle name="Процентный 2 5" xfId="387"/>
    <cellStyle name="Процентный 2 6" xfId="388"/>
    <cellStyle name="Процентный 2 7" xfId="389"/>
    <cellStyle name="Процентный 2 8" xfId="390"/>
    <cellStyle name="Процентный 2 9" xfId="391"/>
    <cellStyle name="Процентный 3" xfId="392"/>
    <cellStyle name="Процентный 3 2" xfId="393"/>
    <cellStyle name="Процентный 3 3" xfId="394"/>
    <cellStyle name="Процентный 3 4" xfId="395"/>
    <cellStyle name="Процентный 3 5" xfId="396"/>
    <cellStyle name="Процентный 3 6" xfId="397"/>
    <cellStyle name="Процентный 3 7" xfId="398"/>
    <cellStyle name="Процентный 3 8" xfId="399"/>
    <cellStyle name="Процентный 3 9" xfId="400"/>
    <cellStyle name="Процентный 4" xfId="401"/>
    <cellStyle name="Процентный 4 2" xfId="402"/>
    <cellStyle name="Процентный 4 3" xfId="403"/>
    <cellStyle name="Процентный 4 4" xfId="404"/>
    <cellStyle name="Процентный 4 5" xfId="405"/>
    <cellStyle name="Процентный 4 6" xfId="406"/>
    <cellStyle name="Процентный 4 7" xfId="407"/>
    <cellStyle name="Процентный 4 8" xfId="408"/>
    <cellStyle name="Процентный 4 9" xfId="409"/>
    <cellStyle name="Процентный 5" xfId="410"/>
    <cellStyle name="Процентный 5 2" xfId="411"/>
    <cellStyle name="Процентный 5 3" xfId="412"/>
    <cellStyle name="Процентный 5 4" xfId="413"/>
    <cellStyle name="Процентный 5 5" xfId="414"/>
    <cellStyle name="Процентный 5 6" xfId="415"/>
    <cellStyle name="Процентный 5 7" xfId="416"/>
    <cellStyle name="Процентный 5 8" xfId="417"/>
    <cellStyle name="Процентный 5 9" xfId="418"/>
    <cellStyle name="Процентный 6" xfId="419"/>
    <cellStyle name="Процентный 7" xfId="473"/>
    <cellStyle name="Связанная ячейка 2" xfId="420"/>
    <cellStyle name="Связанная ячейка 2 2" xfId="421"/>
    <cellStyle name="Связанная ячейка 2 3" xfId="422"/>
    <cellStyle name="Стиль 1" xfId="423"/>
    <cellStyle name="ТЕКСТ" xfId="424"/>
    <cellStyle name="Текст предупреждения 2" xfId="425"/>
    <cellStyle name="Текст предупреждения 2 2" xfId="426"/>
    <cellStyle name="Финансовый" xfId="484" builtinId="3"/>
    <cellStyle name="Финансовый [0] 2" xfId="427"/>
    <cellStyle name="Финансовый 10" xfId="428"/>
    <cellStyle name="Финансовый 11" xfId="429"/>
    <cellStyle name="Финансовый 12" xfId="430"/>
    <cellStyle name="Финансовый 13" xfId="431"/>
    <cellStyle name="Финансовый 14" xfId="432"/>
    <cellStyle name="Финансовый 15" xfId="485"/>
    <cellStyle name="Финансовый 2" xfId="433"/>
    <cellStyle name="Финансовый 2 10" xfId="434"/>
    <cellStyle name="Финансовый 2 10 2" xfId="435"/>
    <cellStyle name="Финансовый 2 11" xfId="436"/>
    <cellStyle name="Финансовый 2 2" xfId="437"/>
    <cellStyle name="Финансовый 2 2 2" xfId="438"/>
    <cellStyle name="Финансовый 2 2 3" xfId="439"/>
    <cellStyle name="Финансовый 2 2 4" xfId="440"/>
    <cellStyle name="Финансовый 2 2 5" xfId="441"/>
    <cellStyle name="Финансовый 2 2 6" xfId="442"/>
    <cellStyle name="Финансовый 2 2 7" xfId="443"/>
    <cellStyle name="Финансовый 2 2 8" xfId="444"/>
    <cellStyle name="Финансовый 2 2 9" xfId="445"/>
    <cellStyle name="Финансовый 2 3" xfId="446"/>
    <cellStyle name="Финансовый 2 3 2" xfId="447"/>
    <cellStyle name="Финансовый 2 4" xfId="448"/>
    <cellStyle name="Финансовый 2 5" xfId="449"/>
    <cellStyle name="Финансовый 2 6" xfId="450"/>
    <cellStyle name="Финансовый 2 7" xfId="451"/>
    <cellStyle name="Финансовый 2 8" xfId="452"/>
    <cellStyle name="Финансовый 2 9" xfId="453"/>
    <cellStyle name="Финансовый 3" xfId="454"/>
    <cellStyle name="Финансовый 3 2" xfId="455"/>
    <cellStyle name="Финансовый 3 3" xfId="456"/>
    <cellStyle name="Финансовый 4" xfId="457"/>
    <cellStyle name="Финансовый 4 2" xfId="458"/>
    <cellStyle name="Финансовый 4 2 2" xfId="483"/>
    <cellStyle name="Финансовый 5" xfId="459"/>
    <cellStyle name="Финансовый 6" xfId="460"/>
    <cellStyle name="Финансовый 7" xfId="461"/>
    <cellStyle name="Финансовый 8" xfId="462"/>
    <cellStyle name="Финансовый 9" xfId="463"/>
    <cellStyle name="Хороший 2" xfId="464"/>
    <cellStyle name="Хороший 2 2" xfId="465"/>
    <cellStyle name="Хороший 2 3" xfId="466"/>
  </cellStyles>
  <dxfs count="5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X1083"/>
  <sheetViews>
    <sheetView view="pageBreakPreview" topLeftCell="A1069" zoomScale="42" zoomScaleNormal="66" zoomScaleSheetLayoutView="42" workbookViewId="0">
      <selection activeCell="A1075" sqref="A1075:A1083"/>
    </sheetView>
  </sheetViews>
  <sheetFormatPr defaultColWidth="19.140625" defaultRowHeight="15" x14ac:dyDescent="0.25"/>
  <cols>
    <col min="1" max="1" width="9.140625" style="12" customWidth="1"/>
    <col min="2" max="2" width="27.140625" style="126" customWidth="1"/>
    <col min="3" max="3" width="13.28515625" style="12" customWidth="1"/>
    <col min="4" max="4" width="11.85546875" style="12" customWidth="1"/>
    <col min="5" max="5" width="12.5703125" style="12" customWidth="1"/>
    <col min="6" max="6" width="18.140625" style="12" customWidth="1"/>
    <col min="7" max="7" width="19.28515625" style="12" customWidth="1"/>
    <col min="8" max="8" width="17.42578125" style="12" customWidth="1"/>
    <col min="9" max="9" width="16.85546875" style="13" customWidth="1"/>
    <col min="10" max="10" width="14.5703125" style="13" customWidth="1"/>
    <col min="11" max="11" width="19.5703125" style="13" customWidth="1"/>
    <col min="12" max="12" width="15.5703125" style="13" customWidth="1"/>
    <col min="13" max="13" width="20.42578125" style="13" customWidth="1"/>
    <col min="14" max="14" width="13.28515625" style="13" customWidth="1"/>
    <col min="15" max="15" width="18.5703125" style="13" customWidth="1"/>
    <col min="16" max="16" width="20.140625" style="13" customWidth="1"/>
    <col min="17" max="17" width="20.7109375" style="13" customWidth="1"/>
    <col min="18" max="18" width="14.42578125" style="13" bestFit="1" customWidth="1"/>
    <col min="19" max="19" width="17.28515625" style="13" customWidth="1"/>
    <col min="20" max="20" width="13.42578125" style="13" customWidth="1"/>
    <col min="21" max="21" width="11.85546875" style="13" customWidth="1"/>
    <col min="22" max="22" width="16.140625" style="13" customWidth="1"/>
    <col min="23" max="23" width="15.7109375" style="13" customWidth="1"/>
    <col min="24" max="24" width="19.42578125" style="13" customWidth="1"/>
    <col min="25" max="16384" width="19.140625" style="13"/>
  </cols>
  <sheetData>
    <row r="1" spans="1:24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97"/>
      <c r="V1" s="270" t="s">
        <v>0</v>
      </c>
      <c r="W1" s="270"/>
      <c r="X1" s="270"/>
    </row>
    <row r="2" spans="1:24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97"/>
      <c r="V2" s="270"/>
      <c r="W2" s="270"/>
      <c r="X2" s="270"/>
    </row>
    <row r="3" spans="1:24" x14ac:dyDescent="0.25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97"/>
      <c r="V3" s="270"/>
      <c r="W3" s="270"/>
      <c r="X3" s="270"/>
    </row>
    <row r="4" spans="1:24" ht="18.75" customHeight="1" x14ac:dyDescent="0.25">
      <c r="A4" s="271" t="s">
        <v>1</v>
      </c>
      <c r="B4" s="271"/>
      <c r="C4" s="271"/>
      <c r="D4" s="271"/>
      <c r="E4" s="271"/>
      <c r="F4" s="271"/>
      <c r="G4" s="271"/>
      <c r="H4" s="271"/>
      <c r="I4" s="271"/>
      <c r="J4" s="271"/>
      <c r="K4" s="271"/>
      <c r="L4" s="271"/>
      <c r="M4" s="271"/>
      <c r="N4" s="271"/>
      <c r="O4" s="271"/>
      <c r="P4" s="271"/>
      <c r="Q4" s="271"/>
      <c r="R4" s="271"/>
      <c r="S4" s="271"/>
      <c r="T4" s="3"/>
      <c r="U4" s="4"/>
      <c r="V4" s="4"/>
      <c r="W4" s="4"/>
      <c r="X4" s="4"/>
    </row>
    <row r="5" spans="1:24" ht="23.25" x14ac:dyDescent="0.35">
      <c r="A5" s="14"/>
      <c r="B5" s="123"/>
      <c r="C5" s="14"/>
      <c r="D5" s="14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6"/>
      <c r="P5" s="6"/>
      <c r="Q5" s="1"/>
      <c r="R5" s="1"/>
      <c r="S5" s="1"/>
      <c r="T5" s="1"/>
      <c r="U5" s="272" t="s">
        <v>2</v>
      </c>
      <c r="V5" s="272"/>
      <c r="W5" s="272"/>
      <c r="X5" s="272"/>
    </row>
    <row r="6" spans="1:24" ht="30" customHeight="1" x14ac:dyDescent="0.35">
      <c r="A6" s="14"/>
      <c r="B6" s="123"/>
      <c r="C6" s="14"/>
      <c r="D6" s="14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5"/>
      <c r="P6" s="119"/>
      <c r="Q6" s="1"/>
      <c r="R6" s="1"/>
      <c r="S6" s="1"/>
      <c r="T6" s="7"/>
      <c r="U6" s="270" t="s">
        <v>3</v>
      </c>
      <c r="V6" s="270"/>
      <c r="W6" s="270"/>
      <c r="X6" s="270"/>
    </row>
    <row r="7" spans="1:24" ht="23.45" customHeight="1" x14ac:dyDescent="0.35">
      <c r="A7" s="14"/>
      <c r="B7" s="123"/>
      <c r="C7" s="14"/>
      <c r="D7" s="14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6"/>
      <c r="P7" s="119"/>
      <c r="Q7" s="1"/>
      <c r="R7" s="1"/>
      <c r="S7" s="1"/>
      <c r="T7" s="8"/>
      <c r="U7" s="9" t="s">
        <v>1491</v>
      </c>
      <c r="V7" s="10"/>
      <c r="W7" s="10"/>
      <c r="X7" s="10"/>
    </row>
    <row r="8" spans="1:24" ht="23.25" x14ac:dyDescent="0.35">
      <c r="A8" s="14"/>
      <c r="B8" s="123"/>
      <c r="C8" s="14"/>
      <c r="D8" s="17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8"/>
      <c r="P8" s="122"/>
      <c r="Q8" s="1"/>
      <c r="R8" s="1"/>
      <c r="S8" s="1"/>
      <c r="T8" s="1"/>
      <c r="U8" s="272" t="s">
        <v>167</v>
      </c>
      <c r="V8" s="272"/>
      <c r="W8" s="272"/>
      <c r="X8" s="272"/>
    </row>
    <row r="9" spans="1:24" ht="23.25" x14ac:dyDescent="0.35">
      <c r="A9" s="14"/>
      <c r="B9" s="123"/>
      <c r="C9" s="14"/>
      <c r="D9" s="14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4"/>
      <c r="P9" s="118"/>
      <c r="Q9" s="1"/>
      <c r="R9" s="1"/>
      <c r="S9" s="1"/>
      <c r="T9" s="1"/>
      <c r="U9" s="11"/>
      <c r="V9" s="11"/>
      <c r="W9" s="11"/>
      <c r="X9" s="11" t="s">
        <v>4</v>
      </c>
    </row>
    <row r="10" spans="1:24" ht="23.25" x14ac:dyDescent="0.35">
      <c r="A10" s="14"/>
      <c r="B10" s="123"/>
      <c r="C10" s="137"/>
      <c r="D10" s="14"/>
      <c r="E10" s="124"/>
      <c r="F10" s="124"/>
      <c r="G10" s="124"/>
      <c r="H10" s="124"/>
      <c r="I10" s="124"/>
      <c r="J10" s="19"/>
      <c r="K10" s="19"/>
      <c r="L10" s="19"/>
      <c r="M10" s="19"/>
      <c r="N10" s="19"/>
      <c r="O10" s="125"/>
      <c r="P10" s="119"/>
      <c r="Q10" s="125"/>
      <c r="R10" s="125"/>
      <c r="S10" s="1"/>
      <c r="T10" s="1"/>
      <c r="U10" s="11"/>
      <c r="W10" s="11"/>
      <c r="X10" s="11"/>
    </row>
    <row r="11" spans="1:24" ht="48" customHeight="1" x14ac:dyDescent="0.25">
      <c r="A11" s="273" t="s">
        <v>5</v>
      </c>
      <c r="B11" s="273" t="s">
        <v>6</v>
      </c>
      <c r="C11" s="273" t="s">
        <v>1609</v>
      </c>
      <c r="D11" s="273" t="s">
        <v>8</v>
      </c>
      <c r="E11" s="273" t="s">
        <v>172</v>
      </c>
      <c r="F11" s="273"/>
      <c r="G11" s="273"/>
      <c r="H11" s="273"/>
      <c r="I11" s="273"/>
      <c r="J11" s="273"/>
      <c r="K11" s="273"/>
      <c r="L11" s="273"/>
      <c r="M11" s="273"/>
      <c r="N11" s="273"/>
      <c r="O11" s="273" t="s">
        <v>9</v>
      </c>
      <c r="P11" s="273"/>
      <c r="Q11" s="273" t="s">
        <v>10</v>
      </c>
      <c r="R11" s="273"/>
      <c r="S11" s="273" t="s">
        <v>11</v>
      </c>
      <c r="T11" s="273" t="s">
        <v>12</v>
      </c>
      <c r="U11" s="273"/>
      <c r="V11" s="273"/>
      <c r="W11" s="273"/>
      <c r="X11" s="273" t="s">
        <v>13</v>
      </c>
    </row>
    <row r="12" spans="1:24" ht="30" customHeight="1" x14ac:dyDescent="0.25">
      <c r="A12" s="273"/>
      <c r="B12" s="273"/>
      <c r="C12" s="273"/>
      <c r="D12" s="273"/>
      <c r="E12" s="273" t="s">
        <v>14</v>
      </c>
      <c r="F12" s="273"/>
      <c r="G12" s="273" t="s">
        <v>162</v>
      </c>
      <c r="H12" s="273"/>
      <c r="I12" s="273" t="s">
        <v>163</v>
      </c>
      <c r="J12" s="273"/>
      <c r="K12" s="273" t="s">
        <v>164</v>
      </c>
      <c r="L12" s="273"/>
      <c r="M12" s="273" t="s">
        <v>165</v>
      </c>
      <c r="N12" s="273"/>
      <c r="O12" s="273"/>
      <c r="P12" s="273"/>
      <c r="Q12" s="273"/>
      <c r="R12" s="273"/>
      <c r="S12" s="273"/>
      <c r="T12" s="273" t="s">
        <v>15</v>
      </c>
      <c r="U12" s="273" t="s">
        <v>16</v>
      </c>
      <c r="V12" s="273" t="s">
        <v>17</v>
      </c>
      <c r="W12" s="273"/>
      <c r="X12" s="273"/>
    </row>
    <row r="13" spans="1:24" ht="78.75" x14ac:dyDescent="0.25">
      <c r="A13" s="273"/>
      <c r="B13" s="273"/>
      <c r="C13" s="273"/>
      <c r="D13" s="273"/>
      <c r="E13" s="266" t="s">
        <v>18</v>
      </c>
      <c r="F13" s="266" t="s">
        <v>19</v>
      </c>
      <c r="G13" s="266" t="s">
        <v>20</v>
      </c>
      <c r="H13" s="266" t="s">
        <v>21</v>
      </c>
      <c r="I13" s="266" t="s">
        <v>20</v>
      </c>
      <c r="J13" s="266" t="s">
        <v>21</v>
      </c>
      <c r="K13" s="266" t="s">
        <v>20</v>
      </c>
      <c r="L13" s="266" t="s">
        <v>21</v>
      </c>
      <c r="M13" s="266" t="s">
        <v>20</v>
      </c>
      <c r="N13" s="266" t="s">
        <v>21</v>
      </c>
      <c r="O13" s="266" t="s">
        <v>14</v>
      </c>
      <c r="P13" s="266" t="s">
        <v>22</v>
      </c>
      <c r="Q13" s="266" t="s">
        <v>14</v>
      </c>
      <c r="R13" s="266" t="s">
        <v>22</v>
      </c>
      <c r="S13" s="273"/>
      <c r="T13" s="273"/>
      <c r="U13" s="273"/>
      <c r="V13" s="266" t="s">
        <v>23</v>
      </c>
      <c r="W13" s="266" t="s">
        <v>24</v>
      </c>
      <c r="X13" s="273"/>
    </row>
    <row r="14" spans="1:24" ht="24" customHeight="1" x14ac:dyDescent="0.25">
      <c r="A14" s="128" t="s">
        <v>25</v>
      </c>
      <c r="B14" s="128" t="s">
        <v>26</v>
      </c>
      <c r="C14" s="128" t="s">
        <v>27</v>
      </c>
      <c r="D14" s="128" t="s">
        <v>28</v>
      </c>
      <c r="E14" s="128" t="s">
        <v>29</v>
      </c>
      <c r="F14" s="128" t="s">
        <v>30</v>
      </c>
      <c r="G14" s="128" t="s">
        <v>31</v>
      </c>
      <c r="H14" s="128" t="s">
        <v>32</v>
      </c>
      <c r="I14" s="128" t="s">
        <v>33</v>
      </c>
      <c r="J14" s="128" t="s">
        <v>34</v>
      </c>
      <c r="K14" s="128" t="s">
        <v>35</v>
      </c>
      <c r="L14" s="128" t="s">
        <v>36</v>
      </c>
      <c r="M14" s="128" t="s">
        <v>37</v>
      </c>
      <c r="N14" s="128" t="s">
        <v>38</v>
      </c>
      <c r="O14" s="128" t="s">
        <v>39</v>
      </c>
      <c r="P14" s="128" t="s">
        <v>40</v>
      </c>
      <c r="Q14" s="128" t="s">
        <v>41</v>
      </c>
      <c r="R14" s="128" t="s">
        <v>42</v>
      </c>
      <c r="S14" s="128" t="s">
        <v>43</v>
      </c>
      <c r="T14" s="128" t="s">
        <v>44</v>
      </c>
      <c r="U14" s="128" t="s">
        <v>45</v>
      </c>
      <c r="V14" s="128" t="s">
        <v>46</v>
      </c>
      <c r="W14" s="128" t="s">
        <v>47</v>
      </c>
      <c r="X14" s="128" t="s">
        <v>48</v>
      </c>
    </row>
    <row r="15" spans="1:24" ht="23.1" customHeight="1" x14ac:dyDescent="0.25">
      <c r="A15" s="177"/>
      <c r="B15" s="187" t="s">
        <v>177</v>
      </c>
      <c r="C15" s="188"/>
      <c r="D15" s="168">
        <v>11573.08326716077</v>
      </c>
      <c r="E15" s="168">
        <v>3659.2826999999997</v>
      </c>
      <c r="F15" s="168">
        <v>2205.9561180575256</v>
      </c>
      <c r="G15" s="168">
        <v>591.4183076791187</v>
      </c>
      <c r="H15" s="168">
        <v>578.11744613711858</v>
      </c>
      <c r="I15" s="168">
        <v>846.77011487350012</v>
      </c>
      <c r="J15" s="168">
        <v>789.9207308473558</v>
      </c>
      <c r="K15" s="168">
        <v>964.03612054550013</v>
      </c>
      <c r="L15" s="168">
        <v>837.91794107305077</v>
      </c>
      <c r="M15" s="168">
        <v>1257.0581569018814</v>
      </c>
      <c r="N15" s="168">
        <f t="shared" ref="N15" si="0">N16+N459+N866+N1076</f>
        <v>0</v>
      </c>
      <c r="O15" s="168">
        <v>1876.3394893014904</v>
      </c>
      <c r="P15" s="168">
        <f t="shared" ref="P15" si="1">P16+P459+P866+P1076</f>
        <v>1876.3394893014904</v>
      </c>
      <c r="Q15" s="168">
        <f t="shared" ref="Q15:W15" si="2">Q16+Q459+Q866+Q1076</f>
        <v>1327.55901455</v>
      </c>
      <c r="R15" s="168">
        <f t="shared" si="2"/>
        <v>324.62962940999995</v>
      </c>
      <c r="S15" s="168">
        <f t="shared" si="2"/>
        <v>1453.3265819424746</v>
      </c>
      <c r="T15" s="168">
        <f t="shared" si="2"/>
        <v>0</v>
      </c>
      <c r="U15" s="168">
        <f t="shared" si="2"/>
        <v>0</v>
      </c>
      <c r="V15" s="168">
        <f t="shared" si="2"/>
        <v>0</v>
      </c>
      <c r="W15" s="168">
        <f t="shared" si="2"/>
        <v>0</v>
      </c>
      <c r="X15" s="168"/>
    </row>
    <row r="16" spans="1:24" ht="67.5" customHeight="1" x14ac:dyDescent="0.25">
      <c r="A16" s="169"/>
      <c r="B16" s="187" t="s">
        <v>178</v>
      </c>
      <c r="C16" s="188"/>
      <c r="D16" s="168">
        <v>2691.681947867246</v>
      </c>
      <c r="E16" s="168">
        <v>723.24058044232015</v>
      </c>
      <c r="F16" s="168">
        <v>499.49454290400001</v>
      </c>
      <c r="G16" s="168">
        <v>90.763718396000002</v>
      </c>
      <c r="H16" s="168">
        <v>76.477603411999993</v>
      </c>
      <c r="I16" s="168">
        <v>130.98833733958011</v>
      </c>
      <c r="J16" s="168">
        <v>188.37755597800003</v>
      </c>
      <c r="K16" s="168">
        <v>307.69324786957998</v>
      </c>
      <c r="L16" s="168">
        <v>234.63938351399995</v>
      </c>
      <c r="M16" s="168">
        <v>193.79527683716017</v>
      </c>
      <c r="N16" s="168">
        <f t="shared" ref="N16" si="3">N17+N21+N26+N30+N37+N45+N52+N58+N62+N78+N81+N94+N112+N118+N125+N131+N137+N141+N143+N165+N184+N206+N208+N214+N229+N233+N235+N239+N247+N262+N268+N278+N289+N299+N309+N354+N360+N371+N374+N383+N392+N410+N451+N245</f>
        <v>0</v>
      </c>
      <c r="O16" s="168">
        <v>442.66740566000004</v>
      </c>
      <c r="P16" s="168">
        <f t="shared" ref="P16" si="4">P17+P21+P26+P30+P37+P45+P52+P58+P62+P78+P81+P94+P112+P118+P125+P131+P137+P141+P143+P165+P184+P206+P208+P214+P229+P233+P235+P239+P247+P262+P268+P278+P289+P299+P309+P354+P360+P371+P374+P383+P392+P410+P451+P245</f>
        <v>442.66740566000004</v>
      </c>
      <c r="Q16" s="168">
        <f t="shared" ref="Q16:W16" si="5">Q17+Q21+Q26+Q30+Q37+Q45+Q52+Q58+Q62+Q78+Q81+Q94+Q112+Q118+Q125+Q131+Q137+Q141+Q143+Q165+Q184+Q206+Q208+Q214+Q229+Q233+Q235+Q239+Q247+Q262+Q268+Q278+Q289+Q299+Q309+Q354+Q360+Q371+Q374+Q383+Q392+Q410+Q451+Q245</f>
        <v>377.80843080999995</v>
      </c>
      <c r="R16" s="168">
        <f t="shared" si="5"/>
        <v>93.496542209999987</v>
      </c>
      <c r="S16" s="168">
        <f t="shared" si="5"/>
        <v>223.74603753832031</v>
      </c>
      <c r="T16" s="168">
        <f t="shared" si="5"/>
        <v>0</v>
      </c>
      <c r="U16" s="168">
        <f t="shared" si="5"/>
        <v>0</v>
      </c>
      <c r="V16" s="168">
        <f t="shared" si="5"/>
        <v>0</v>
      </c>
      <c r="W16" s="168">
        <f t="shared" si="5"/>
        <v>0</v>
      </c>
      <c r="X16" s="168"/>
    </row>
    <row r="17" spans="1:24" ht="31.5" x14ac:dyDescent="0.25">
      <c r="A17" s="267"/>
      <c r="B17" s="187" t="s">
        <v>179</v>
      </c>
      <c r="C17" s="188"/>
      <c r="D17" s="170">
        <v>0</v>
      </c>
      <c r="E17" s="170">
        <v>0</v>
      </c>
      <c r="F17" s="170">
        <v>2.8019380139999996</v>
      </c>
      <c r="G17" s="170">
        <v>0</v>
      </c>
      <c r="H17" s="170">
        <v>0.25282259999999995</v>
      </c>
      <c r="I17" s="170">
        <v>0</v>
      </c>
      <c r="J17" s="170">
        <v>0</v>
      </c>
      <c r="K17" s="170">
        <v>0</v>
      </c>
      <c r="L17" s="170">
        <v>2.5491154139999996</v>
      </c>
      <c r="M17" s="170">
        <v>0</v>
      </c>
      <c r="N17" s="170">
        <f t="shared" ref="N17" si="6">SUM(N18:N20)</f>
        <v>0</v>
      </c>
      <c r="O17" s="198">
        <v>2.9359352099999994</v>
      </c>
      <c r="P17" s="170">
        <f t="shared" ref="P17" si="7">SUM(P18:P20)</f>
        <v>2.9359352099999994</v>
      </c>
      <c r="Q17" s="170">
        <f t="shared" ref="Q17:W17" si="8">SUM(Q18:Q20)</f>
        <v>3.8799277500000002</v>
      </c>
      <c r="R17" s="170">
        <f t="shared" si="8"/>
        <v>3.6513661100000001</v>
      </c>
      <c r="S17" s="170">
        <f t="shared" si="8"/>
        <v>-2.8019380139999996</v>
      </c>
      <c r="T17" s="170">
        <f t="shared" si="8"/>
        <v>0</v>
      </c>
      <c r="U17" s="170">
        <f t="shared" si="8"/>
        <v>0</v>
      </c>
      <c r="V17" s="170">
        <f t="shared" si="8"/>
        <v>0</v>
      </c>
      <c r="W17" s="170">
        <f t="shared" si="8"/>
        <v>0</v>
      </c>
      <c r="X17" s="170"/>
    </row>
    <row r="18" spans="1:24" ht="126" x14ac:dyDescent="0.25">
      <c r="A18" s="267">
        <v>1</v>
      </c>
      <c r="B18" s="133" t="s">
        <v>180</v>
      </c>
      <c r="C18" s="138" t="s">
        <v>181</v>
      </c>
      <c r="D18" s="142">
        <v>0</v>
      </c>
      <c r="E18" s="142">
        <f>G18+I18+K18+M18</f>
        <v>0</v>
      </c>
      <c r="F18" s="142">
        <v>0.271572912</v>
      </c>
      <c r="G18" s="142">
        <v>0</v>
      </c>
      <c r="H18" s="142">
        <v>0.25282259999999995</v>
      </c>
      <c r="I18" s="142">
        <v>0</v>
      </c>
      <c r="J18" s="142">
        <v>0</v>
      </c>
      <c r="K18" s="142">
        <v>0</v>
      </c>
      <c r="L18" s="142">
        <v>1.8750312000000047E-2</v>
      </c>
      <c r="M18" s="142">
        <v>0</v>
      </c>
      <c r="N18" s="142"/>
      <c r="O18" s="134">
        <v>0.22856164000000001</v>
      </c>
      <c r="P18" s="142">
        <f>O18-X18</f>
        <v>0.22856164000000001</v>
      </c>
      <c r="Q18" s="134">
        <v>0.22856164000000001</v>
      </c>
      <c r="R18" s="134">
        <v>0</v>
      </c>
      <c r="S18" s="142">
        <f>E18-F18</f>
        <v>-0.271572912</v>
      </c>
      <c r="T18" s="142"/>
      <c r="U18" s="142"/>
      <c r="V18" s="142"/>
      <c r="W18" s="142"/>
      <c r="X18" s="142"/>
    </row>
    <row r="19" spans="1:24" ht="63" x14ac:dyDescent="0.25">
      <c r="A19" s="267">
        <v>2</v>
      </c>
      <c r="B19" s="133" t="s">
        <v>1754</v>
      </c>
      <c r="C19" s="138" t="s">
        <v>1755</v>
      </c>
      <c r="D19" s="142">
        <v>0</v>
      </c>
      <c r="E19" s="142">
        <f>G19+I19+K19+M19</f>
        <v>0</v>
      </c>
      <c r="F19" s="142">
        <v>1.8985512E-2</v>
      </c>
      <c r="G19" s="142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v>1.8985512E-2</v>
      </c>
      <c r="M19" s="142">
        <v>0</v>
      </c>
      <c r="N19" s="142"/>
      <c r="O19" s="134">
        <v>0.24661279999999999</v>
      </c>
      <c r="P19" s="142">
        <f>O19-X19</f>
        <v>0.24661279999999999</v>
      </c>
      <c r="Q19" s="134">
        <v>0</v>
      </c>
      <c r="R19" s="134">
        <v>0</v>
      </c>
      <c r="S19" s="142">
        <f>E19-F19</f>
        <v>-1.8985512E-2</v>
      </c>
      <c r="T19" s="142"/>
      <c r="U19" s="142"/>
      <c r="V19" s="142"/>
      <c r="W19" s="142"/>
      <c r="X19" s="142"/>
    </row>
    <row r="20" spans="1:24" ht="57.75" customHeight="1" x14ac:dyDescent="0.25">
      <c r="A20" s="267">
        <v>3</v>
      </c>
      <c r="B20" s="140" t="s">
        <v>1756</v>
      </c>
      <c r="C20" s="138" t="s">
        <v>182</v>
      </c>
      <c r="D20" s="142">
        <v>0</v>
      </c>
      <c r="E20" s="142">
        <f>G20+I20+K20+M20</f>
        <v>0</v>
      </c>
      <c r="F20" s="142">
        <v>2.5113795899999998</v>
      </c>
      <c r="G20" s="142">
        <v>0</v>
      </c>
      <c r="H20" s="142">
        <v>0</v>
      </c>
      <c r="I20" s="142">
        <v>0</v>
      </c>
      <c r="J20" s="142">
        <v>0</v>
      </c>
      <c r="K20" s="142">
        <v>0</v>
      </c>
      <c r="L20" s="142">
        <v>2.5113795899999998</v>
      </c>
      <c r="M20" s="142">
        <v>0</v>
      </c>
      <c r="N20" s="142"/>
      <c r="O20" s="134">
        <v>2.4607607699999994</v>
      </c>
      <c r="P20" s="142">
        <f>O20-X20</f>
        <v>2.4607607699999994</v>
      </c>
      <c r="Q20" s="134">
        <v>3.6513661100000001</v>
      </c>
      <c r="R20" s="134">
        <v>3.6513661100000001</v>
      </c>
      <c r="S20" s="142">
        <f>E20-F20</f>
        <v>-2.5113795899999998</v>
      </c>
      <c r="T20" s="142"/>
      <c r="U20" s="142"/>
      <c r="V20" s="142"/>
      <c r="W20" s="142"/>
      <c r="X20" s="142"/>
    </row>
    <row r="21" spans="1:24" ht="31.5" x14ac:dyDescent="0.25">
      <c r="A21" s="267"/>
      <c r="B21" s="187" t="s">
        <v>183</v>
      </c>
      <c r="C21" s="188"/>
      <c r="D21" s="170">
        <v>13.592848125966102</v>
      </c>
      <c r="E21" s="170">
        <v>3.8980079999999999</v>
      </c>
      <c r="F21" s="170">
        <v>9.7346550599999997</v>
      </c>
      <c r="G21" s="170">
        <v>0.49203559199999991</v>
      </c>
      <c r="H21" s="170">
        <v>3.2899174159999998</v>
      </c>
      <c r="I21" s="170">
        <v>3.0000000000000001E-3</v>
      </c>
      <c r="J21" s="170">
        <v>3.7013001319999996</v>
      </c>
      <c r="K21" s="170">
        <v>3.0000000000000001E-3</v>
      </c>
      <c r="L21" s="170">
        <v>2.7434375120000003</v>
      </c>
      <c r="M21" s="170">
        <v>3.3999724080000004</v>
      </c>
      <c r="N21" s="170">
        <f t="shared" ref="N21" si="9">SUM(N22:N25)</f>
        <v>0</v>
      </c>
      <c r="O21" s="198">
        <v>5.4690982400000001</v>
      </c>
      <c r="P21" s="170">
        <f t="shared" ref="P21" si="10">SUM(P22:P25)</f>
        <v>5.4690982400000001</v>
      </c>
      <c r="Q21" s="170">
        <f t="shared" ref="Q21:W21" si="11">SUM(Q22:Q25)</f>
        <v>10.984335</v>
      </c>
      <c r="R21" s="170">
        <f t="shared" si="11"/>
        <v>2.8936386299999999</v>
      </c>
      <c r="S21" s="170">
        <f t="shared" si="11"/>
        <v>-5.8366470599999989</v>
      </c>
      <c r="T21" s="170">
        <f t="shared" si="11"/>
        <v>0</v>
      </c>
      <c r="U21" s="170">
        <f t="shared" si="11"/>
        <v>0</v>
      </c>
      <c r="V21" s="170">
        <f t="shared" si="11"/>
        <v>0</v>
      </c>
      <c r="W21" s="170">
        <f t="shared" si="11"/>
        <v>0</v>
      </c>
      <c r="X21" s="170"/>
    </row>
    <row r="22" spans="1:24" ht="94.5" x14ac:dyDescent="0.25">
      <c r="A22" s="267">
        <f>IF(A21&gt;0,A21+1,A20+1)</f>
        <v>4</v>
      </c>
      <c r="B22" s="133" t="s">
        <v>184</v>
      </c>
      <c r="C22" s="138" t="s">
        <v>185</v>
      </c>
      <c r="D22" s="142">
        <v>0.88708799999999999</v>
      </c>
      <c r="E22" s="142">
        <f>G22+I22+K22+M22</f>
        <v>1.2E-2</v>
      </c>
      <c r="F22" s="142">
        <v>8.5344000000000001E-4</v>
      </c>
      <c r="G22" s="142">
        <v>2.35116E-4</v>
      </c>
      <c r="H22" s="142">
        <v>2.35116E-4</v>
      </c>
      <c r="I22" s="142">
        <v>3.0000000000000001E-3</v>
      </c>
      <c r="J22" s="142">
        <v>2.9893199999999996E-4</v>
      </c>
      <c r="K22" s="142">
        <v>3.0000000000000001E-3</v>
      </c>
      <c r="L22" s="142">
        <v>3.1939199999999999E-4</v>
      </c>
      <c r="M22" s="142">
        <v>5.7648839999999996E-3</v>
      </c>
      <c r="N22" s="142"/>
      <c r="O22" s="134">
        <v>7.1120000000000005E-4</v>
      </c>
      <c r="P22" s="142">
        <f>O22-X22</f>
        <v>7.1120000000000005E-4</v>
      </c>
      <c r="Q22" s="134">
        <v>0</v>
      </c>
      <c r="R22" s="134">
        <v>0</v>
      </c>
      <c r="S22" s="142">
        <f>E22-F22</f>
        <v>1.114656E-2</v>
      </c>
      <c r="T22" s="142"/>
      <c r="U22" s="142"/>
      <c r="V22" s="142"/>
      <c r="W22" s="142"/>
      <c r="X22" s="142"/>
    </row>
    <row r="23" spans="1:24" ht="110.25" x14ac:dyDescent="0.25">
      <c r="A23" s="267">
        <f t="shared" ref="A23:A86" si="12">IF(A22&gt;0,A22+1,A21+1)</f>
        <v>5</v>
      </c>
      <c r="B23" s="133" t="s">
        <v>186</v>
      </c>
      <c r="C23" s="138" t="s">
        <v>187</v>
      </c>
      <c r="D23" s="142">
        <v>9.2317241259661014</v>
      </c>
      <c r="E23" s="142">
        <f>G23+I23+K23+M23</f>
        <v>0.4239719999999999</v>
      </c>
      <c r="F23" s="142">
        <v>6.8366054079999996</v>
      </c>
      <c r="G23" s="142">
        <v>0.4239719999999999</v>
      </c>
      <c r="H23" s="142">
        <v>3.2218538240000001</v>
      </c>
      <c r="I23" s="142">
        <v>0</v>
      </c>
      <c r="J23" s="142">
        <v>3.6147515839999995</v>
      </c>
      <c r="K23" s="142">
        <v>0</v>
      </c>
      <c r="L23" s="142">
        <v>0</v>
      </c>
      <c r="M23" s="142">
        <v>0</v>
      </c>
      <c r="N23" s="142"/>
      <c r="O23" s="134">
        <v>2.3497260300000002</v>
      </c>
      <c r="P23" s="142">
        <f>O23-X23</f>
        <v>2.3497260300000002</v>
      </c>
      <c r="Q23" s="134">
        <v>7.86543232</v>
      </c>
      <c r="R23" s="134">
        <v>0</v>
      </c>
      <c r="S23" s="142">
        <f>E23-F23</f>
        <v>-6.4126334079999996</v>
      </c>
      <c r="T23" s="142"/>
      <c r="U23" s="142"/>
      <c r="V23" s="142"/>
      <c r="W23" s="142"/>
      <c r="X23" s="142"/>
    </row>
    <row r="24" spans="1:24" ht="94.5" x14ac:dyDescent="0.25">
      <c r="A24" s="267">
        <f t="shared" si="12"/>
        <v>6</v>
      </c>
      <c r="B24" s="133" t="s">
        <v>188</v>
      </c>
      <c r="C24" s="138" t="s">
        <v>189</v>
      </c>
      <c r="D24" s="142">
        <v>3.4740360000000003</v>
      </c>
      <c r="E24" s="142">
        <f>G24+I24+K24+M24</f>
        <v>3.4620360000000003</v>
      </c>
      <c r="F24" s="142">
        <v>2.8797013759999999</v>
      </c>
      <c r="G24" s="142">
        <v>6.7828475999999999E-2</v>
      </c>
      <c r="H24" s="142">
        <v>6.7828475999999999E-2</v>
      </c>
      <c r="I24" s="142">
        <v>0</v>
      </c>
      <c r="J24" s="142">
        <v>8.6249616000000029E-2</v>
      </c>
      <c r="K24" s="142">
        <v>0</v>
      </c>
      <c r="L24" s="142">
        <v>2.7256232840000001</v>
      </c>
      <c r="M24" s="142">
        <v>3.3942075240000005</v>
      </c>
      <c r="N24" s="142"/>
      <c r="O24" s="134">
        <v>2.89339696</v>
      </c>
      <c r="P24" s="142">
        <f>O24-X24</f>
        <v>2.89339696</v>
      </c>
      <c r="Q24" s="134">
        <v>2.8936386299999999</v>
      </c>
      <c r="R24" s="134">
        <v>2.8936386299999999</v>
      </c>
      <c r="S24" s="142">
        <f>E24-F24</f>
        <v>0.58233462400000047</v>
      </c>
      <c r="T24" s="142"/>
      <c r="U24" s="142"/>
      <c r="V24" s="142"/>
      <c r="W24" s="142"/>
      <c r="X24" s="142"/>
    </row>
    <row r="25" spans="1:24" ht="110.25" x14ac:dyDescent="0.25">
      <c r="A25" s="267">
        <f t="shared" si="12"/>
        <v>7</v>
      </c>
      <c r="B25" s="133" t="s">
        <v>1492</v>
      </c>
      <c r="C25" s="138" t="s">
        <v>1493</v>
      </c>
      <c r="D25" s="142">
        <v>0</v>
      </c>
      <c r="E25" s="142">
        <f>G25+I25+K25+M25</f>
        <v>0</v>
      </c>
      <c r="F25" s="142">
        <v>1.7494836E-2</v>
      </c>
      <c r="G25" s="142">
        <v>0</v>
      </c>
      <c r="H25" s="142">
        <v>0</v>
      </c>
      <c r="I25" s="142">
        <v>0</v>
      </c>
      <c r="J25" s="142">
        <v>0</v>
      </c>
      <c r="K25" s="142">
        <v>0</v>
      </c>
      <c r="L25" s="142">
        <v>1.7494836E-2</v>
      </c>
      <c r="M25" s="142">
        <v>0</v>
      </c>
      <c r="N25" s="142"/>
      <c r="O25" s="134">
        <v>0.22526404999999999</v>
      </c>
      <c r="P25" s="142">
        <f>O25-X25</f>
        <v>0.22526404999999999</v>
      </c>
      <c r="Q25" s="134">
        <v>0.22526404999999999</v>
      </c>
      <c r="R25" s="134">
        <v>0</v>
      </c>
      <c r="S25" s="142">
        <f>E25-F25</f>
        <v>-1.7494836E-2</v>
      </c>
      <c r="T25" s="142"/>
      <c r="U25" s="142"/>
      <c r="V25" s="142"/>
      <c r="W25" s="142"/>
      <c r="X25" s="142"/>
    </row>
    <row r="26" spans="1:24" ht="31.5" x14ac:dyDescent="0.25">
      <c r="A26" s="188"/>
      <c r="B26" s="187" t="s">
        <v>190</v>
      </c>
      <c r="C26" s="188"/>
      <c r="D26" s="170">
        <v>4.8004440000000006</v>
      </c>
      <c r="E26" s="170">
        <v>4.7764439999999997</v>
      </c>
      <c r="F26" s="170">
        <v>4.2730034220000004</v>
      </c>
      <c r="G26" s="170">
        <v>9.3580428000000007E-2</v>
      </c>
      <c r="H26" s="170">
        <v>9.3580428000000007E-2</v>
      </c>
      <c r="I26" s="170">
        <v>4.6828635719999987</v>
      </c>
      <c r="J26" s="170">
        <v>4.1598318059999997</v>
      </c>
      <c r="K26" s="170">
        <v>0</v>
      </c>
      <c r="L26" s="170">
        <v>1.9591188000000002E-2</v>
      </c>
      <c r="M26" s="170">
        <v>0</v>
      </c>
      <c r="N26" s="170">
        <f t="shared" ref="N26" si="13">SUM(N27:N29)</f>
        <v>0</v>
      </c>
      <c r="O26" s="198">
        <v>3.5916784399999999</v>
      </c>
      <c r="P26" s="170">
        <f t="shared" ref="P26" si="14">SUM(P27:P29)</f>
        <v>3.5916784399999999</v>
      </c>
      <c r="Q26" s="170">
        <f t="shared" ref="Q26:W26" si="15">SUM(Q27:Q29)</f>
        <v>3.5921617799999996</v>
      </c>
      <c r="R26" s="170">
        <f t="shared" si="15"/>
        <v>4.716824E-2</v>
      </c>
      <c r="S26" s="170">
        <f t="shared" si="15"/>
        <v>0.50344057799999897</v>
      </c>
      <c r="T26" s="170">
        <f t="shared" si="15"/>
        <v>0</v>
      </c>
      <c r="U26" s="170">
        <f t="shared" si="15"/>
        <v>0</v>
      </c>
      <c r="V26" s="170">
        <f t="shared" si="15"/>
        <v>0</v>
      </c>
      <c r="W26" s="170">
        <f t="shared" si="15"/>
        <v>0</v>
      </c>
      <c r="X26" s="170"/>
    </row>
    <row r="27" spans="1:24" ht="78.75" x14ac:dyDescent="0.25">
      <c r="A27" s="267">
        <f t="shared" si="12"/>
        <v>8</v>
      </c>
      <c r="B27" s="133" t="s">
        <v>191</v>
      </c>
      <c r="C27" s="138" t="s">
        <v>192</v>
      </c>
      <c r="D27" s="142">
        <v>2.057328</v>
      </c>
      <c r="E27" s="142">
        <f>G27+I27+K27+M27</f>
        <v>2.045328</v>
      </c>
      <c r="F27" s="142">
        <v>1.9550981420000002</v>
      </c>
      <c r="G27" s="142">
        <v>4.0072212000000003E-2</v>
      </c>
      <c r="H27" s="142">
        <v>4.0072212000000003E-2</v>
      </c>
      <c r="I27" s="142">
        <v>2.0052557879999999</v>
      </c>
      <c r="J27" s="142">
        <v>1.9150259300000001</v>
      </c>
      <c r="K27" s="142">
        <v>0</v>
      </c>
      <c r="L27" s="142">
        <v>0</v>
      </c>
      <c r="M27" s="142">
        <v>0</v>
      </c>
      <c r="N27" s="142"/>
      <c r="O27" s="134">
        <v>1.6292484600000001</v>
      </c>
      <c r="P27" s="142">
        <f>O27-X27</f>
        <v>1.6292484600000001</v>
      </c>
      <c r="Q27" s="134">
        <v>1.62949013</v>
      </c>
      <c r="R27" s="134">
        <v>0</v>
      </c>
      <c r="S27" s="142">
        <f>E27-F27</f>
        <v>9.022985799999983E-2</v>
      </c>
      <c r="T27" s="142"/>
      <c r="U27" s="142"/>
      <c r="V27" s="142"/>
      <c r="W27" s="142"/>
      <c r="X27" s="142"/>
    </row>
    <row r="28" spans="1:24" ht="141.75" x14ac:dyDescent="0.25">
      <c r="A28" s="267">
        <f t="shared" si="12"/>
        <v>9</v>
      </c>
      <c r="B28" s="174" t="s">
        <v>1757</v>
      </c>
      <c r="C28" s="138" t="s">
        <v>1758</v>
      </c>
      <c r="D28" s="142">
        <v>0</v>
      </c>
      <c r="E28" s="142">
        <f>G28+I28+K28+M28</f>
        <v>0</v>
      </c>
      <c r="F28" s="142">
        <v>1.9591188000000002E-2</v>
      </c>
      <c r="G28" s="142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1.9591188000000002E-2</v>
      </c>
      <c r="M28" s="142">
        <v>0</v>
      </c>
      <c r="N28" s="142"/>
      <c r="O28" s="134">
        <v>4.716824E-2</v>
      </c>
      <c r="P28" s="142">
        <f>O28-X28</f>
        <v>4.716824E-2</v>
      </c>
      <c r="Q28" s="134">
        <v>4.716824E-2</v>
      </c>
      <c r="R28" s="134">
        <v>4.716824E-2</v>
      </c>
      <c r="S28" s="142">
        <f>E28-F28</f>
        <v>-1.9591188000000002E-2</v>
      </c>
      <c r="T28" s="142"/>
      <c r="U28" s="142"/>
      <c r="V28" s="142"/>
      <c r="W28" s="142"/>
      <c r="X28" s="142"/>
    </row>
    <row r="29" spans="1:24" ht="78.75" x14ac:dyDescent="0.25">
      <c r="A29" s="267">
        <f t="shared" si="12"/>
        <v>10</v>
      </c>
      <c r="B29" s="133" t="s">
        <v>193</v>
      </c>
      <c r="C29" s="138" t="s">
        <v>194</v>
      </c>
      <c r="D29" s="142">
        <v>2.7431160000000001</v>
      </c>
      <c r="E29" s="142">
        <f>G29+I29+K29+M29</f>
        <v>2.7311159999999992</v>
      </c>
      <c r="F29" s="142">
        <v>2.298314092</v>
      </c>
      <c r="G29" s="142">
        <v>5.3508216000000004E-2</v>
      </c>
      <c r="H29" s="142">
        <v>5.3508216000000004E-2</v>
      </c>
      <c r="I29" s="142">
        <v>2.6776077839999992</v>
      </c>
      <c r="J29" s="142">
        <v>2.244805876</v>
      </c>
      <c r="K29" s="142">
        <v>0</v>
      </c>
      <c r="L29" s="142">
        <v>0</v>
      </c>
      <c r="M29" s="142">
        <v>0</v>
      </c>
      <c r="N29" s="142"/>
      <c r="O29" s="134">
        <v>1.9152617399999998</v>
      </c>
      <c r="P29" s="142">
        <f>O29-X29</f>
        <v>1.9152617399999998</v>
      </c>
      <c r="Q29" s="134">
        <v>1.9155034099999999</v>
      </c>
      <c r="R29" s="134">
        <v>0</v>
      </c>
      <c r="S29" s="142">
        <f>E29-F29</f>
        <v>0.43280190799999918</v>
      </c>
      <c r="T29" s="142"/>
      <c r="U29" s="142"/>
      <c r="V29" s="142"/>
      <c r="W29" s="142"/>
      <c r="X29" s="142"/>
    </row>
    <row r="30" spans="1:24" ht="31.5" x14ac:dyDescent="0.25">
      <c r="A30" s="267"/>
      <c r="B30" s="187" t="s">
        <v>195</v>
      </c>
      <c r="C30" s="188"/>
      <c r="D30" s="170">
        <v>74.636232000000007</v>
      </c>
      <c r="E30" s="170">
        <v>5.8031759999999988</v>
      </c>
      <c r="F30" s="170">
        <v>2.5121281679999998</v>
      </c>
      <c r="G30" s="170">
        <v>0.103236888</v>
      </c>
      <c r="H30" s="170">
        <v>0.103236888</v>
      </c>
      <c r="I30" s="170">
        <v>1.7220570000000002</v>
      </c>
      <c r="J30" s="170">
        <v>0.13127448</v>
      </c>
      <c r="K30" s="170">
        <v>1.1882010000000001</v>
      </c>
      <c r="L30" s="170">
        <v>2.2776168000000001</v>
      </c>
      <c r="M30" s="170">
        <v>2.7896811120000002</v>
      </c>
      <c r="N30" s="170">
        <f t="shared" ref="N30" si="16">SUM(N31:N36)</f>
        <v>0</v>
      </c>
      <c r="O30" s="198">
        <v>2.4902678900000002</v>
      </c>
      <c r="P30" s="170">
        <f t="shared" ref="P30" si="17">SUM(P31:P36)</f>
        <v>2.4902678900000002</v>
      </c>
      <c r="Q30" s="170">
        <f t="shared" ref="Q30:W30" si="18">SUM(Q31:Q36)</f>
        <v>2.28435677</v>
      </c>
      <c r="R30" s="170">
        <f t="shared" si="18"/>
        <v>2.2161989499999999</v>
      </c>
      <c r="S30" s="170">
        <f t="shared" si="18"/>
        <v>3.2910478320000003</v>
      </c>
      <c r="T30" s="170">
        <f t="shared" si="18"/>
        <v>0</v>
      </c>
      <c r="U30" s="170">
        <f t="shared" si="18"/>
        <v>0</v>
      </c>
      <c r="V30" s="170">
        <f t="shared" si="18"/>
        <v>0</v>
      </c>
      <c r="W30" s="170">
        <f t="shared" si="18"/>
        <v>0</v>
      </c>
      <c r="X30" s="170"/>
    </row>
    <row r="31" spans="1:24" ht="94.5" x14ac:dyDescent="0.25">
      <c r="A31" s="267">
        <f t="shared" si="12"/>
        <v>11</v>
      </c>
      <c r="B31" s="133" t="s">
        <v>196</v>
      </c>
      <c r="C31" s="138" t="s">
        <v>197</v>
      </c>
      <c r="D31" s="142">
        <v>2.7871080000000004</v>
      </c>
      <c r="E31" s="142">
        <f t="shared" ref="E31:E36" si="19">G31+I31+K31+M31</f>
        <v>0.51651599999999998</v>
      </c>
      <c r="F31" s="142">
        <v>2.1741040439999999</v>
      </c>
      <c r="G31" s="142">
        <v>1.0119612000000002E-2</v>
      </c>
      <c r="H31" s="142">
        <v>1.0119612000000002E-2</v>
      </c>
      <c r="I31" s="142">
        <v>0</v>
      </c>
      <c r="J31" s="142">
        <v>1.2867947999999999E-2</v>
      </c>
      <c r="K31" s="142">
        <v>0</v>
      </c>
      <c r="L31" s="142">
        <v>2.1511164840000001</v>
      </c>
      <c r="M31" s="142">
        <v>0.50639638799999998</v>
      </c>
      <c r="N31" s="142"/>
      <c r="O31" s="134">
        <v>2.2085811200000003</v>
      </c>
      <c r="P31" s="142">
        <f t="shared" ref="P31:P36" si="20">O31-X31</f>
        <v>2.2085811200000003</v>
      </c>
      <c r="Q31" s="134">
        <v>2.2161989499999999</v>
      </c>
      <c r="R31" s="134">
        <v>2.2161989499999999</v>
      </c>
      <c r="S31" s="142">
        <f t="shared" ref="S31:S36" si="21">E31-F31</f>
        <v>-1.6575880439999999</v>
      </c>
      <c r="T31" s="142"/>
      <c r="U31" s="142"/>
      <c r="V31" s="142"/>
      <c r="W31" s="142"/>
      <c r="X31" s="142"/>
    </row>
    <row r="32" spans="1:24" ht="110.25" x14ac:dyDescent="0.25">
      <c r="A32" s="267">
        <f t="shared" si="12"/>
        <v>12</v>
      </c>
      <c r="B32" s="133" t="s">
        <v>198</v>
      </c>
      <c r="C32" s="138" t="s">
        <v>199</v>
      </c>
      <c r="D32" s="142">
        <v>64.162464</v>
      </c>
      <c r="E32" s="142">
        <f t="shared" si="19"/>
        <v>3.6</v>
      </c>
      <c r="F32" s="142">
        <v>0.25603556399999999</v>
      </c>
      <c r="G32" s="142">
        <v>7.0531475999999996E-2</v>
      </c>
      <c r="H32" s="142">
        <v>7.0531475999999996E-2</v>
      </c>
      <c r="I32" s="142">
        <v>0.9</v>
      </c>
      <c r="J32" s="142">
        <v>8.9686728000000007E-2</v>
      </c>
      <c r="K32" s="142">
        <v>0.9</v>
      </c>
      <c r="L32" s="142">
        <v>9.5817360000000004E-2</v>
      </c>
      <c r="M32" s="142">
        <v>1.7294685240000001</v>
      </c>
      <c r="N32" s="142"/>
      <c r="O32" s="134">
        <v>0.21336296999999999</v>
      </c>
      <c r="P32" s="142">
        <f t="shared" si="20"/>
        <v>0.21336296999999999</v>
      </c>
      <c r="Q32" s="134">
        <v>0</v>
      </c>
      <c r="R32" s="134">
        <v>0</v>
      </c>
      <c r="S32" s="142">
        <f t="shared" si="21"/>
        <v>3.3439644360000003</v>
      </c>
      <c r="T32" s="142"/>
      <c r="U32" s="142"/>
      <c r="V32" s="142"/>
      <c r="W32" s="142"/>
      <c r="X32" s="142"/>
    </row>
    <row r="33" spans="1:24" ht="63" x14ac:dyDescent="0.25">
      <c r="A33" s="267">
        <f t="shared" si="12"/>
        <v>13</v>
      </c>
      <c r="B33" s="133" t="s">
        <v>200</v>
      </c>
      <c r="C33" s="138" t="s">
        <v>201</v>
      </c>
      <c r="D33" s="142">
        <v>7.1528040000000006</v>
      </c>
      <c r="E33" s="142">
        <f t="shared" si="19"/>
        <v>1.1528039999999997</v>
      </c>
      <c r="F33" s="142">
        <v>8.1988559999999988E-2</v>
      </c>
      <c r="G33" s="142">
        <v>2.25858E-2</v>
      </c>
      <c r="H33" s="142">
        <v>2.25858E-2</v>
      </c>
      <c r="I33" s="142">
        <v>0.28820099999999998</v>
      </c>
      <c r="J33" s="142">
        <v>2.8719803999999991E-2</v>
      </c>
      <c r="K33" s="142">
        <v>0.28820099999999998</v>
      </c>
      <c r="L33" s="142">
        <v>3.0682955999999994E-2</v>
      </c>
      <c r="M33" s="142">
        <v>0.55381619999999987</v>
      </c>
      <c r="N33" s="142"/>
      <c r="O33" s="134">
        <v>6.8323800000000004E-2</v>
      </c>
      <c r="P33" s="142">
        <f t="shared" si="20"/>
        <v>6.8323800000000004E-2</v>
      </c>
      <c r="Q33" s="134">
        <v>0</v>
      </c>
      <c r="R33" s="134">
        <v>0</v>
      </c>
      <c r="S33" s="142">
        <f t="shared" si="21"/>
        <v>1.0708154399999996</v>
      </c>
      <c r="T33" s="142"/>
      <c r="U33" s="142"/>
      <c r="V33" s="142"/>
      <c r="W33" s="142"/>
      <c r="X33" s="142"/>
    </row>
    <row r="34" spans="1:24" ht="94.5" x14ac:dyDescent="0.25">
      <c r="A34" s="267">
        <f t="shared" si="12"/>
        <v>14</v>
      </c>
      <c r="B34" s="133" t="s">
        <v>1759</v>
      </c>
      <c r="C34" s="138" t="s">
        <v>1658</v>
      </c>
      <c r="D34" s="142">
        <v>0.21442800000000001</v>
      </c>
      <c r="E34" s="142">
        <f t="shared" si="19"/>
        <v>0.21442800000000001</v>
      </c>
      <c r="F34" s="142">
        <v>0</v>
      </c>
      <c r="G34" s="142">
        <v>0</v>
      </c>
      <c r="H34" s="142">
        <v>0</v>
      </c>
      <c r="I34" s="142">
        <v>0.21442800000000001</v>
      </c>
      <c r="J34" s="142">
        <v>0</v>
      </c>
      <c r="K34" s="142">
        <v>0</v>
      </c>
      <c r="L34" s="142">
        <v>0</v>
      </c>
      <c r="M34" s="142">
        <v>0</v>
      </c>
      <c r="N34" s="142"/>
      <c r="O34" s="134">
        <v>0</v>
      </c>
      <c r="P34" s="142">
        <f t="shared" si="20"/>
        <v>0</v>
      </c>
      <c r="Q34" s="134">
        <v>3.9427980000000008E-2</v>
      </c>
      <c r="R34" s="134">
        <v>0</v>
      </c>
      <c r="S34" s="142">
        <f t="shared" si="21"/>
        <v>0.21442800000000001</v>
      </c>
      <c r="T34" s="142"/>
      <c r="U34" s="142"/>
      <c r="V34" s="142"/>
      <c r="W34" s="142"/>
      <c r="X34" s="142"/>
    </row>
    <row r="35" spans="1:24" ht="94.5" x14ac:dyDescent="0.25">
      <c r="A35" s="267">
        <f t="shared" si="12"/>
        <v>15</v>
      </c>
      <c r="B35" s="174" t="s">
        <v>1760</v>
      </c>
      <c r="C35" s="138" t="s">
        <v>1659</v>
      </c>
      <c r="D35" s="142">
        <v>0.122304</v>
      </c>
      <c r="E35" s="142">
        <f t="shared" si="19"/>
        <v>0.122304</v>
      </c>
      <c r="F35" s="142">
        <v>0</v>
      </c>
      <c r="G35" s="142">
        <v>0</v>
      </c>
      <c r="H35" s="142">
        <v>0</v>
      </c>
      <c r="I35" s="142">
        <v>0.122304</v>
      </c>
      <c r="J35" s="142">
        <v>0</v>
      </c>
      <c r="K35" s="142">
        <v>0</v>
      </c>
      <c r="L35" s="142">
        <v>0</v>
      </c>
      <c r="M35" s="142">
        <v>0</v>
      </c>
      <c r="N35" s="142"/>
      <c r="O35" s="134">
        <v>0</v>
      </c>
      <c r="P35" s="142">
        <f t="shared" si="20"/>
        <v>0</v>
      </c>
      <c r="Q35" s="134">
        <v>1.099405E-2</v>
      </c>
      <c r="R35" s="134">
        <v>0</v>
      </c>
      <c r="S35" s="142">
        <f t="shared" si="21"/>
        <v>0.122304</v>
      </c>
      <c r="T35" s="142"/>
      <c r="U35" s="142"/>
      <c r="V35" s="142"/>
      <c r="W35" s="142"/>
      <c r="X35" s="142"/>
    </row>
    <row r="36" spans="1:24" ht="141.75" customHeight="1" x14ac:dyDescent="0.25">
      <c r="A36" s="267">
        <f t="shared" si="12"/>
        <v>16</v>
      </c>
      <c r="B36" s="133" t="s">
        <v>202</v>
      </c>
      <c r="C36" s="138" t="s">
        <v>1660</v>
      </c>
      <c r="D36" s="142">
        <v>0.19712399999999999</v>
      </c>
      <c r="E36" s="142">
        <f t="shared" si="19"/>
        <v>0.19712399999999999</v>
      </c>
      <c r="F36" s="142">
        <v>0</v>
      </c>
      <c r="G36" s="142">
        <v>0</v>
      </c>
      <c r="H36" s="142">
        <v>0</v>
      </c>
      <c r="I36" s="142">
        <v>0.19712399999999999</v>
      </c>
      <c r="J36" s="142">
        <v>0</v>
      </c>
      <c r="K36" s="142">
        <v>0</v>
      </c>
      <c r="L36" s="142">
        <v>0</v>
      </c>
      <c r="M36" s="142">
        <v>0</v>
      </c>
      <c r="N36" s="142"/>
      <c r="O36" s="134">
        <v>0</v>
      </c>
      <c r="P36" s="142">
        <f t="shared" si="20"/>
        <v>0</v>
      </c>
      <c r="Q36" s="134">
        <v>1.7735790000000001E-2</v>
      </c>
      <c r="R36" s="134">
        <v>0</v>
      </c>
      <c r="S36" s="142">
        <f t="shared" si="21"/>
        <v>0.19712399999999999</v>
      </c>
      <c r="T36" s="142"/>
      <c r="U36" s="142"/>
      <c r="V36" s="142"/>
      <c r="W36" s="142"/>
      <c r="X36" s="142"/>
    </row>
    <row r="37" spans="1:24" ht="31.5" x14ac:dyDescent="0.25">
      <c r="A37" s="267"/>
      <c r="B37" s="187" t="s">
        <v>203</v>
      </c>
      <c r="C37" s="188"/>
      <c r="D37" s="170">
        <v>4.5128467828474568</v>
      </c>
      <c r="E37" s="170">
        <v>3.4295591239999998</v>
      </c>
      <c r="F37" s="170">
        <v>2.2049515959999999</v>
      </c>
      <c r="G37" s="170">
        <v>1.5360462420000007</v>
      </c>
      <c r="H37" s="170">
        <v>1.9353687480000001</v>
      </c>
      <c r="I37" s="170">
        <v>1.3640911079999998</v>
      </c>
      <c r="J37" s="170">
        <v>0.1958290119999998</v>
      </c>
      <c r="K37" s="170">
        <v>0.5294217739999999</v>
      </c>
      <c r="L37" s="170">
        <v>7.3753835999999948E-2</v>
      </c>
      <c r="M37" s="170">
        <v>0</v>
      </c>
      <c r="N37" s="170">
        <f t="shared" ref="N37" si="22">SUM(N38:N44)</f>
        <v>0</v>
      </c>
      <c r="O37" s="198">
        <v>1.8511712499999997</v>
      </c>
      <c r="P37" s="170">
        <f t="shared" ref="P37" si="23">SUM(P38:P44)</f>
        <v>1.8511712499999997</v>
      </c>
      <c r="Q37" s="170">
        <f t="shared" ref="Q37:W37" si="24">SUM(Q38:Q44)</f>
        <v>3.6189947099999999</v>
      </c>
      <c r="R37" s="170">
        <f t="shared" si="24"/>
        <v>0.76392499000000003</v>
      </c>
      <c r="S37" s="170">
        <f t="shared" si="24"/>
        <v>1.2246075280000002</v>
      </c>
      <c r="T37" s="170">
        <f t="shared" si="24"/>
        <v>0</v>
      </c>
      <c r="U37" s="170">
        <f t="shared" si="24"/>
        <v>0</v>
      </c>
      <c r="V37" s="170">
        <f t="shared" si="24"/>
        <v>0</v>
      </c>
      <c r="W37" s="170">
        <f t="shared" si="24"/>
        <v>0</v>
      </c>
      <c r="X37" s="170"/>
    </row>
    <row r="38" spans="1:24" ht="110.25" x14ac:dyDescent="0.25">
      <c r="A38" s="267">
        <f t="shared" si="12"/>
        <v>17</v>
      </c>
      <c r="B38" s="133" t="s">
        <v>204</v>
      </c>
      <c r="C38" s="138" t="s">
        <v>205</v>
      </c>
      <c r="D38" s="142">
        <v>0.40573200000000004</v>
      </c>
      <c r="E38" s="142">
        <f t="shared" ref="E38:E44" si="25">G38+I38+K38+M38</f>
        <v>0.1403951240000004</v>
      </c>
      <c r="F38" s="142">
        <v>0.45650498</v>
      </c>
      <c r="G38" s="142">
        <v>0.1403951240000004</v>
      </c>
      <c r="H38" s="142">
        <v>0.45650498</v>
      </c>
      <c r="I38" s="142">
        <v>0</v>
      </c>
      <c r="J38" s="142">
        <v>0</v>
      </c>
      <c r="K38" s="142">
        <v>0</v>
      </c>
      <c r="L38" s="142">
        <v>0</v>
      </c>
      <c r="M38" s="142">
        <v>0</v>
      </c>
      <c r="N38" s="142"/>
      <c r="O38" s="134">
        <v>0</v>
      </c>
      <c r="P38" s="142">
        <f t="shared" ref="P38:P44" si="26">O38-X38</f>
        <v>0</v>
      </c>
      <c r="Q38" s="134">
        <v>0.44229364000000004</v>
      </c>
      <c r="R38" s="134">
        <v>0</v>
      </c>
      <c r="S38" s="142">
        <f t="shared" ref="S38:S44" si="27">E38-F38</f>
        <v>-0.31610985599999963</v>
      </c>
      <c r="T38" s="142"/>
      <c r="U38" s="142"/>
      <c r="V38" s="142"/>
      <c r="W38" s="142"/>
      <c r="X38" s="142"/>
    </row>
    <row r="39" spans="1:24" ht="141.75" x14ac:dyDescent="0.25">
      <c r="A39" s="267">
        <f t="shared" si="12"/>
        <v>18</v>
      </c>
      <c r="B39" s="133" t="s">
        <v>206</v>
      </c>
      <c r="C39" s="138" t="s">
        <v>207</v>
      </c>
      <c r="D39" s="142">
        <v>0.58308678284745752</v>
      </c>
      <c r="E39" s="142">
        <f t="shared" si="25"/>
        <v>1.2E-2</v>
      </c>
      <c r="F39" s="142">
        <v>9.5212649999999996E-2</v>
      </c>
      <c r="G39" s="142">
        <v>1.2E-2</v>
      </c>
      <c r="H39" s="142">
        <v>9.5212649999999996E-2</v>
      </c>
      <c r="I39" s="142">
        <v>0</v>
      </c>
      <c r="J39" s="142">
        <v>0</v>
      </c>
      <c r="K39" s="142">
        <v>0</v>
      </c>
      <c r="L39" s="142">
        <v>0</v>
      </c>
      <c r="M39" s="142">
        <v>0</v>
      </c>
      <c r="N39" s="142"/>
      <c r="O39" s="134">
        <v>0</v>
      </c>
      <c r="P39" s="142">
        <f t="shared" si="26"/>
        <v>0</v>
      </c>
      <c r="Q39" s="134">
        <v>0.73462068000000014</v>
      </c>
      <c r="R39" s="134">
        <v>0</v>
      </c>
      <c r="S39" s="142">
        <f t="shared" si="27"/>
        <v>-8.3212649999999999E-2</v>
      </c>
      <c r="T39" s="142"/>
      <c r="U39" s="142"/>
      <c r="V39" s="142"/>
      <c r="W39" s="142"/>
      <c r="X39" s="142"/>
    </row>
    <row r="40" spans="1:24" ht="78.75" x14ac:dyDescent="0.25">
      <c r="A40" s="267">
        <f t="shared" si="12"/>
        <v>19</v>
      </c>
      <c r="B40" s="133" t="s">
        <v>208</v>
      </c>
      <c r="C40" s="138" t="s">
        <v>209</v>
      </c>
      <c r="D40" s="142">
        <v>1.4892959999999997</v>
      </c>
      <c r="E40" s="142">
        <f t="shared" si="25"/>
        <v>1.242432</v>
      </c>
      <c r="F40" s="142">
        <v>0.90883923799999999</v>
      </c>
      <c r="G40" s="142">
        <v>0.71301022600000019</v>
      </c>
      <c r="H40" s="142">
        <v>0.71301022600000019</v>
      </c>
      <c r="I40" s="142">
        <v>0</v>
      </c>
      <c r="J40" s="142">
        <v>0.1958290119999998</v>
      </c>
      <c r="K40" s="142">
        <v>0.5294217739999999</v>
      </c>
      <c r="L40" s="142">
        <v>0</v>
      </c>
      <c r="M40" s="142">
        <v>0</v>
      </c>
      <c r="N40" s="142"/>
      <c r="O40" s="134">
        <v>0.75736602999999991</v>
      </c>
      <c r="P40" s="142">
        <f t="shared" si="26"/>
        <v>0.75736602999999991</v>
      </c>
      <c r="Q40" s="134">
        <v>0.94837815000000003</v>
      </c>
      <c r="R40" s="134">
        <v>0</v>
      </c>
      <c r="S40" s="142">
        <f t="shared" si="27"/>
        <v>0.33359276199999999</v>
      </c>
      <c r="T40" s="142"/>
      <c r="U40" s="142"/>
      <c r="V40" s="142"/>
      <c r="W40" s="142"/>
      <c r="X40" s="142"/>
    </row>
    <row r="41" spans="1:24" ht="126" x14ac:dyDescent="0.25">
      <c r="A41" s="267">
        <f t="shared" si="12"/>
        <v>20</v>
      </c>
      <c r="B41" s="133" t="s">
        <v>1761</v>
      </c>
      <c r="C41" s="138" t="s">
        <v>1661</v>
      </c>
      <c r="D41" s="142">
        <v>1.5664079999999998</v>
      </c>
      <c r="E41" s="142">
        <f t="shared" si="25"/>
        <v>1.5664079999999998</v>
      </c>
      <c r="F41" s="142">
        <v>0.36792000000000002</v>
      </c>
      <c r="G41" s="142">
        <v>0.36792000000000002</v>
      </c>
      <c r="H41" s="142">
        <v>0.36792000000000002</v>
      </c>
      <c r="I41" s="142">
        <v>1.1984879999999998</v>
      </c>
      <c r="J41" s="142">
        <v>0</v>
      </c>
      <c r="K41" s="142">
        <v>0</v>
      </c>
      <c r="L41" s="142">
        <v>0</v>
      </c>
      <c r="M41" s="142">
        <v>0</v>
      </c>
      <c r="N41" s="142"/>
      <c r="O41" s="134">
        <v>0</v>
      </c>
      <c r="P41" s="142">
        <f t="shared" si="26"/>
        <v>0</v>
      </c>
      <c r="Q41" s="134">
        <v>0.39989701999999999</v>
      </c>
      <c r="R41" s="134">
        <v>0</v>
      </c>
      <c r="S41" s="142">
        <f t="shared" si="27"/>
        <v>1.1984879999999998</v>
      </c>
      <c r="T41" s="142"/>
      <c r="U41" s="142"/>
      <c r="V41" s="142"/>
      <c r="W41" s="142"/>
      <c r="X41" s="142"/>
    </row>
    <row r="42" spans="1:24" ht="126" x14ac:dyDescent="0.25">
      <c r="A42" s="267">
        <f t="shared" si="12"/>
        <v>21</v>
      </c>
      <c r="B42" s="174" t="s">
        <v>1762</v>
      </c>
      <c r="C42" s="138" t="s">
        <v>1662</v>
      </c>
      <c r="D42" s="142">
        <v>0.46832399999999996</v>
      </c>
      <c r="E42" s="142">
        <f t="shared" si="25"/>
        <v>0.46832399999999996</v>
      </c>
      <c r="F42" s="142">
        <v>0.31466522399999997</v>
      </c>
      <c r="G42" s="142">
        <v>0.30272089200000002</v>
      </c>
      <c r="H42" s="142">
        <v>0.30272089200000002</v>
      </c>
      <c r="I42" s="142">
        <v>0.16560310799999997</v>
      </c>
      <c r="J42" s="142">
        <v>0</v>
      </c>
      <c r="K42" s="142">
        <v>0</v>
      </c>
      <c r="L42" s="142">
        <v>1.1944331999999946E-2</v>
      </c>
      <c r="M42" s="142">
        <v>0</v>
      </c>
      <c r="N42" s="142"/>
      <c r="O42" s="134">
        <v>0.26389361</v>
      </c>
      <c r="P42" s="142">
        <f t="shared" si="26"/>
        <v>0.26389361</v>
      </c>
      <c r="Q42" s="134">
        <v>0.26389361</v>
      </c>
      <c r="R42" s="134">
        <v>0</v>
      </c>
      <c r="S42" s="142">
        <f t="shared" si="27"/>
        <v>0.153658776</v>
      </c>
      <c r="T42" s="142"/>
      <c r="U42" s="142"/>
      <c r="V42" s="142"/>
      <c r="W42" s="142"/>
      <c r="X42" s="142"/>
    </row>
    <row r="43" spans="1:24" ht="63" x14ac:dyDescent="0.25">
      <c r="A43" s="267">
        <f t="shared" si="12"/>
        <v>22</v>
      </c>
      <c r="B43" s="133" t="s">
        <v>1763</v>
      </c>
      <c r="C43" s="138" t="s">
        <v>1764</v>
      </c>
      <c r="D43" s="142">
        <v>0</v>
      </c>
      <c r="E43" s="142">
        <f t="shared" si="25"/>
        <v>0</v>
      </c>
      <c r="F43" s="142">
        <v>3.2473848E-2</v>
      </c>
      <c r="G43" s="142">
        <v>0</v>
      </c>
      <c r="H43" s="142">
        <v>0</v>
      </c>
      <c r="I43" s="142">
        <v>0</v>
      </c>
      <c r="J43" s="142">
        <v>0</v>
      </c>
      <c r="K43" s="142">
        <v>0</v>
      </c>
      <c r="L43" s="142">
        <v>3.2473848E-2</v>
      </c>
      <c r="M43" s="142">
        <v>0</v>
      </c>
      <c r="N43" s="142"/>
      <c r="O43" s="134">
        <v>0.76392499000000003</v>
      </c>
      <c r="P43" s="142">
        <f t="shared" si="26"/>
        <v>0.76392499000000003</v>
      </c>
      <c r="Q43" s="134">
        <v>0.76392499000000003</v>
      </c>
      <c r="R43" s="134">
        <v>0.76392499000000003</v>
      </c>
      <c r="S43" s="142">
        <f t="shared" si="27"/>
        <v>-3.2473848E-2</v>
      </c>
      <c r="T43" s="142"/>
      <c r="U43" s="142"/>
      <c r="V43" s="142"/>
      <c r="W43" s="142"/>
      <c r="X43" s="142"/>
    </row>
    <row r="44" spans="1:24" ht="141.75" x14ac:dyDescent="0.25">
      <c r="A44" s="267">
        <f t="shared" si="12"/>
        <v>23</v>
      </c>
      <c r="B44" s="133" t="s">
        <v>210</v>
      </c>
      <c r="C44" s="138" t="s">
        <v>211</v>
      </c>
      <c r="D44" s="142">
        <v>0</v>
      </c>
      <c r="E44" s="142">
        <f t="shared" si="25"/>
        <v>0</v>
      </c>
      <c r="F44" s="142">
        <v>2.9335655999999998E-2</v>
      </c>
      <c r="G44" s="142">
        <v>0</v>
      </c>
      <c r="H44" s="142">
        <v>0</v>
      </c>
      <c r="I44" s="142">
        <v>0</v>
      </c>
      <c r="J44" s="142">
        <v>0</v>
      </c>
      <c r="K44" s="142">
        <v>0</v>
      </c>
      <c r="L44" s="142">
        <v>2.9335655999999998E-2</v>
      </c>
      <c r="M44" s="142">
        <v>0</v>
      </c>
      <c r="N44" s="142"/>
      <c r="O44" s="134">
        <v>6.5986619999999996E-2</v>
      </c>
      <c r="P44" s="142">
        <f t="shared" si="26"/>
        <v>6.5986619999999996E-2</v>
      </c>
      <c r="Q44" s="134">
        <v>6.5986619999999996E-2</v>
      </c>
      <c r="R44" s="134">
        <v>0</v>
      </c>
      <c r="S44" s="142">
        <f t="shared" si="27"/>
        <v>-2.9335655999999998E-2</v>
      </c>
      <c r="T44" s="142"/>
      <c r="U44" s="142"/>
      <c r="V44" s="142"/>
      <c r="W44" s="142"/>
      <c r="X44" s="142"/>
    </row>
    <row r="45" spans="1:24" ht="31.5" x14ac:dyDescent="0.25">
      <c r="A45" s="267"/>
      <c r="B45" s="187" t="s">
        <v>212</v>
      </c>
      <c r="C45" s="188"/>
      <c r="D45" s="170">
        <v>55.555274173423726</v>
      </c>
      <c r="E45" s="170">
        <v>10.640382000000001</v>
      </c>
      <c r="F45" s="170">
        <v>24.502523772</v>
      </c>
      <c r="G45" s="170">
        <v>5.3863505680000001</v>
      </c>
      <c r="H45" s="170">
        <v>0.81623276799999989</v>
      </c>
      <c r="I45" s="170">
        <v>0.64550917999999979</v>
      </c>
      <c r="J45" s="170">
        <v>10.016633316</v>
      </c>
      <c r="K45" s="170">
        <v>4.4323643399999995</v>
      </c>
      <c r="L45" s="170">
        <v>13.669657687999999</v>
      </c>
      <c r="M45" s="170">
        <v>0.17615791200000003</v>
      </c>
      <c r="N45" s="170">
        <f t="shared" ref="N45" si="28">SUM(N46:N51)</f>
        <v>0</v>
      </c>
      <c r="O45" s="198">
        <v>22.873803089999996</v>
      </c>
      <c r="P45" s="170">
        <f t="shared" ref="P45" si="29">SUM(P46:P51)</f>
        <v>22.873803089999996</v>
      </c>
      <c r="Q45" s="170">
        <f t="shared" ref="Q45:W45" si="30">SUM(Q46:Q51)</f>
        <v>25.416333659999999</v>
      </c>
      <c r="R45" s="170">
        <f t="shared" si="30"/>
        <v>0</v>
      </c>
      <c r="S45" s="170">
        <f t="shared" si="30"/>
        <v>-13.862141772000001</v>
      </c>
      <c r="T45" s="170">
        <f t="shared" si="30"/>
        <v>0</v>
      </c>
      <c r="U45" s="170">
        <f t="shared" si="30"/>
        <v>0</v>
      </c>
      <c r="V45" s="170">
        <f t="shared" si="30"/>
        <v>0</v>
      </c>
      <c r="W45" s="170">
        <f t="shared" si="30"/>
        <v>0</v>
      </c>
      <c r="X45" s="170"/>
    </row>
    <row r="46" spans="1:24" ht="31.5" x14ac:dyDescent="0.25">
      <c r="A46" s="267">
        <f t="shared" si="12"/>
        <v>24</v>
      </c>
      <c r="B46" s="133" t="s">
        <v>213</v>
      </c>
      <c r="C46" s="138" t="s">
        <v>214</v>
      </c>
      <c r="D46" s="142">
        <v>26.216426173423727</v>
      </c>
      <c r="E46" s="142">
        <f t="shared" ref="E46:E51" si="31">G46+I46+K46+M46</f>
        <v>4.4274359999999993</v>
      </c>
      <c r="F46" s="142">
        <v>12.099043384</v>
      </c>
      <c r="G46" s="142">
        <v>8.6742659999999999E-2</v>
      </c>
      <c r="H46" s="142">
        <v>8.6742659999999999E-2</v>
      </c>
      <c r="I46" s="142">
        <v>0</v>
      </c>
      <c r="J46" s="142">
        <v>0.11030061599999999</v>
      </c>
      <c r="K46" s="142">
        <v>4.3406933399999996</v>
      </c>
      <c r="L46" s="142">
        <v>11.902000107999999</v>
      </c>
      <c r="M46" s="142">
        <v>0</v>
      </c>
      <c r="N46" s="142"/>
      <c r="O46" s="134">
        <v>12.537569439999999</v>
      </c>
      <c r="P46" s="142">
        <f t="shared" ref="P46:P51" si="32">O46-X46</f>
        <v>12.537569439999999</v>
      </c>
      <c r="Q46" s="134">
        <v>0</v>
      </c>
      <c r="R46" s="134">
        <v>0</v>
      </c>
      <c r="S46" s="142">
        <f t="shared" ref="S46:S51" si="33">E46-F46</f>
        <v>-7.6716073840000005</v>
      </c>
      <c r="T46" s="142"/>
      <c r="U46" s="142"/>
      <c r="V46" s="142"/>
      <c r="W46" s="142"/>
      <c r="X46" s="142"/>
    </row>
    <row r="47" spans="1:24" ht="94.5" x14ac:dyDescent="0.25">
      <c r="A47" s="267">
        <f t="shared" si="12"/>
        <v>25</v>
      </c>
      <c r="B47" s="133" t="s">
        <v>215</v>
      </c>
      <c r="C47" s="139" t="s">
        <v>216</v>
      </c>
      <c r="D47" s="142">
        <v>1.9785959999999996</v>
      </c>
      <c r="E47" s="142">
        <f t="shared" si="31"/>
        <v>0.36668400000000001</v>
      </c>
      <c r="F47" s="142">
        <v>1.730207018</v>
      </c>
      <c r="G47" s="142">
        <v>7.1840879999999991E-3</v>
      </c>
      <c r="H47" s="142">
        <v>7.1840879999999991E-3</v>
      </c>
      <c r="I47" s="142">
        <v>9.1670999999999989E-2</v>
      </c>
      <c r="J47" s="142">
        <v>2.3144579999999998E-2</v>
      </c>
      <c r="K47" s="142">
        <v>9.1670999999999989E-2</v>
      </c>
      <c r="L47" s="142">
        <v>1.6998783499999999</v>
      </c>
      <c r="M47" s="142">
        <v>0.17615791200000003</v>
      </c>
      <c r="N47" s="142"/>
      <c r="O47" s="134">
        <v>1.4418391800000001</v>
      </c>
      <c r="P47" s="142">
        <f t="shared" si="32"/>
        <v>1.4418391800000001</v>
      </c>
      <c r="Q47" s="134">
        <v>1.44794804</v>
      </c>
      <c r="R47" s="134">
        <v>0</v>
      </c>
      <c r="S47" s="142">
        <f t="shared" si="33"/>
        <v>-1.363523018</v>
      </c>
      <c r="T47" s="142"/>
      <c r="U47" s="142"/>
      <c r="V47" s="142"/>
      <c r="W47" s="142"/>
      <c r="X47" s="142"/>
    </row>
    <row r="48" spans="1:24" ht="60.75" customHeight="1" x14ac:dyDescent="0.25">
      <c r="A48" s="267">
        <f t="shared" si="12"/>
        <v>26</v>
      </c>
      <c r="B48" s="133" t="s">
        <v>217</v>
      </c>
      <c r="C48" s="139" t="s">
        <v>218</v>
      </c>
      <c r="D48" s="142">
        <v>25.360499999999998</v>
      </c>
      <c r="E48" s="142">
        <f t="shared" si="31"/>
        <v>4.6066319999999994</v>
      </c>
      <c r="F48" s="142">
        <v>10.38164832</v>
      </c>
      <c r="G48" s="142">
        <v>4.6066319999999994</v>
      </c>
      <c r="H48" s="142">
        <v>0.49846019999999996</v>
      </c>
      <c r="I48" s="142">
        <v>0</v>
      </c>
      <c r="J48" s="142">
        <v>9.8831881199999998</v>
      </c>
      <c r="K48" s="142">
        <v>0</v>
      </c>
      <c r="L48" s="142">
        <v>0</v>
      </c>
      <c r="M48" s="142">
        <v>0</v>
      </c>
      <c r="N48" s="142"/>
      <c r="O48" s="134">
        <v>8.6513735999999977</v>
      </c>
      <c r="P48" s="142">
        <f t="shared" si="32"/>
        <v>8.6513735999999977</v>
      </c>
      <c r="Q48" s="134">
        <v>23.08607705</v>
      </c>
      <c r="R48" s="134">
        <v>0</v>
      </c>
      <c r="S48" s="142">
        <f t="shared" si="33"/>
        <v>-5.7750163200000006</v>
      </c>
      <c r="T48" s="142"/>
      <c r="U48" s="142"/>
      <c r="V48" s="142"/>
      <c r="W48" s="142"/>
      <c r="X48" s="142"/>
    </row>
    <row r="49" spans="1:24" ht="110.25" x14ac:dyDescent="0.25">
      <c r="A49" s="267">
        <f t="shared" si="12"/>
        <v>27</v>
      </c>
      <c r="B49" s="174" t="s">
        <v>219</v>
      </c>
      <c r="C49" s="138" t="s">
        <v>1663</v>
      </c>
      <c r="D49" s="142">
        <v>1.0758599999999998</v>
      </c>
      <c r="E49" s="142">
        <f t="shared" si="31"/>
        <v>0.77768399999999982</v>
      </c>
      <c r="F49" s="142">
        <v>0.22384582</v>
      </c>
      <c r="G49" s="142">
        <v>0.22384582</v>
      </c>
      <c r="H49" s="142">
        <v>0.22384582</v>
      </c>
      <c r="I49" s="142">
        <v>0.55383817999999985</v>
      </c>
      <c r="J49" s="142">
        <v>0</v>
      </c>
      <c r="K49" s="142">
        <v>0</v>
      </c>
      <c r="L49" s="142">
        <v>0</v>
      </c>
      <c r="M49" s="142">
        <v>0</v>
      </c>
      <c r="N49" s="142"/>
      <c r="O49" s="134">
        <v>0.18653817999999997</v>
      </c>
      <c r="P49" s="142">
        <f t="shared" si="32"/>
        <v>0.18653817999999997</v>
      </c>
      <c r="Q49" s="134">
        <v>0.54813489999999998</v>
      </c>
      <c r="R49" s="134">
        <v>0</v>
      </c>
      <c r="S49" s="142">
        <f t="shared" si="33"/>
        <v>0.55383817999999985</v>
      </c>
      <c r="T49" s="142"/>
      <c r="U49" s="142"/>
      <c r="V49" s="142"/>
      <c r="W49" s="142"/>
      <c r="X49" s="142"/>
    </row>
    <row r="50" spans="1:24" ht="63" x14ac:dyDescent="0.25">
      <c r="A50" s="267">
        <f t="shared" si="12"/>
        <v>28</v>
      </c>
      <c r="B50" s="133" t="s">
        <v>220</v>
      </c>
      <c r="C50" s="138" t="s">
        <v>221</v>
      </c>
      <c r="D50" s="142">
        <v>0.92389199999999994</v>
      </c>
      <c r="E50" s="142">
        <f t="shared" si="31"/>
        <v>0.46194599999999997</v>
      </c>
      <c r="F50" s="142">
        <v>0</v>
      </c>
      <c r="G50" s="142">
        <v>0.46194599999999997</v>
      </c>
      <c r="H50" s="142">
        <v>0</v>
      </c>
      <c r="I50" s="142">
        <v>0</v>
      </c>
      <c r="J50" s="142">
        <v>0</v>
      </c>
      <c r="K50" s="142">
        <v>0</v>
      </c>
      <c r="L50" s="142">
        <v>0</v>
      </c>
      <c r="M50" s="142">
        <v>0</v>
      </c>
      <c r="N50" s="142"/>
      <c r="O50" s="134">
        <v>0</v>
      </c>
      <c r="P50" s="142">
        <f t="shared" si="32"/>
        <v>0</v>
      </c>
      <c r="Q50" s="134">
        <v>0.33417366999999998</v>
      </c>
      <c r="R50" s="134">
        <v>0</v>
      </c>
      <c r="S50" s="142">
        <f t="shared" si="33"/>
        <v>0.46194599999999997</v>
      </c>
      <c r="T50" s="142"/>
      <c r="U50" s="142"/>
      <c r="V50" s="142"/>
      <c r="W50" s="142"/>
      <c r="X50" s="142"/>
    </row>
    <row r="51" spans="1:24" ht="126" x14ac:dyDescent="0.25">
      <c r="A51" s="267">
        <f t="shared" si="12"/>
        <v>29</v>
      </c>
      <c r="B51" s="133" t="s">
        <v>1494</v>
      </c>
      <c r="C51" s="138" t="s">
        <v>1495</v>
      </c>
      <c r="D51" s="142">
        <v>0</v>
      </c>
      <c r="E51" s="142">
        <f t="shared" si="31"/>
        <v>0</v>
      </c>
      <c r="F51" s="142">
        <v>6.7779229999999996E-2</v>
      </c>
      <c r="G51" s="142">
        <v>0</v>
      </c>
      <c r="H51" s="142">
        <v>0</v>
      </c>
      <c r="I51" s="142">
        <v>0</v>
      </c>
      <c r="J51" s="142">
        <v>0</v>
      </c>
      <c r="K51" s="142">
        <v>0</v>
      </c>
      <c r="L51" s="142">
        <v>6.7779229999999996E-2</v>
      </c>
      <c r="M51" s="142">
        <v>0</v>
      </c>
      <c r="N51" s="142"/>
      <c r="O51" s="134">
        <v>5.6482690000000002E-2</v>
      </c>
      <c r="P51" s="142">
        <f t="shared" si="32"/>
        <v>5.6482690000000002E-2</v>
      </c>
      <c r="Q51" s="134">
        <v>0</v>
      </c>
      <c r="R51" s="134">
        <v>0</v>
      </c>
      <c r="S51" s="142">
        <f t="shared" si="33"/>
        <v>-6.7779229999999996E-2</v>
      </c>
      <c r="T51" s="142"/>
      <c r="U51" s="142"/>
      <c r="V51" s="142"/>
      <c r="W51" s="142"/>
      <c r="X51" s="142"/>
    </row>
    <row r="52" spans="1:24" ht="31.5" x14ac:dyDescent="0.25">
      <c r="A52" s="267"/>
      <c r="B52" s="187" t="s">
        <v>222</v>
      </c>
      <c r="C52" s="188"/>
      <c r="D52" s="170">
        <v>50.572877988556165</v>
      </c>
      <c r="E52" s="170">
        <v>3.6551279999999999</v>
      </c>
      <c r="F52" s="170">
        <v>9.5862265099999995</v>
      </c>
      <c r="G52" s="170">
        <v>1.302148968</v>
      </c>
      <c r="H52" s="170">
        <v>5.4184427999999993E-2</v>
      </c>
      <c r="I52" s="170">
        <v>1.476489516</v>
      </c>
      <c r="J52" s="170">
        <v>9.470463925999999</v>
      </c>
      <c r="K52" s="170">
        <v>0.3</v>
      </c>
      <c r="L52" s="170">
        <v>6.1578155999999995E-2</v>
      </c>
      <c r="M52" s="170">
        <v>0.57648951599999998</v>
      </c>
      <c r="N52" s="170">
        <f t="shared" ref="N52" si="34">SUM(N53:N57)</f>
        <v>0</v>
      </c>
      <c r="O52" s="198">
        <v>8.0416074400000017</v>
      </c>
      <c r="P52" s="170">
        <f t="shared" ref="P52" si="35">SUM(P53:P57)</f>
        <v>8.0416074400000017</v>
      </c>
      <c r="Q52" s="170">
        <f t="shared" ref="Q52:W52" si="36">SUM(Q53:Q57)</f>
        <v>19.69992263</v>
      </c>
      <c r="R52" s="170">
        <f t="shared" si="36"/>
        <v>7.7784560000000003E-2</v>
      </c>
      <c r="S52" s="170">
        <f t="shared" si="36"/>
        <v>-5.9310985100000018</v>
      </c>
      <c r="T52" s="170">
        <f t="shared" si="36"/>
        <v>0</v>
      </c>
      <c r="U52" s="170">
        <f t="shared" si="36"/>
        <v>0</v>
      </c>
      <c r="V52" s="170">
        <f t="shared" si="36"/>
        <v>0</v>
      </c>
      <c r="W52" s="170">
        <f t="shared" si="36"/>
        <v>0</v>
      </c>
      <c r="X52" s="170"/>
    </row>
    <row r="53" spans="1:24" ht="63" x14ac:dyDescent="0.25">
      <c r="A53" s="267">
        <f t="shared" si="12"/>
        <v>30</v>
      </c>
      <c r="B53" s="174" t="s">
        <v>223</v>
      </c>
      <c r="C53" s="138" t="s">
        <v>224</v>
      </c>
      <c r="D53" s="142">
        <v>26.455685988556162</v>
      </c>
      <c r="E53" s="142">
        <f>G53+I53+K53+M53</f>
        <v>1.2</v>
      </c>
      <c r="F53" s="142">
        <v>8.5345164000000001E-2</v>
      </c>
      <c r="G53" s="142">
        <v>2.3510483999999998E-2</v>
      </c>
      <c r="H53" s="142">
        <v>2.3510483999999998E-2</v>
      </c>
      <c r="I53" s="142">
        <v>0.3</v>
      </c>
      <c r="J53" s="142">
        <v>2.9895576000000007E-2</v>
      </c>
      <c r="K53" s="142">
        <v>0.3</v>
      </c>
      <c r="L53" s="142">
        <v>3.1939103999999996E-2</v>
      </c>
      <c r="M53" s="142">
        <v>0.57648951599999998</v>
      </c>
      <c r="N53" s="142"/>
      <c r="O53" s="134">
        <v>7.1120970000000006E-2</v>
      </c>
      <c r="P53" s="142">
        <f>O53-X53</f>
        <v>7.1120970000000006E-2</v>
      </c>
      <c r="Q53" s="134">
        <v>0</v>
      </c>
      <c r="R53" s="134">
        <v>0</v>
      </c>
      <c r="S53" s="142">
        <f>E53-F53</f>
        <v>1.1146548359999999</v>
      </c>
      <c r="T53" s="142"/>
      <c r="U53" s="142"/>
      <c r="V53" s="142"/>
      <c r="W53" s="142"/>
      <c r="X53" s="142"/>
    </row>
    <row r="54" spans="1:24" ht="110.25" x14ac:dyDescent="0.25">
      <c r="A54" s="267">
        <f t="shared" si="12"/>
        <v>31</v>
      </c>
      <c r="B54" s="133" t="s">
        <v>225</v>
      </c>
      <c r="C54" s="138" t="s">
        <v>226</v>
      </c>
      <c r="D54" s="142">
        <v>22.746612000000002</v>
      </c>
      <c r="E54" s="142">
        <f>G54+I54+K54+M54</f>
        <v>1.2</v>
      </c>
      <c r="F54" s="142">
        <v>9.4640788340000004</v>
      </c>
      <c r="G54" s="142">
        <v>2.3510483999999998E-2</v>
      </c>
      <c r="H54" s="142">
        <v>2.3510483999999998E-2</v>
      </c>
      <c r="I54" s="142">
        <v>1.176489516</v>
      </c>
      <c r="J54" s="142">
        <v>9.4405683499999995</v>
      </c>
      <c r="K54" s="142">
        <v>0</v>
      </c>
      <c r="L54" s="142">
        <v>0</v>
      </c>
      <c r="M54" s="142">
        <v>0</v>
      </c>
      <c r="N54" s="142"/>
      <c r="O54" s="134">
        <v>7.8867323600000026</v>
      </c>
      <c r="P54" s="142">
        <f>O54-X54</f>
        <v>7.8867323600000026</v>
      </c>
      <c r="Q54" s="134">
        <v>19.020505559999997</v>
      </c>
      <c r="R54" s="134">
        <v>0</v>
      </c>
      <c r="S54" s="142">
        <f>E54-F54</f>
        <v>-8.2640788340000011</v>
      </c>
      <c r="T54" s="142"/>
      <c r="U54" s="142"/>
      <c r="V54" s="142"/>
      <c r="W54" s="142"/>
      <c r="X54" s="142"/>
    </row>
    <row r="55" spans="1:24" ht="78.75" x14ac:dyDescent="0.25">
      <c r="A55" s="267">
        <f t="shared" si="12"/>
        <v>32</v>
      </c>
      <c r="B55" s="133" t="s">
        <v>1765</v>
      </c>
      <c r="C55" s="138" t="s">
        <v>1766</v>
      </c>
      <c r="D55" s="142">
        <v>0</v>
      </c>
      <c r="E55" s="142">
        <f>G55+I55+K55+M55</f>
        <v>0</v>
      </c>
      <c r="F55" s="142">
        <v>0</v>
      </c>
      <c r="G55" s="142">
        <v>0</v>
      </c>
      <c r="H55" s="142">
        <v>0</v>
      </c>
      <c r="I55" s="142">
        <v>0</v>
      </c>
      <c r="J55" s="142">
        <v>0</v>
      </c>
      <c r="K55" s="142">
        <v>0</v>
      </c>
      <c r="L55" s="142">
        <v>0</v>
      </c>
      <c r="M55" s="142">
        <v>0</v>
      </c>
      <c r="N55" s="142"/>
      <c r="O55" s="134">
        <v>0</v>
      </c>
      <c r="P55" s="142">
        <f>O55-X55</f>
        <v>0</v>
      </c>
      <c r="Q55" s="134">
        <v>0</v>
      </c>
      <c r="R55" s="134">
        <v>0</v>
      </c>
      <c r="S55" s="142">
        <f>E55-F55</f>
        <v>0</v>
      </c>
      <c r="T55" s="142"/>
      <c r="U55" s="142"/>
      <c r="V55" s="142"/>
      <c r="W55" s="142"/>
      <c r="X55" s="142"/>
    </row>
    <row r="56" spans="1:24" ht="141.75" x14ac:dyDescent="0.25">
      <c r="A56" s="267">
        <f t="shared" si="12"/>
        <v>33</v>
      </c>
      <c r="B56" s="174" t="s">
        <v>1767</v>
      </c>
      <c r="C56" s="138" t="s">
        <v>1768</v>
      </c>
      <c r="D56" s="142">
        <v>0</v>
      </c>
      <c r="E56" s="142">
        <f>G56+I56+K56+M56</f>
        <v>0</v>
      </c>
      <c r="F56" s="142">
        <v>2.9639051999999999E-2</v>
      </c>
      <c r="G56" s="142">
        <v>0</v>
      </c>
      <c r="H56" s="142">
        <v>0</v>
      </c>
      <c r="I56" s="142">
        <v>0</v>
      </c>
      <c r="J56" s="142">
        <v>0</v>
      </c>
      <c r="K56" s="142">
        <v>0</v>
      </c>
      <c r="L56" s="142">
        <v>2.9639051999999999E-2</v>
      </c>
      <c r="M56" s="142">
        <v>0</v>
      </c>
      <c r="N56" s="142"/>
      <c r="O56" s="134">
        <v>7.7784560000000003E-2</v>
      </c>
      <c r="P56" s="142">
        <f>O56-X56</f>
        <v>7.7784560000000003E-2</v>
      </c>
      <c r="Q56" s="134">
        <v>7.7784560000000003E-2</v>
      </c>
      <c r="R56" s="134">
        <v>7.7784560000000003E-2</v>
      </c>
      <c r="S56" s="142">
        <f>E56-F56</f>
        <v>-2.9639051999999999E-2</v>
      </c>
      <c r="T56" s="142"/>
      <c r="U56" s="142"/>
      <c r="V56" s="142"/>
      <c r="W56" s="142"/>
      <c r="X56" s="142"/>
    </row>
    <row r="57" spans="1:24" ht="101.25" customHeight="1" x14ac:dyDescent="0.25">
      <c r="A57" s="267">
        <f t="shared" si="12"/>
        <v>34</v>
      </c>
      <c r="B57" s="133" t="s">
        <v>227</v>
      </c>
      <c r="C57" s="138" t="s">
        <v>228</v>
      </c>
      <c r="D57" s="142">
        <v>1.3705800000000001</v>
      </c>
      <c r="E57" s="142">
        <f>G57+I57+K57+M57</f>
        <v>1.255128</v>
      </c>
      <c r="F57" s="142">
        <v>7.1634599999999991E-3</v>
      </c>
      <c r="G57" s="142">
        <v>1.255128</v>
      </c>
      <c r="H57" s="142">
        <v>7.16346E-3</v>
      </c>
      <c r="I57" s="142">
        <v>0</v>
      </c>
      <c r="J57" s="142">
        <v>0</v>
      </c>
      <c r="K57" s="142">
        <v>0</v>
      </c>
      <c r="L57" s="142">
        <v>-8.6736173798840355E-19</v>
      </c>
      <c r="M57" s="142">
        <v>0</v>
      </c>
      <c r="N57" s="142"/>
      <c r="O57" s="134">
        <v>5.9695499999999988E-3</v>
      </c>
      <c r="P57" s="142">
        <f>O57-X57</f>
        <v>5.9695499999999988E-3</v>
      </c>
      <c r="Q57" s="134">
        <v>0.60163251000000006</v>
      </c>
      <c r="R57" s="134">
        <v>0</v>
      </c>
      <c r="S57" s="142">
        <f>E57-F57</f>
        <v>1.2479645400000001</v>
      </c>
      <c r="T57" s="142"/>
      <c r="U57" s="142"/>
      <c r="V57" s="142"/>
      <c r="W57" s="142"/>
      <c r="X57" s="142"/>
    </row>
    <row r="58" spans="1:24" ht="15.75" x14ac:dyDescent="0.25">
      <c r="A58" s="267"/>
      <c r="B58" s="187" t="s">
        <v>229</v>
      </c>
      <c r="C58" s="188"/>
      <c r="D58" s="170">
        <v>32.103083999999996</v>
      </c>
      <c r="E58" s="170">
        <v>2.103084</v>
      </c>
      <c r="F58" s="170">
        <v>25.784156418000002</v>
      </c>
      <c r="G58" s="170">
        <v>4.1203764000000004E-2</v>
      </c>
      <c r="H58" s="170">
        <v>4.1203764000000004E-2</v>
      </c>
      <c r="I58" s="170">
        <v>0</v>
      </c>
      <c r="J58" s="170">
        <v>5.2394076000000012E-2</v>
      </c>
      <c r="K58" s="170">
        <v>0</v>
      </c>
      <c r="L58" s="170">
        <v>25.690558578000005</v>
      </c>
      <c r="M58" s="170">
        <v>2.0618802359999999</v>
      </c>
      <c r="N58" s="170">
        <f t="shared" ref="N58" si="37">SUM(N59:N61)</f>
        <v>0</v>
      </c>
      <c r="O58" s="198">
        <v>26.230023370000001</v>
      </c>
      <c r="P58" s="170">
        <f t="shared" ref="P58" si="38">SUM(P59:P61)</f>
        <v>26.230023370000001</v>
      </c>
      <c r="Q58" s="170">
        <f t="shared" ref="Q58:W58" si="39">SUM(Q59:Q61)</f>
        <v>0</v>
      </c>
      <c r="R58" s="170">
        <f t="shared" si="39"/>
        <v>0</v>
      </c>
      <c r="S58" s="170">
        <f t="shared" si="39"/>
        <v>-23.681072418000003</v>
      </c>
      <c r="T58" s="170">
        <f t="shared" si="39"/>
        <v>0</v>
      </c>
      <c r="U58" s="170">
        <f t="shared" si="39"/>
        <v>0</v>
      </c>
      <c r="V58" s="170">
        <f t="shared" si="39"/>
        <v>0</v>
      </c>
      <c r="W58" s="170">
        <f t="shared" si="39"/>
        <v>0</v>
      </c>
      <c r="X58" s="170"/>
    </row>
    <row r="59" spans="1:24" ht="78.75" x14ac:dyDescent="0.25">
      <c r="A59" s="267">
        <f t="shared" si="12"/>
        <v>35</v>
      </c>
      <c r="B59" s="133" t="s">
        <v>230</v>
      </c>
      <c r="C59" s="138" t="s">
        <v>231</v>
      </c>
      <c r="D59" s="142">
        <v>32.103083999999996</v>
      </c>
      <c r="E59" s="142">
        <f>G59+I59+K59+M59</f>
        <v>2.103084</v>
      </c>
      <c r="F59" s="142">
        <v>25.183394398000001</v>
      </c>
      <c r="G59" s="142">
        <v>4.1203764000000004E-2</v>
      </c>
      <c r="H59" s="142">
        <v>4.1203764000000004E-2</v>
      </c>
      <c r="I59" s="142">
        <v>0</v>
      </c>
      <c r="J59" s="142">
        <v>5.2394076000000012E-2</v>
      </c>
      <c r="K59" s="142">
        <v>0</v>
      </c>
      <c r="L59" s="142">
        <v>25.089796558000003</v>
      </c>
      <c r="M59" s="142">
        <v>2.0618802359999999</v>
      </c>
      <c r="N59" s="142"/>
      <c r="O59" s="134">
        <v>26.201541370000001</v>
      </c>
      <c r="P59" s="142">
        <f>O59-X59</f>
        <v>26.201541370000001</v>
      </c>
      <c r="Q59" s="134">
        <v>0</v>
      </c>
      <c r="R59" s="134">
        <v>0</v>
      </c>
      <c r="S59" s="142">
        <f>E59-F59</f>
        <v>-23.080310398000002</v>
      </c>
      <c r="T59" s="142"/>
      <c r="U59" s="142"/>
      <c r="V59" s="142"/>
      <c r="W59" s="142"/>
      <c r="X59" s="142"/>
    </row>
    <row r="60" spans="1:24" ht="94.5" x14ac:dyDescent="0.25">
      <c r="A60" s="227">
        <f t="shared" si="12"/>
        <v>36</v>
      </c>
      <c r="B60" s="133" t="s">
        <v>1769</v>
      </c>
      <c r="C60" s="138" t="s">
        <v>1770</v>
      </c>
      <c r="D60" s="142">
        <v>0</v>
      </c>
      <c r="E60" s="142">
        <f>G60+I60+K60+M60</f>
        <v>0</v>
      </c>
      <c r="F60" s="142">
        <v>0.36792000000000002</v>
      </c>
      <c r="G60" s="142">
        <v>0</v>
      </c>
      <c r="H60" s="142">
        <v>0</v>
      </c>
      <c r="I60" s="142">
        <v>0</v>
      </c>
      <c r="J60" s="142">
        <v>0</v>
      </c>
      <c r="K60" s="142">
        <v>0</v>
      </c>
      <c r="L60" s="142">
        <v>0.36792000000000002</v>
      </c>
      <c r="M60" s="142">
        <v>0</v>
      </c>
      <c r="N60" s="142"/>
      <c r="O60" s="134">
        <v>0</v>
      </c>
      <c r="P60" s="142">
        <f>O60-X60</f>
        <v>0</v>
      </c>
      <c r="Q60" s="134">
        <v>0</v>
      </c>
      <c r="R60" s="134">
        <v>0</v>
      </c>
      <c r="S60" s="142">
        <f>E60-F60</f>
        <v>-0.36792000000000002</v>
      </c>
      <c r="T60" s="142"/>
      <c r="U60" s="142"/>
      <c r="V60" s="142"/>
      <c r="W60" s="142"/>
      <c r="X60" s="142"/>
    </row>
    <row r="61" spans="1:24" ht="63" x14ac:dyDescent="0.25">
      <c r="A61" s="267">
        <f t="shared" si="12"/>
        <v>37</v>
      </c>
      <c r="B61" s="133" t="s">
        <v>1496</v>
      </c>
      <c r="C61" s="138" t="s">
        <v>1497</v>
      </c>
      <c r="D61" s="142">
        <v>0</v>
      </c>
      <c r="E61" s="142">
        <f>G61+I61+K61+M61</f>
        <v>0</v>
      </c>
      <c r="F61" s="142">
        <v>0.23284202000000001</v>
      </c>
      <c r="G61" s="142">
        <v>0</v>
      </c>
      <c r="H61" s="142">
        <v>0</v>
      </c>
      <c r="I61" s="142">
        <v>0</v>
      </c>
      <c r="J61" s="142">
        <v>0</v>
      </c>
      <c r="K61" s="142">
        <v>0</v>
      </c>
      <c r="L61" s="142">
        <v>0.23284202000000001</v>
      </c>
      <c r="M61" s="142">
        <v>0</v>
      </c>
      <c r="N61" s="142"/>
      <c r="O61" s="134">
        <v>2.8482E-2</v>
      </c>
      <c r="P61" s="142">
        <f>O61-X61</f>
        <v>2.8482E-2</v>
      </c>
      <c r="Q61" s="134">
        <v>0</v>
      </c>
      <c r="R61" s="134">
        <v>0</v>
      </c>
      <c r="S61" s="142">
        <f>E61-F61</f>
        <v>-0.23284202000000001</v>
      </c>
      <c r="T61" s="142"/>
      <c r="U61" s="142"/>
      <c r="V61" s="142"/>
      <c r="W61" s="142"/>
      <c r="X61" s="142"/>
    </row>
    <row r="62" spans="1:24" ht="31.5" x14ac:dyDescent="0.25">
      <c r="A62" s="267"/>
      <c r="B62" s="187" t="s">
        <v>232</v>
      </c>
      <c r="C62" s="188"/>
      <c r="D62" s="170">
        <v>301.13896738372875</v>
      </c>
      <c r="E62" s="170">
        <v>101.12643600000001</v>
      </c>
      <c r="F62" s="170">
        <v>53.199252749999999</v>
      </c>
      <c r="G62" s="170">
        <v>5.7060317760000006</v>
      </c>
      <c r="H62" s="170">
        <v>2.674932648</v>
      </c>
      <c r="I62" s="170">
        <v>2.5629090000000003</v>
      </c>
      <c r="J62" s="170">
        <v>38.735510916000003</v>
      </c>
      <c r="K62" s="170">
        <v>88.513544604000003</v>
      </c>
      <c r="L62" s="170">
        <v>11.788809185999998</v>
      </c>
      <c r="M62" s="170">
        <v>4.3439506199999993</v>
      </c>
      <c r="N62" s="170">
        <f t="shared" ref="N62" si="40">SUM(N63:N77)</f>
        <v>0</v>
      </c>
      <c r="O62" s="198">
        <v>58.855989569999998</v>
      </c>
      <c r="P62" s="170">
        <f t="shared" ref="P62" si="41">SUM(P63:P77)</f>
        <v>58.855989569999998</v>
      </c>
      <c r="Q62" s="170">
        <f t="shared" ref="Q62:W62" si="42">SUM(Q63:Q77)</f>
        <v>3.7206306699999994</v>
      </c>
      <c r="R62" s="170">
        <f t="shared" si="42"/>
        <v>0</v>
      </c>
      <c r="S62" s="170">
        <f t="shared" si="42"/>
        <v>47.927183250000006</v>
      </c>
      <c r="T62" s="170">
        <f t="shared" si="42"/>
        <v>0</v>
      </c>
      <c r="U62" s="170">
        <f t="shared" si="42"/>
        <v>0</v>
      </c>
      <c r="V62" s="170">
        <f t="shared" si="42"/>
        <v>0</v>
      </c>
      <c r="W62" s="170">
        <f t="shared" si="42"/>
        <v>0</v>
      </c>
      <c r="X62" s="170"/>
    </row>
    <row r="63" spans="1:24" ht="121.5" customHeight="1" x14ac:dyDescent="0.25">
      <c r="A63" s="267">
        <f t="shared" si="12"/>
        <v>38</v>
      </c>
      <c r="B63" s="133" t="s">
        <v>233</v>
      </c>
      <c r="C63" s="138" t="s">
        <v>234</v>
      </c>
      <c r="D63" s="142">
        <v>7.5585359999999993</v>
      </c>
      <c r="E63" s="142">
        <f t="shared" ref="E63:E77" si="43">G63+I63+K63+M63</f>
        <v>4.9530599999999998</v>
      </c>
      <c r="F63" s="142">
        <v>0.35226653999999991</v>
      </c>
      <c r="G63" s="142">
        <v>9.7040723999999981E-2</v>
      </c>
      <c r="H63" s="142">
        <v>9.7040723999999981E-2</v>
      </c>
      <c r="I63" s="142">
        <v>1.2382650000000002</v>
      </c>
      <c r="J63" s="142">
        <v>0.12339548399999999</v>
      </c>
      <c r="K63" s="142">
        <v>1.2382650000000002</v>
      </c>
      <c r="L63" s="142">
        <v>0.13183033199999994</v>
      </c>
      <c r="M63" s="142">
        <v>2.3794892759999993</v>
      </c>
      <c r="N63" s="142"/>
      <c r="O63" s="134">
        <v>2.6185841600000002</v>
      </c>
      <c r="P63" s="142">
        <f t="shared" ref="P63:P77" si="44">O63-X63</f>
        <v>2.6185841600000002</v>
      </c>
      <c r="Q63" s="134">
        <v>0</v>
      </c>
      <c r="R63" s="134">
        <v>0</v>
      </c>
      <c r="S63" s="142">
        <f t="shared" ref="S63:S77" si="45">E63-F63</f>
        <v>4.6007934600000002</v>
      </c>
      <c r="T63" s="142"/>
      <c r="U63" s="142"/>
      <c r="V63" s="142"/>
      <c r="W63" s="142"/>
      <c r="X63" s="142"/>
    </row>
    <row r="64" spans="1:24" ht="126" x14ac:dyDescent="0.25">
      <c r="A64" s="267">
        <f t="shared" si="12"/>
        <v>39</v>
      </c>
      <c r="B64" s="133" t="s">
        <v>235</v>
      </c>
      <c r="C64" s="138" t="s">
        <v>236</v>
      </c>
      <c r="D64" s="142">
        <v>0.58874400000000005</v>
      </c>
      <c r="E64" s="142">
        <f t="shared" si="43"/>
        <v>0.18</v>
      </c>
      <c r="F64" s="142">
        <v>0</v>
      </c>
      <c r="G64" s="142">
        <v>2.3919000000000002E-3</v>
      </c>
      <c r="H64" s="142">
        <v>2.3919000000000002E-3</v>
      </c>
      <c r="I64" s="142">
        <v>4.4999999999999998E-2</v>
      </c>
      <c r="J64" s="142">
        <v>-2.3919000000000002E-3</v>
      </c>
      <c r="K64" s="142">
        <v>4.4999999999999998E-2</v>
      </c>
      <c r="L64" s="142">
        <v>0</v>
      </c>
      <c r="M64" s="142">
        <v>8.7608100000000008E-2</v>
      </c>
      <c r="N64" s="142"/>
      <c r="O64" s="134">
        <v>0</v>
      </c>
      <c r="P64" s="142">
        <f t="shared" si="44"/>
        <v>0</v>
      </c>
      <c r="Q64" s="134">
        <v>0</v>
      </c>
      <c r="R64" s="134">
        <v>0</v>
      </c>
      <c r="S64" s="142">
        <f t="shared" si="45"/>
        <v>0.18</v>
      </c>
      <c r="T64" s="142"/>
      <c r="U64" s="142"/>
      <c r="V64" s="142"/>
      <c r="W64" s="142"/>
      <c r="X64" s="142"/>
    </row>
    <row r="65" spans="1:24" ht="126" x14ac:dyDescent="0.25">
      <c r="A65" s="267">
        <f t="shared" si="12"/>
        <v>40</v>
      </c>
      <c r="B65" s="133" t="s">
        <v>237</v>
      </c>
      <c r="C65" s="138" t="s">
        <v>238</v>
      </c>
      <c r="D65" s="142">
        <v>0.68077199999999993</v>
      </c>
      <c r="E65" s="142">
        <f t="shared" si="43"/>
        <v>0.27055200000000001</v>
      </c>
      <c r="F65" s="142">
        <v>1.544136E-3</v>
      </c>
      <c r="G65" s="142">
        <v>0.27055200000000001</v>
      </c>
      <c r="H65" s="142">
        <v>1.544136E-3</v>
      </c>
      <c r="I65" s="142">
        <v>0</v>
      </c>
      <c r="J65" s="142">
        <v>0</v>
      </c>
      <c r="K65" s="142">
        <v>0</v>
      </c>
      <c r="L65" s="142">
        <v>0</v>
      </c>
      <c r="M65" s="142">
        <v>0</v>
      </c>
      <c r="N65" s="142"/>
      <c r="O65" s="134">
        <v>1.28678E-3</v>
      </c>
      <c r="P65" s="142">
        <f t="shared" si="44"/>
        <v>1.28678E-3</v>
      </c>
      <c r="Q65" s="134">
        <v>0.32335654999999996</v>
      </c>
      <c r="R65" s="134">
        <v>0</v>
      </c>
      <c r="S65" s="142">
        <f t="shared" si="45"/>
        <v>0.26900786400000004</v>
      </c>
      <c r="T65" s="142"/>
      <c r="U65" s="142"/>
      <c r="V65" s="142"/>
      <c r="W65" s="142"/>
      <c r="X65" s="142"/>
    </row>
    <row r="66" spans="1:24" ht="94.5" x14ac:dyDescent="0.25">
      <c r="A66" s="267">
        <f t="shared" si="12"/>
        <v>41</v>
      </c>
      <c r="B66" s="133" t="s">
        <v>239</v>
      </c>
      <c r="C66" s="138" t="s">
        <v>240</v>
      </c>
      <c r="D66" s="142">
        <v>113.79835283044066</v>
      </c>
      <c r="E66" s="142">
        <f t="shared" si="43"/>
        <v>87.507480000000001</v>
      </c>
      <c r="F66" s="142">
        <v>51.433280193999998</v>
      </c>
      <c r="G66" s="142">
        <v>1.7144528880000001</v>
      </c>
      <c r="H66" s="142">
        <v>1.7144528880000001</v>
      </c>
      <c r="I66" s="142">
        <v>0</v>
      </c>
      <c r="J66" s="142">
        <v>38.253967180000004</v>
      </c>
      <c r="K66" s="142">
        <v>85.793027112000004</v>
      </c>
      <c r="L66" s="142">
        <v>11.464860125999998</v>
      </c>
      <c r="M66" s="142">
        <v>0</v>
      </c>
      <c r="N66" s="142"/>
      <c r="O66" s="134">
        <v>52.279746380000006</v>
      </c>
      <c r="P66" s="142">
        <f t="shared" si="44"/>
        <v>52.279746380000006</v>
      </c>
      <c r="Q66" s="134">
        <v>0</v>
      </c>
      <c r="R66" s="134">
        <v>0</v>
      </c>
      <c r="S66" s="142">
        <f t="shared" si="45"/>
        <v>36.074199806000003</v>
      </c>
      <c r="T66" s="142"/>
      <c r="U66" s="142"/>
      <c r="V66" s="142"/>
      <c r="W66" s="142"/>
      <c r="X66" s="142"/>
    </row>
    <row r="67" spans="1:24" ht="141.75" x14ac:dyDescent="0.25">
      <c r="A67" s="267">
        <f t="shared" si="12"/>
        <v>42</v>
      </c>
      <c r="B67" s="133" t="s">
        <v>241</v>
      </c>
      <c r="C67" s="138" t="s">
        <v>242</v>
      </c>
      <c r="D67" s="142">
        <v>3.8094360000000003</v>
      </c>
      <c r="E67" s="142">
        <f t="shared" si="43"/>
        <v>3.3602280000000002</v>
      </c>
      <c r="F67" s="142">
        <v>0.56124001199999995</v>
      </c>
      <c r="G67" s="142">
        <v>3.3602280000000002</v>
      </c>
      <c r="H67" s="142">
        <v>0.56124001199999995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/>
      <c r="O67" s="134">
        <v>2.095435999999987E-2</v>
      </c>
      <c r="P67" s="142">
        <f t="shared" si="44"/>
        <v>2.095435999999987E-2</v>
      </c>
      <c r="Q67" s="134">
        <v>2.6161035999999998</v>
      </c>
      <c r="R67" s="134">
        <v>0</v>
      </c>
      <c r="S67" s="142">
        <f t="shared" si="45"/>
        <v>2.7989879880000004</v>
      </c>
      <c r="T67" s="142"/>
      <c r="U67" s="142"/>
      <c r="V67" s="142"/>
      <c r="W67" s="142"/>
      <c r="X67" s="142"/>
    </row>
    <row r="68" spans="1:24" ht="126" x14ac:dyDescent="0.25">
      <c r="A68" s="267">
        <f t="shared" si="12"/>
        <v>43</v>
      </c>
      <c r="B68" s="133" t="s">
        <v>243</v>
      </c>
      <c r="C68" s="138" t="s">
        <v>244</v>
      </c>
      <c r="D68" s="142">
        <v>0.82444799999999996</v>
      </c>
      <c r="E68" s="142">
        <f t="shared" si="43"/>
        <v>0.82444799999999996</v>
      </c>
      <c r="F68" s="142">
        <v>0</v>
      </c>
      <c r="G68" s="142">
        <v>0</v>
      </c>
      <c r="H68" s="142">
        <v>0</v>
      </c>
      <c r="I68" s="142">
        <v>0.20611199999999999</v>
      </c>
      <c r="J68" s="142">
        <v>8.292627000000001E-2</v>
      </c>
      <c r="K68" s="142">
        <v>0.20611199999999999</v>
      </c>
      <c r="L68" s="142">
        <v>-8.292627000000001E-2</v>
      </c>
      <c r="M68" s="142">
        <v>0.41222399999999998</v>
      </c>
      <c r="N68" s="142"/>
      <c r="O68" s="134">
        <v>0</v>
      </c>
      <c r="P68" s="142">
        <f t="shared" si="44"/>
        <v>0</v>
      </c>
      <c r="Q68" s="134">
        <v>0</v>
      </c>
      <c r="R68" s="134">
        <v>0</v>
      </c>
      <c r="S68" s="142">
        <f t="shared" si="45"/>
        <v>0.82444799999999996</v>
      </c>
      <c r="T68" s="142"/>
      <c r="U68" s="142"/>
      <c r="V68" s="142"/>
      <c r="W68" s="142"/>
      <c r="X68" s="142"/>
    </row>
    <row r="69" spans="1:24" ht="78.75" x14ac:dyDescent="0.25">
      <c r="A69" s="267">
        <f t="shared" si="12"/>
        <v>44</v>
      </c>
      <c r="B69" s="133" t="s">
        <v>245</v>
      </c>
      <c r="C69" s="138" t="s">
        <v>246</v>
      </c>
      <c r="D69" s="142">
        <v>161.55053855328811</v>
      </c>
      <c r="E69" s="142">
        <f t="shared" si="43"/>
        <v>2.6640000000000006</v>
      </c>
      <c r="F69" s="142">
        <v>0.18946628399999996</v>
      </c>
      <c r="G69" s="142">
        <v>5.2193291999999995E-2</v>
      </c>
      <c r="H69" s="142">
        <v>5.2193291999999995E-2</v>
      </c>
      <c r="I69" s="142">
        <v>0.66600000000000004</v>
      </c>
      <c r="J69" s="142">
        <v>6.6368172000000003E-2</v>
      </c>
      <c r="K69" s="142">
        <v>0.66600000000000004</v>
      </c>
      <c r="L69" s="142">
        <v>7.0904819999999952E-2</v>
      </c>
      <c r="M69" s="142">
        <v>1.2798067080000004</v>
      </c>
      <c r="N69" s="142"/>
      <c r="O69" s="134">
        <v>0.15788857000000001</v>
      </c>
      <c r="P69" s="142">
        <f t="shared" si="44"/>
        <v>0.15788857000000001</v>
      </c>
      <c r="Q69" s="134">
        <v>0</v>
      </c>
      <c r="R69" s="134">
        <v>0</v>
      </c>
      <c r="S69" s="142">
        <f t="shared" si="45"/>
        <v>2.4745337160000007</v>
      </c>
      <c r="T69" s="142"/>
      <c r="U69" s="142"/>
      <c r="V69" s="142"/>
      <c r="W69" s="142"/>
      <c r="X69" s="142"/>
    </row>
    <row r="70" spans="1:24" ht="78.75" x14ac:dyDescent="0.25">
      <c r="A70" s="267">
        <f t="shared" si="12"/>
        <v>45</v>
      </c>
      <c r="B70" s="133" t="s">
        <v>247</v>
      </c>
      <c r="C70" s="138" t="s">
        <v>1664</v>
      </c>
      <c r="D70" s="142">
        <v>0.23641199999999998</v>
      </c>
      <c r="E70" s="142">
        <f t="shared" si="43"/>
        <v>0.15567599999999998</v>
      </c>
      <c r="F70" s="142">
        <v>0</v>
      </c>
      <c r="G70" s="142">
        <v>0</v>
      </c>
      <c r="H70" s="142">
        <v>0</v>
      </c>
      <c r="I70" s="142">
        <v>0.15567599999999998</v>
      </c>
      <c r="J70" s="142">
        <v>0</v>
      </c>
      <c r="K70" s="142">
        <v>0</v>
      </c>
      <c r="L70" s="142">
        <v>0</v>
      </c>
      <c r="M70" s="142">
        <v>0</v>
      </c>
      <c r="N70" s="142"/>
      <c r="O70" s="134">
        <v>0</v>
      </c>
      <c r="P70" s="142">
        <f t="shared" si="44"/>
        <v>0</v>
      </c>
      <c r="Q70" s="134">
        <v>6.1058609999999999E-2</v>
      </c>
      <c r="R70" s="134">
        <v>0</v>
      </c>
      <c r="S70" s="142">
        <f t="shared" si="45"/>
        <v>0.15567599999999998</v>
      </c>
      <c r="T70" s="142"/>
      <c r="U70" s="142"/>
      <c r="V70" s="142"/>
      <c r="W70" s="142"/>
      <c r="X70" s="142"/>
    </row>
    <row r="71" spans="1:24" ht="110.25" x14ac:dyDescent="0.25">
      <c r="A71" s="267">
        <f t="shared" si="12"/>
        <v>46</v>
      </c>
      <c r="B71" s="133" t="s">
        <v>1771</v>
      </c>
      <c r="C71" s="138" t="s">
        <v>1665</v>
      </c>
      <c r="D71" s="142">
        <v>0.23641199999999998</v>
      </c>
      <c r="E71" s="142">
        <f t="shared" si="43"/>
        <v>0.15567599999999998</v>
      </c>
      <c r="F71" s="142">
        <v>0</v>
      </c>
      <c r="G71" s="142">
        <v>0</v>
      </c>
      <c r="H71" s="142">
        <v>0</v>
      </c>
      <c r="I71" s="142">
        <v>0.15567599999999998</v>
      </c>
      <c r="J71" s="142">
        <v>0</v>
      </c>
      <c r="K71" s="142">
        <v>0</v>
      </c>
      <c r="L71" s="142">
        <v>0</v>
      </c>
      <c r="M71" s="142">
        <v>0</v>
      </c>
      <c r="N71" s="142"/>
      <c r="O71" s="134">
        <v>0</v>
      </c>
      <c r="P71" s="142">
        <f t="shared" si="44"/>
        <v>0</v>
      </c>
      <c r="Q71" s="134">
        <v>0.10787099999999999</v>
      </c>
      <c r="R71" s="134">
        <v>0</v>
      </c>
      <c r="S71" s="142">
        <f t="shared" si="45"/>
        <v>0.15567599999999998</v>
      </c>
      <c r="T71" s="142"/>
      <c r="U71" s="142"/>
      <c r="V71" s="142"/>
      <c r="W71" s="142"/>
      <c r="X71" s="142"/>
    </row>
    <row r="72" spans="1:24" ht="110.25" x14ac:dyDescent="0.25">
      <c r="A72" s="267">
        <f t="shared" si="12"/>
        <v>47</v>
      </c>
      <c r="B72" s="174" t="s">
        <v>1772</v>
      </c>
      <c r="C72" s="138" t="s">
        <v>1666</v>
      </c>
      <c r="D72" s="142">
        <v>11.184719999999999</v>
      </c>
      <c r="E72" s="142">
        <f t="shared" si="43"/>
        <v>0.38471999999999995</v>
      </c>
      <c r="F72" s="142">
        <v>0.11028795000000001</v>
      </c>
      <c r="G72" s="142">
        <v>7.5374639999999998E-3</v>
      </c>
      <c r="H72" s="142">
        <v>7.5374639999999998E-3</v>
      </c>
      <c r="I72" s="142">
        <v>9.6180000000000002E-2</v>
      </c>
      <c r="J72" s="142">
        <v>9.5845319999999998E-3</v>
      </c>
      <c r="K72" s="142">
        <v>9.6180000000000002E-2</v>
      </c>
      <c r="L72" s="142">
        <v>9.3165954000000023E-2</v>
      </c>
      <c r="M72" s="142">
        <v>0.18482253599999998</v>
      </c>
      <c r="N72" s="142"/>
      <c r="O72" s="134">
        <v>3.4091497000000004</v>
      </c>
      <c r="P72" s="142">
        <f t="shared" si="44"/>
        <v>3.4091497000000004</v>
      </c>
      <c r="Q72" s="134">
        <v>0</v>
      </c>
      <c r="R72" s="134">
        <v>0</v>
      </c>
      <c r="S72" s="142">
        <f t="shared" si="45"/>
        <v>0.27443204999999993</v>
      </c>
      <c r="T72" s="142"/>
      <c r="U72" s="142"/>
      <c r="V72" s="142"/>
      <c r="W72" s="142"/>
      <c r="X72" s="142"/>
    </row>
    <row r="73" spans="1:24" ht="94.5" x14ac:dyDescent="0.25">
      <c r="A73" s="267">
        <f t="shared" si="12"/>
        <v>48</v>
      </c>
      <c r="B73" s="133" t="s">
        <v>1773</v>
      </c>
      <c r="C73" s="138" t="s">
        <v>248</v>
      </c>
      <c r="D73" s="142">
        <v>0.19226399999999999</v>
      </c>
      <c r="E73" s="142">
        <f t="shared" si="43"/>
        <v>0.19226399999999999</v>
      </c>
      <c r="F73" s="142">
        <v>0</v>
      </c>
      <c r="G73" s="142">
        <v>0.19226399999999999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/>
      <c r="O73" s="134">
        <v>0</v>
      </c>
      <c r="P73" s="142">
        <f t="shared" si="44"/>
        <v>0</v>
      </c>
      <c r="Q73" s="134">
        <v>9.4846929999999982E-2</v>
      </c>
      <c r="R73" s="134">
        <v>0</v>
      </c>
      <c r="S73" s="142">
        <f t="shared" si="45"/>
        <v>0.19226399999999999</v>
      </c>
      <c r="T73" s="142"/>
      <c r="U73" s="142"/>
      <c r="V73" s="142"/>
      <c r="W73" s="142"/>
      <c r="X73" s="142"/>
    </row>
    <row r="74" spans="1:24" ht="162" customHeight="1" x14ac:dyDescent="0.25">
      <c r="A74" s="267">
        <f t="shared" si="12"/>
        <v>49</v>
      </c>
      <c r="B74" s="133" t="s">
        <v>1774</v>
      </c>
      <c r="C74" s="138" t="s">
        <v>1667</v>
      </c>
      <c r="D74" s="142">
        <v>0.47833199999999998</v>
      </c>
      <c r="E74" s="142">
        <f t="shared" si="43"/>
        <v>0.47833199999999998</v>
      </c>
      <c r="F74" s="142">
        <v>0.260632586</v>
      </c>
      <c r="G74" s="142">
        <v>9.3715080000000006E-3</v>
      </c>
      <c r="H74" s="142">
        <v>9.3715080000000006E-3</v>
      </c>
      <c r="I74" s="142">
        <v>0</v>
      </c>
      <c r="J74" s="142">
        <v>0.201661178</v>
      </c>
      <c r="K74" s="142">
        <v>0.46896049200000001</v>
      </c>
      <c r="L74" s="142">
        <v>4.9599899999999975E-2</v>
      </c>
      <c r="M74" s="142">
        <v>0</v>
      </c>
      <c r="N74" s="142"/>
      <c r="O74" s="134">
        <v>0.21719382000000001</v>
      </c>
      <c r="P74" s="142">
        <f t="shared" si="44"/>
        <v>0.21719382000000001</v>
      </c>
      <c r="Q74" s="134">
        <v>0.36620817999999999</v>
      </c>
      <c r="R74" s="134">
        <v>0</v>
      </c>
      <c r="S74" s="142">
        <f t="shared" si="45"/>
        <v>0.21769941399999998</v>
      </c>
      <c r="T74" s="142"/>
      <c r="U74" s="142"/>
      <c r="V74" s="142"/>
      <c r="W74" s="142"/>
      <c r="X74" s="142"/>
    </row>
    <row r="75" spans="1:24" ht="157.5" x14ac:dyDescent="0.25">
      <c r="A75" s="267">
        <f t="shared" si="12"/>
        <v>50</v>
      </c>
      <c r="B75" s="174" t="s">
        <v>249</v>
      </c>
      <c r="C75" s="138" t="s">
        <v>250</v>
      </c>
      <c r="D75" s="142">
        <v>0</v>
      </c>
      <c r="E75" s="142">
        <f t="shared" si="43"/>
        <v>0</v>
      </c>
      <c r="F75" s="142">
        <v>7.4190935999999999E-2</v>
      </c>
      <c r="G75" s="142">
        <v>0</v>
      </c>
      <c r="H75" s="142">
        <v>7.4190935999999999E-2</v>
      </c>
      <c r="I75" s="142">
        <v>0</v>
      </c>
      <c r="J75" s="142">
        <v>0</v>
      </c>
      <c r="K75" s="142">
        <v>0</v>
      </c>
      <c r="L75" s="142">
        <v>0</v>
      </c>
      <c r="M75" s="142">
        <v>0</v>
      </c>
      <c r="N75" s="142"/>
      <c r="O75" s="134">
        <v>0</v>
      </c>
      <c r="P75" s="142">
        <f t="shared" si="44"/>
        <v>0</v>
      </c>
      <c r="Q75" s="134">
        <v>0</v>
      </c>
      <c r="R75" s="134">
        <v>0</v>
      </c>
      <c r="S75" s="142">
        <f t="shared" si="45"/>
        <v>-7.4190935999999999E-2</v>
      </c>
      <c r="T75" s="142"/>
      <c r="U75" s="142"/>
      <c r="V75" s="142"/>
      <c r="W75" s="142"/>
      <c r="X75" s="142"/>
    </row>
    <row r="76" spans="1:24" ht="173.25" x14ac:dyDescent="0.25">
      <c r="A76" s="267">
        <f t="shared" si="12"/>
        <v>51</v>
      </c>
      <c r="B76" s="133" t="s">
        <v>1775</v>
      </c>
      <c r="C76" s="138" t="s">
        <v>251</v>
      </c>
      <c r="D76" s="142">
        <v>0</v>
      </c>
      <c r="E76" s="142">
        <f t="shared" si="43"/>
        <v>0</v>
      </c>
      <c r="F76" s="142">
        <v>6.1374323999999994E-2</v>
      </c>
      <c r="G76" s="142">
        <v>0</v>
      </c>
      <c r="H76" s="142">
        <v>0</v>
      </c>
      <c r="I76" s="142">
        <v>0</v>
      </c>
      <c r="J76" s="142">
        <v>0</v>
      </c>
      <c r="K76" s="142">
        <v>0</v>
      </c>
      <c r="L76" s="142">
        <v>6.1374323999999994E-2</v>
      </c>
      <c r="M76" s="142">
        <v>0</v>
      </c>
      <c r="N76" s="142"/>
      <c r="O76" s="134">
        <v>0.15118580000000001</v>
      </c>
      <c r="P76" s="142">
        <f t="shared" si="44"/>
        <v>0.15118580000000001</v>
      </c>
      <c r="Q76" s="134">
        <v>0.15118580000000001</v>
      </c>
      <c r="R76" s="134">
        <v>0</v>
      </c>
      <c r="S76" s="142">
        <f t="shared" si="45"/>
        <v>-6.1374323999999994E-2</v>
      </c>
      <c r="T76" s="142"/>
      <c r="U76" s="142"/>
      <c r="V76" s="142"/>
      <c r="W76" s="142"/>
      <c r="X76" s="142"/>
    </row>
    <row r="77" spans="1:24" ht="126" x14ac:dyDescent="0.25">
      <c r="A77" s="267">
        <f t="shared" si="12"/>
        <v>52</v>
      </c>
      <c r="B77" s="133" t="s">
        <v>254</v>
      </c>
      <c r="C77" s="138" t="s">
        <v>255</v>
      </c>
      <c r="D77" s="142">
        <v>0</v>
      </c>
      <c r="E77" s="142">
        <f t="shared" si="43"/>
        <v>0</v>
      </c>
      <c r="F77" s="142">
        <v>0.154969788</v>
      </c>
      <c r="G77" s="142">
        <v>0</v>
      </c>
      <c r="H77" s="142">
        <v>0.154969788</v>
      </c>
      <c r="I77" s="142">
        <v>0</v>
      </c>
      <c r="J77" s="142">
        <v>0</v>
      </c>
      <c r="K77" s="142">
        <v>0</v>
      </c>
      <c r="L77" s="142">
        <v>0</v>
      </c>
      <c r="M77" s="142">
        <v>0</v>
      </c>
      <c r="N77" s="142"/>
      <c r="O77" s="134">
        <v>0</v>
      </c>
      <c r="P77" s="142">
        <f t="shared" si="44"/>
        <v>0</v>
      </c>
      <c r="Q77" s="134">
        <v>0</v>
      </c>
      <c r="R77" s="134">
        <v>0</v>
      </c>
      <c r="S77" s="142">
        <f t="shared" si="45"/>
        <v>-0.154969788</v>
      </c>
      <c r="T77" s="142"/>
      <c r="U77" s="142"/>
      <c r="V77" s="142"/>
      <c r="W77" s="142"/>
      <c r="X77" s="142"/>
    </row>
    <row r="78" spans="1:24" ht="31.5" x14ac:dyDescent="0.25">
      <c r="A78" s="267"/>
      <c r="B78" s="187" t="s">
        <v>256</v>
      </c>
      <c r="C78" s="188"/>
      <c r="D78" s="170">
        <v>4.7902560000000003</v>
      </c>
      <c r="E78" s="170">
        <v>4.5116400000000008</v>
      </c>
      <c r="F78" s="170">
        <v>2.0262464199999997</v>
      </c>
      <c r="G78" s="170">
        <v>8.8392360000000003E-2</v>
      </c>
      <c r="H78" s="170">
        <v>8.8392360000000003E-2</v>
      </c>
      <c r="I78" s="170">
        <v>2.472745668</v>
      </c>
      <c r="J78" s="170">
        <v>0.94867758599999996</v>
      </c>
      <c r="K78" s="170">
        <v>1.9505019720000001</v>
      </c>
      <c r="L78" s="170">
        <v>0.98917647399999986</v>
      </c>
      <c r="M78" s="170">
        <v>0</v>
      </c>
      <c r="N78" s="170">
        <f t="shared" ref="N78" si="46">SUM(N79:N80)</f>
        <v>0</v>
      </c>
      <c r="O78" s="198">
        <v>2.0438249599999998</v>
      </c>
      <c r="P78" s="170">
        <f t="shared" ref="P78" si="47">SUM(P79:P80)</f>
        <v>2.0438249599999998</v>
      </c>
      <c r="Q78" s="170">
        <f t="shared" ref="Q78:W78" si="48">SUM(Q79:Q80)</f>
        <v>0</v>
      </c>
      <c r="R78" s="170">
        <f t="shared" si="48"/>
        <v>0</v>
      </c>
      <c r="S78" s="170">
        <f t="shared" si="48"/>
        <v>2.4853935800000002</v>
      </c>
      <c r="T78" s="170">
        <f t="shared" si="48"/>
        <v>0</v>
      </c>
      <c r="U78" s="170">
        <f t="shared" si="48"/>
        <v>0</v>
      </c>
      <c r="V78" s="170">
        <f t="shared" si="48"/>
        <v>0</v>
      </c>
      <c r="W78" s="170">
        <f t="shared" si="48"/>
        <v>0</v>
      </c>
      <c r="X78" s="170"/>
    </row>
    <row r="79" spans="1:24" ht="101.25" customHeight="1" x14ac:dyDescent="0.25">
      <c r="A79" s="267">
        <f t="shared" si="12"/>
        <v>53</v>
      </c>
      <c r="B79" s="133" t="s">
        <v>257</v>
      </c>
      <c r="C79" s="138" t="s">
        <v>258</v>
      </c>
      <c r="D79" s="142">
        <v>2.6421600000000005</v>
      </c>
      <c r="E79" s="142">
        <f>G79+I79+K79+M79</f>
        <v>2.52216</v>
      </c>
      <c r="F79" s="142">
        <v>1.8847526319999999</v>
      </c>
      <c r="G79" s="142">
        <v>4.9414331999999991E-2</v>
      </c>
      <c r="H79" s="142">
        <v>4.9414331999999991E-2</v>
      </c>
      <c r="I79" s="142">
        <v>2.472745668</v>
      </c>
      <c r="J79" s="142">
        <v>0.89911370999999995</v>
      </c>
      <c r="K79" s="142">
        <v>0</v>
      </c>
      <c r="L79" s="142">
        <v>0.93622458999999991</v>
      </c>
      <c r="M79" s="142">
        <v>0</v>
      </c>
      <c r="N79" s="142"/>
      <c r="O79" s="134">
        <v>1.92591347</v>
      </c>
      <c r="P79" s="142">
        <f>O79-X79</f>
        <v>1.92591347</v>
      </c>
      <c r="Q79" s="134">
        <v>0</v>
      </c>
      <c r="R79" s="134">
        <v>0</v>
      </c>
      <c r="S79" s="142">
        <f>E79-F79</f>
        <v>0.63740736800000009</v>
      </c>
      <c r="T79" s="142"/>
      <c r="U79" s="142"/>
      <c r="V79" s="142"/>
      <c r="W79" s="142"/>
      <c r="X79" s="142"/>
    </row>
    <row r="80" spans="1:24" ht="94.5" x14ac:dyDescent="0.25">
      <c r="A80" s="267">
        <f t="shared" si="12"/>
        <v>54</v>
      </c>
      <c r="B80" s="133" t="s">
        <v>259</v>
      </c>
      <c r="C80" s="138" t="s">
        <v>260</v>
      </c>
      <c r="D80" s="142">
        <v>2.1480959999999998</v>
      </c>
      <c r="E80" s="142">
        <f>G80+I80+K80+M80</f>
        <v>1.9894800000000001</v>
      </c>
      <c r="F80" s="142">
        <v>0.14149378799999998</v>
      </c>
      <c r="G80" s="142">
        <v>3.8978028000000005E-2</v>
      </c>
      <c r="H80" s="142">
        <v>3.8978028000000005E-2</v>
      </c>
      <c r="I80" s="142">
        <v>0</v>
      </c>
      <c r="J80" s="142">
        <v>4.9563876E-2</v>
      </c>
      <c r="K80" s="142">
        <v>1.9505019720000001</v>
      </c>
      <c r="L80" s="142">
        <v>5.2951883999999984E-2</v>
      </c>
      <c r="M80" s="142">
        <v>0</v>
      </c>
      <c r="N80" s="142"/>
      <c r="O80" s="134">
        <v>0.11791148999999999</v>
      </c>
      <c r="P80" s="142">
        <f>O80-X80</f>
        <v>0.11791148999999999</v>
      </c>
      <c r="Q80" s="134">
        <v>0</v>
      </c>
      <c r="R80" s="134">
        <v>0</v>
      </c>
      <c r="S80" s="142">
        <f>E80-F80</f>
        <v>1.8479862120000001</v>
      </c>
      <c r="T80" s="142"/>
      <c r="U80" s="142"/>
      <c r="V80" s="142"/>
      <c r="W80" s="142"/>
      <c r="X80" s="142"/>
    </row>
    <row r="81" spans="1:24" ht="31.5" x14ac:dyDescent="0.25">
      <c r="A81" s="267"/>
      <c r="B81" s="189" t="s">
        <v>261</v>
      </c>
      <c r="C81" s="188"/>
      <c r="D81" s="170">
        <v>202.56214182508472</v>
      </c>
      <c r="E81" s="170">
        <v>12.722940000000001</v>
      </c>
      <c r="F81" s="170">
        <v>21.458641243999995</v>
      </c>
      <c r="G81" s="170">
        <v>0.249268716</v>
      </c>
      <c r="H81" s="170">
        <v>0.50317891599999998</v>
      </c>
      <c r="I81" s="170">
        <v>1.0155540000000001</v>
      </c>
      <c r="J81" s="170">
        <v>19.971962864000002</v>
      </c>
      <c r="K81" s="170">
        <v>7.3520324160000001</v>
      </c>
      <c r="L81" s="170">
        <v>0.9834994640000001</v>
      </c>
      <c r="M81" s="170">
        <v>4.1060848679999999</v>
      </c>
      <c r="N81" s="170">
        <f t="shared" ref="N81" si="49">SUM(N82:N93)</f>
        <v>0</v>
      </c>
      <c r="O81" s="198">
        <v>15.79416743</v>
      </c>
      <c r="P81" s="170">
        <f t="shared" ref="P81" si="50">SUM(P82:P93)</f>
        <v>15.79416743</v>
      </c>
      <c r="Q81" s="170">
        <f t="shared" ref="Q81:W81" si="51">SUM(Q82:Q93)</f>
        <v>30.35080731</v>
      </c>
      <c r="R81" s="170">
        <f t="shared" si="51"/>
        <v>0.46390039</v>
      </c>
      <c r="S81" s="170">
        <f t="shared" si="51"/>
        <v>-8.7357012439999977</v>
      </c>
      <c r="T81" s="170">
        <f t="shared" si="51"/>
        <v>0</v>
      </c>
      <c r="U81" s="170">
        <f t="shared" si="51"/>
        <v>0</v>
      </c>
      <c r="V81" s="170">
        <f t="shared" si="51"/>
        <v>0</v>
      </c>
      <c r="W81" s="170">
        <f t="shared" si="51"/>
        <v>0</v>
      </c>
      <c r="X81" s="170"/>
    </row>
    <row r="82" spans="1:24" ht="173.25" x14ac:dyDescent="0.25">
      <c r="A82" s="267">
        <f t="shared" si="12"/>
        <v>55</v>
      </c>
      <c r="B82" s="140" t="s">
        <v>262</v>
      </c>
      <c r="C82" s="138" t="s">
        <v>263</v>
      </c>
      <c r="D82" s="142">
        <v>63.04471199999999</v>
      </c>
      <c r="E82" s="142">
        <f t="shared" ref="E82:E93" si="52">G82+I82+K82+M82</f>
        <v>4.0502160000000007</v>
      </c>
      <c r="F82" s="142">
        <v>3.8585399160000002</v>
      </c>
      <c r="G82" s="142">
        <v>7.9352099999999995E-2</v>
      </c>
      <c r="H82" s="142">
        <v>7.9352099999999995E-2</v>
      </c>
      <c r="I82" s="142">
        <v>1.0125540000000002</v>
      </c>
      <c r="J82" s="142">
        <v>3.6713875200000001</v>
      </c>
      <c r="K82" s="142">
        <v>1.0125540000000002</v>
      </c>
      <c r="L82" s="142">
        <v>0.10780029600000018</v>
      </c>
      <c r="M82" s="142">
        <v>1.9457559000000002</v>
      </c>
      <c r="N82" s="142"/>
      <c r="O82" s="134">
        <v>3.2154499300000001</v>
      </c>
      <c r="P82" s="142">
        <f t="shared" ref="P82:P93" si="53">O82-X82</f>
        <v>3.2154499300000001</v>
      </c>
      <c r="Q82" s="134">
        <v>0</v>
      </c>
      <c r="R82" s="134">
        <v>0</v>
      </c>
      <c r="S82" s="142">
        <f t="shared" ref="S82:S93" si="54">E82-F82</f>
        <v>0.19167608400000047</v>
      </c>
      <c r="T82" s="142"/>
      <c r="U82" s="142"/>
      <c r="V82" s="142"/>
      <c r="W82" s="142"/>
      <c r="X82" s="142"/>
    </row>
    <row r="83" spans="1:24" ht="63" x14ac:dyDescent="0.25">
      <c r="A83" s="267">
        <f t="shared" si="12"/>
        <v>56</v>
      </c>
      <c r="B83" s="140" t="s">
        <v>264</v>
      </c>
      <c r="C83" s="138" t="s">
        <v>265</v>
      </c>
      <c r="D83" s="142">
        <v>4.8541113829830511</v>
      </c>
      <c r="E83" s="142">
        <f t="shared" si="52"/>
        <v>3.7713959999999997</v>
      </c>
      <c r="F83" s="142">
        <v>4.8651183119999999</v>
      </c>
      <c r="G83" s="142">
        <v>7.3889447999999996E-2</v>
      </c>
      <c r="H83" s="142">
        <v>7.3889447999999996E-2</v>
      </c>
      <c r="I83" s="142">
        <v>0</v>
      </c>
      <c r="J83" s="142">
        <v>4.7912288639999998</v>
      </c>
      <c r="K83" s="142">
        <v>3.6975065519999997</v>
      </c>
      <c r="L83" s="142">
        <v>0</v>
      </c>
      <c r="M83" s="142">
        <v>0</v>
      </c>
      <c r="N83" s="142"/>
      <c r="O83" s="134">
        <v>4.0542652600000002</v>
      </c>
      <c r="P83" s="142">
        <f t="shared" si="53"/>
        <v>4.0542652600000002</v>
      </c>
      <c r="Q83" s="134">
        <v>4.9506219199999997</v>
      </c>
      <c r="R83" s="134">
        <v>0</v>
      </c>
      <c r="S83" s="142">
        <f t="shared" si="54"/>
        <v>-1.0937223120000001</v>
      </c>
      <c r="T83" s="142"/>
      <c r="U83" s="142"/>
      <c r="V83" s="142"/>
      <c r="W83" s="142"/>
      <c r="X83" s="142"/>
    </row>
    <row r="84" spans="1:24" ht="63" x14ac:dyDescent="0.25">
      <c r="A84" s="267">
        <f t="shared" si="12"/>
        <v>57</v>
      </c>
      <c r="B84" s="174" t="s">
        <v>266</v>
      </c>
      <c r="C84" s="138" t="s">
        <v>267</v>
      </c>
      <c r="D84" s="142">
        <v>30.241178442101699</v>
      </c>
      <c r="E84" s="142">
        <f t="shared" si="52"/>
        <v>2.6917079999999998</v>
      </c>
      <c r="F84" s="142">
        <v>10.780901439999999</v>
      </c>
      <c r="G84" s="142">
        <v>5.2736135999999996E-2</v>
      </c>
      <c r="H84" s="142">
        <v>5.2736135999999996E-2</v>
      </c>
      <c r="I84" s="142">
        <v>0</v>
      </c>
      <c r="J84" s="142">
        <v>10.728165303999999</v>
      </c>
      <c r="K84" s="142">
        <v>2.6389718639999997</v>
      </c>
      <c r="L84" s="142">
        <v>0</v>
      </c>
      <c r="M84" s="142">
        <v>0</v>
      </c>
      <c r="N84" s="142"/>
      <c r="O84" s="134">
        <v>5.8571751700000014</v>
      </c>
      <c r="P84" s="142">
        <f t="shared" si="53"/>
        <v>5.8571751700000014</v>
      </c>
      <c r="Q84" s="134">
        <v>24.936285000000002</v>
      </c>
      <c r="R84" s="134">
        <v>0</v>
      </c>
      <c r="S84" s="142">
        <f t="shared" si="54"/>
        <v>-8.089193439999999</v>
      </c>
      <c r="T84" s="142"/>
      <c r="U84" s="142"/>
      <c r="V84" s="142"/>
      <c r="W84" s="142"/>
      <c r="X84" s="142"/>
    </row>
    <row r="85" spans="1:24" ht="47.25" x14ac:dyDescent="0.25">
      <c r="A85" s="267">
        <f t="shared" si="12"/>
        <v>58</v>
      </c>
      <c r="B85" s="133" t="s">
        <v>268</v>
      </c>
      <c r="C85" s="138" t="s">
        <v>269</v>
      </c>
      <c r="D85" s="142">
        <v>53.979551999999998</v>
      </c>
      <c r="E85" s="142">
        <f t="shared" si="52"/>
        <v>2.1976199999999997</v>
      </c>
      <c r="F85" s="142">
        <v>0.15629686799999998</v>
      </c>
      <c r="G85" s="142">
        <v>4.3055916000000007E-2</v>
      </c>
      <c r="H85" s="142">
        <v>4.3055916000000007E-2</v>
      </c>
      <c r="I85" s="142">
        <v>0</v>
      </c>
      <c r="J85" s="142">
        <v>5.4749243999999996E-2</v>
      </c>
      <c r="K85" s="142">
        <v>0</v>
      </c>
      <c r="L85" s="142">
        <v>5.8491707999999983E-2</v>
      </c>
      <c r="M85" s="142">
        <v>2.1545640839999995</v>
      </c>
      <c r="N85" s="142"/>
      <c r="O85" s="134">
        <v>0.13024738999999999</v>
      </c>
      <c r="P85" s="142">
        <f t="shared" si="53"/>
        <v>0.13024738999999999</v>
      </c>
      <c r="Q85" s="134">
        <v>0</v>
      </c>
      <c r="R85" s="134">
        <v>0</v>
      </c>
      <c r="S85" s="142">
        <f t="shared" si="54"/>
        <v>2.0413231319999996</v>
      </c>
      <c r="T85" s="142"/>
      <c r="U85" s="142"/>
      <c r="V85" s="142"/>
      <c r="W85" s="142"/>
      <c r="X85" s="142"/>
    </row>
    <row r="86" spans="1:24" ht="63" x14ac:dyDescent="0.25">
      <c r="A86" s="267">
        <f t="shared" si="12"/>
        <v>59</v>
      </c>
      <c r="B86" s="133" t="s">
        <v>270</v>
      </c>
      <c r="C86" s="138" t="s">
        <v>271</v>
      </c>
      <c r="D86" s="142">
        <v>50.442587999999994</v>
      </c>
      <c r="E86" s="142">
        <f t="shared" si="52"/>
        <v>1.2E-2</v>
      </c>
      <c r="F86" s="142">
        <v>8.5344000000000001E-4</v>
      </c>
      <c r="G86" s="142">
        <v>2.35116E-4</v>
      </c>
      <c r="H86" s="142">
        <v>2.35116E-4</v>
      </c>
      <c r="I86" s="142">
        <v>3.0000000000000001E-3</v>
      </c>
      <c r="J86" s="142">
        <v>2.9893199999999996E-4</v>
      </c>
      <c r="K86" s="142">
        <v>3.0000000000000001E-3</v>
      </c>
      <c r="L86" s="142">
        <v>3.1939199999999999E-4</v>
      </c>
      <c r="M86" s="142">
        <v>5.7648839999999996E-3</v>
      </c>
      <c r="N86" s="142"/>
      <c r="O86" s="134">
        <v>7.1120000000000005E-4</v>
      </c>
      <c r="P86" s="142">
        <f t="shared" si="53"/>
        <v>7.1120000000000005E-4</v>
      </c>
      <c r="Q86" s="134">
        <v>0</v>
      </c>
      <c r="R86" s="134">
        <v>0</v>
      </c>
      <c r="S86" s="142">
        <f t="shared" si="54"/>
        <v>1.114656E-2</v>
      </c>
      <c r="T86" s="142"/>
      <c r="U86" s="142"/>
      <c r="V86" s="142"/>
      <c r="W86" s="142"/>
      <c r="X86" s="142"/>
    </row>
    <row r="87" spans="1:24" ht="94.5" x14ac:dyDescent="0.25">
      <c r="A87" s="267">
        <f t="shared" ref="A87:A150" si="55">IF(A86&gt;0,A86+1,A85+1)</f>
        <v>60</v>
      </c>
      <c r="B87" s="133" t="s">
        <v>272</v>
      </c>
      <c r="C87" s="138" t="s">
        <v>273</v>
      </c>
      <c r="D87" s="142">
        <v>0</v>
      </c>
      <c r="E87" s="142">
        <f t="shared" si="52"/>
        <v>0</v>
      </c>
      <c r="F87" s="142">
        <v>0.25391020000000003</v>
      </c>
      <c r="G87" s="142">
        <v>0</v>
      </c>
      <c r="H87" s="142">
        <v>0.25391020000000003</v>
      </c>
      <c r="I87" s="142">
        <v>0</v>
      </c>
      <c r="J87" s="142">
        <v>0</v>
      </c>
      <c r="K87" s="142">
        <v>0</v>
      </c>
      <c r="L87" s="142">
        <v>0</v>
      </c>
      <c r="M87" s="142">
        <v>0</v>
      </c>
      <c r="N87" s="142"/>
      <c r="O87" s="134">
        <v>0</v>
      </c>
      <c r="P87" s="142">
        <f t="shared" si="53"/>
        <v>0</v>
      </c>
      <c r="Q87" s="134">
        <v>0</v>
      </c>
      <c r="R87" s="134">
        <v>0</v>
      </c>
      <c r="S87" s="142">
        <f t="shared" si="54"/>
        <v>-0.25391020000000003</v>
      </c>
      <c r="T87" s="142"/>
      <c r="U87" s="142"/>
      <c r="V87" s="142"/>
      <c r="W87" s="142"/>
      <c r="X87" s="142"/>
    </row>
    <row r="88" spans="1:24" ht="81.2" customHeight="1" x14ac:dyDescent="0.25">
      <c r="A88" s="267">
        <f t="shared" si="55"/>
        <v>61</v>
      </c>
      <c r="B88" s="133" t="s">
        <v>1498</v>
      </c>
      <c r="C88" s="138" t="s">
        <v>1499</v>
      </c>
      <c r="D88" s="142">
        <v>0</v>
      </c>
      <c r="E88" s="142">
        <f t="shared" si="52"/>
        <v>0</v>
      </c>
      <c r="F88" s="142">
        <v>0.76352150800000007</v>
      </c>
      <c r="G88" s="142">
        <v>0</v>
      </c>
      <c r="H88" s="142">
        <v>0</v>
      </c>
      <c r="I88" s="142">
        <v>0</v>
      </c>
      <c r="J88" s="142">
        <v>0.72613300000000003</v>
      </c>
      <c r="K88" s="142">
        <v>0</v>
      </c>
      <c r="L88" s="142">
        <v>3.7388508000000042E-2</v>
      </c>
      <c r="M88" s="142">
        <v>0</v>
      </c>
      <c r="N88" s="142"/>
      <c r="O88" s="134">
        <v>0.46390039</v>
      </c>
      <c r="P88" s="142">
        <f t="shared" si="53"/>
        <v>0.46390039</v>
      </c>
      <c r="Q88" s="134">
        <v>0.46390039</v>
      </c>
      <c r="R88" s="134">
        <v>0.46390039</v>
      </c>
      <c r="S88" s="142">
        <f t="shared" si="54"/>
        <v>-0.76352150800000007</v>
      </c>
      <c r="T88" s="142"/>
      <c r="U88" s="142"/>
      <c r="V88" s="142"/>
      <c r="W88" s="142"/>
      <c r="X88" s="142"/>
    </row>
    <row r="89" spans="1:24" ht="173.25" x14ac:dyDescent="0.25">
      <c r="A89" s="267">
        <f t="shared" si="55"/>
        <v>62</v>
      </c>
      <c r="B89" s="133" t="s">
        <v>1500</v>
      </c>
      <c r="C89" s="138" t="s">
        <v>1501</v>
      </c>
      <c r="D89" s="142">
        <v>0</v>
      </c>
      <c r="E89" s="142">
        <f t="shared" si="52"/>
        <v>0</v>
      </c>
      <c r="F89" s="142">
        <v>0.17118891999999999</v>
      </c>
      <c r="G89" s="142">
        <v>0</v>
      </c>
      <c r="H89" s="142">
        <v>0</v>
      </c>
      <c r="I89" s="142">
        <v>0</v>
      </c>
      <c r="J89" s="142">
        <v>0</v>
      </c>
      <c r="K89" s="142">
        <v>0</v>
      </c>
      <c r="L89" s="142">
        <v>0.17118891999999999</v>
      </c>
      <c r="M89" s="142">
        <v>0</v>
      </c>
      <c r="N89" s="142"/>
      <c r="O89" s="134">
        <v>0.28483053000000003</v>
      </c>
      <c r="P89" s="142">
        <f t="shared" si="53"/>
        <v>0.28483053000000003</v>
      </c>
      <c r="Q89" s="134">
        <v>0</v>
      </c>
      <c r="R89" s="134">
        <v>0</v>
      </c>
      <c r="S89" s="142">
        <f t="shared" si="54"/>
        <v>-0.17118891999999999</v>
      </c>
      <c r="T89" s="142"/>
      <c r="U89" s="142"/>
      <c r="V89" s="142"/>
      <c r="W89" s="142"/>
      <c r="X89" s="142"/>
    </row>
    <row r="90" spans="1:24" ht="94.5" x14ac:dyDescent="0.25">
      <c r="A90" s="267">
        <f t="shared" si="55"/>
        <v>63</v>
      </c>
      <c r="B90" s="133" t="s">
        <v>1776</v>
      </c>
      <c r="C90" s="138" t="s">
        <v>1777</v>
      </c>
      <c r="D90" s="142">
        <v>0</v>
      </c>
      <c r="E90" s="142">
        <f t="shared" si="52"/>
        <v>0</v>
      </c>
      <c r="F90" s="142">
        <v>9.0464849999999999E-2</v>
      </c>
      <c r="G90" s="142">
        <v>0</v>
      </c>
      <c r="H90" s="142">
        <v>0</v>
      </c>
      <c r="I90" s="142">
        <v>0</v>
      </c>
      <c r="J90" s="142">
        <v>0</v>
      </c>
      <c r="K90" s="142">
        <v>0</v>
      </c>
      <c r="L90" s="142">
        <v>9.0464849999999999E-2</v>
      </c>
      <c r="M90" s="142">
        <v>0</v>
      </c>
      <c r="N90" s="142"/>
      <c r="O90" s="134">
        <v>9.0464850000000013E-2</v>
      </c>
      <c r="P90" s="142">
        <f t="shared" si="53"/>
        <v>9.0464850000000013E-2</v>
      </c>
      <c r="Q90" s="134">
        <v>0</v>
      </c>
      <c r="R90" s="134">
        <v>0</v>
      </c>
      <c r="S90" s="142">
        <f t="shared" si="54"/>
        <v>-9.0464849999999999E-2</v>
      </c>
      <c r="T90" s="142"/>
      <c r="U90" s="142"/>
      <c r="V90" s="142"/>
      <c r="W90" s="142"/>
      <c r="X90" s="142"/>
    </row>
    <row r="91" spans="1:24" ht="81.2" customHeight="1" x14ac:dyDescent="0.25">
      <c r="A91" s="267">
        <f t="shared" si="55"/>
        <v>64</v>
      </c>
      <c r="B91" s="133" t="s">
        <v>1778</v>
      </c>
      <c r="C91" s="138" t="s">
        <v>1779</v>
      </c>
      <c r="D91" s="142">
        <v>0</v>
      </c>
      <c r="E91" s="142">
        <f t="shared" si="52"/>
        <v>0</v>
      </c>
      <c r="F91" s="142">
        <v>0</v>
      </c>
      <c r="G91" s="142">
        <v>0</v>
      </c>
      <c r="H91" s="142">
        <v>0</v>
      </c>
      <c r="I91" s="142">
        <v>0</v>
      </c>
      <c r="J91" s="142">
        <v>0</v>
      </c>
      <c r="K91" s="142">
        <v>0</v>
      </c>
      <c r="L91" s="142">
        <v>0</v>
      </c>
      <c r="M91" s="142">
        <v>0</v>
      </c>
      <c r="N91" s="142"/>
      <c r="O91" s="134">
        <v>1.26558455</v>
      </c>
      <c r="P91" s="142">
        <f t="shared" si="53"/>
        <v>1.26558455</v>
      </c>
      <c r="Q91" s="134">
        <v>0</v>
      </c>
      <c r="R91" s="134">
        <v>0</v>
      </c>
      <c r="S91" s="142">
        <f t="shared" si="54"/>
        <v>0</v>
      </c>
      <c r="T91" s="142"/>
      <c r="U91" s="142"/>
      <c r="V91" s="142"/>
      <c r="W91" s="142"/>
      <c r="X91" s="142"/>
    </row>
    <row r="92" spans="1:24" ht="63" x14ac:dyDescent="0.25">
      <c r="A92" s="267">
        <f t="shared" si="55"/>
        <v>65</v>
      </c>
      <c r="B92" s="133" t="s">
        <v>1780</v>
      </c>
      <c r="C92" s="138" t="s">
        <v>1781</v>
      </c>
      <c r="D92" s="142">
        <v>0</v>
      </c>
      <c r="E92" s="142">
        <f t="shared" si="52"/>
        <v>0</v>
      </c>
      <c r="F92" s="142">
        <v>0</v>
      </c>
      <c r="G92" s="142">
        <v>0</v>
      </c>
      <c r="H92" s="142">
        <v>0</v>
      </c>
      <c r="I92" s="142">
        <v>0</v>
      </c>
      <c r="J92" s="142">
        <v>0</v>
      </c>
      <c r="K92" s="142">
        <v>0</v>
      </c>
      <c r="L92" s="142">
        <v>0</v>
      </c>
      <c r="M92" s="142">
        <v>0</v>
      </c>
      <c r="N92" s="142"/>
      <c r="O92" s="134">
        <v>0</v>
      </c>
      <c r="P92" s="142">
        <f t="shared" si="53"/>
        <v>0</v>
      </c>
      <c r="Q92" s="134">
        <v>0</v>
      </c>
      <c r="R92" s="134">
        <v>0</v>
      </c>
      <c r="S92" s="142">
        <f t="shared" si="54"/>
        <v>0</v>
      </c>
      <c r="T92" s="142"/>
      <c r="U92" s="142"/>
      <c r="V92" s="142"/>
      <c r="W92" s="142"/>
      <c r="X92" s="142"/>
    </row>
    <row r="93" spans="1:24" ht="63" x14ac:dyDescent="0.25">
      <c r="A93" s="267">
        <f t="shared" si="55"/>
        <v>66</v>
      </c>
      <c r="B93" s="133" t="s">
        <v>1782</v>
      </c>
      <c r="C93" s="138" t="s">
        <v>1783</v>
      </c>
      <c r="D93" s="142">
        <v>0</v>
      </c>
      <c r="E93" s="142">
        <f t="shared" si="52"/>
        <v>0</v>
      </c>
      <c r="F93" s="142">
        <v>0.51784578999999997</v>
      </c>
      <c r="G93" s="142">
        <v>0</v>
      </c>
      <c r="H93" s="142">
        <v>0</v>
      </c>
      <c r="I93" s="142">
        <v>0</v>
      </c>
      <c r="J93" s="142">
        <v>0</v>
      </c>
      <c r="K93" s="142">
        <v>0</v>
      </c>
      <c r="L93" s="142">
        <v>0.51784578999999997</v>
      </c>
      <c r="M93" s="142">
        <v>0</v>
      </c>
      <c r="N93" s="142"/>
      <c r="O93" s="134">
        <v>0.43153815999999995</v>
      </c>
      <c r="P93" s="142">
        <f t="shared" si="53"/>
        <v>0.43153815999999995</v>
      </c>
      <c r="Q93" s="134">
        <v>0</v>
      </c>
      <c r="R93" s="134">
        <v>0</v>
      </c>
      <c r="S93" s="142">
        <f t="shared" si="54"/>
        <v>-0.51784578999999997</v>
      </c>
      <c r="T93" s="142"/>
      <c r="U93" s="142"/>
      <c r="V93" s="142"/>
      <c r="W93" s="142"/>
      <c r="X93" s="142"/>
    </row>
    <row r="94" spans="1:24" ht="162" customHeight="1" x14ac:dyDescent="0.25">
      <c r="A94" s="267"/>
      <c r="B94" s="187" t="s">
        <v>274</v>
      </c>
      <c r="C94" s="188"/>
      <c r="D94" s="170">
        <v>87.334184196188346</v>
      </c>
      <c r="E94" s="170">
        <v>16.547314080000003</v>
      </c>
      <c r="F94" s="170">
        <v>28.7605012</v>
      </c>
      <c r="G94" s="170">
        <v>4.6105475639999991</v>
      </c>
      <c r="H94" s="170">
        <v>1.783877312</v>
      </c>
      <c r="I94" s="170">
        <v>7.2889341239999981</v>
      </c>
      <c r="J94" s="170">
        <v>2.5851176360000001</v>
      </c>
      <c r="K94" s="170">
        <v>3.4409369039999995</v>
      </c>
      <c r="L94" s="170">
        <v>24.391506251999999</v>
      </c>
      <c r="M94" s="170">
        <v>1.2068954879999998</v>
      </c>
      <c r="N94" s="170">
        <f t="shared" ref="N94" si="56">SUM(N95:N111)</f>
        <v>0</v>
      </c>
      <c r="O94" s="198">
        <v>26.685811339999997</v>
      </c>
      <c r="P94" s="170">
        <f t="shared" ref="P94" si="57">SUM(P95:P111)</f>
        <v>26.685811339999997</v>
      </c>
      <c r="Q94" s="170">
        <f t="shared" ref="Q94:W94" si="58">SUM(Q95:Q111)</f>
        <v>39.283810759999987</v>
      </c>
      <c r="R94" s="170">
        <f t="shared" si="58"/>
        <v>31.523499979999997</v>
      </c>
      <c r="S94" s="170">
        <f t="shared" si="58"/>
        <v>-12.213187119999999</v>
      </c>
      <c r="T94" s="170">
        <f t="shared" si="58"/>
        <v>0</v>
      </c>
      <c r="U94" s="170">
        <f t="shared" si="58"/>
        <v>0</v>
      </c>
      <c r="V94" s="170">
        <f t="shared" si="58"/>
        <v>0</v>
      </c>
      <c r="W94" s="170">
        <f t="shared" si="58"/>
        <v>0</v>
      </c>
      <c r="X94" s="170"/>
    </row>
    <row r="95" spans="1:24" ht="78.75" x14ac:dyDescent="0.25">
      <c r="A95" s="267">
        <f t="shared" si="55"/>
        <v>67</v>
      </c>
      <c r="B95" s="133" t="s">
        <v>275</v>
      </c>
      <c r="C95" s="138" t="s">
        <v>276</v>
      </c>
      <c r="D95" s="142">
        <v>14.845649545220338</v>
      </c>
      <c r="E95" s="142">
        <f t="shared" ref="E95:E111" si="59">G95+I95+K95+M95</f>
        <v>1.6692719999999999</v>
      </c>
      <c r="F95" s="142">
        <v>4.0279170999999998</v>
      </c>
      <c r="G95" s="142">
        <v>3.2704511999999998E-2</v>
      </c>
      <c r="H95" s="142">
        <v>3.2704511999999998E-2</v>
      </c>
      <c r="I95" s="142">
        <v>0.41731799999999997</v>
      </c>
      <c r="J95" s="142">
        <v>4.1586552000000006E-2</v>
      </c>
      <c r="K95" s="142">
        <v>0.41731799999999997</v>
      </c>
      <c r="L95" s="142">
        <v>3.9536260359999997</v>
      </c>
      <c r="M95" s="142">
        <v>0.8019314879999998</v>
      </c>
      <c r="N95" s="142"/>
      <c r="O95" s="134">
        <v>4.4106135999999978</v>
      </c>
      <c r="P95" s="142">
        <f t="shared" ref="P95:P111" si="60">O95-X95</f>
        <v>4.4106135999999978</v>
      </c>
      <c r="Q95" s="134">
        <v>24.968990349999999</v>
      </c>
      <c r="R95" s="134">
        <v>24.968990349999999</v>
      </c>
      <c r="S95" s="142">
        <f t="shared" ref="S95:S111" si="61">E95-F95</f>
        <v>-2.3586450999999999</v>
      </c>
      <c r="T95" s="142"/>
      <c r="U95" s="142"/>
      <c r="V95" s="142"/>
      <c r="W95" s="142"/>
      <c r="X95" s="142"/>
    </row>
    <row r="96" spans="1:24" ht="141.75" x14ac:dyDescent="0.25">
      <c r="A96" s="267">
        <f t="shared" si="55"/>
        <v>68</v>
      </c>
      <c r="B96" s="133" t="s">
        <v>277</v>
      </c>
      <c r="C96" s="138" t="s">
        <v>278</v>
      </c>
      <c r="D96" s="142">
        <v>19.354775125878145</v>
      </c>
      <c r="E96" s="142">
        <f t="shared" si="59"/>
        <v>1.2E-2</v>
      </c>
      <c r="F96" s="142">
        <v>0</v>
      </c>
      <c r="G96" s="142">
        <v>0</v>
      </c>
      <c r="H96" s="142">
        <v>0</v>
      </c>
      <c r="I96" s="142">
        <v>3.0000000000000001E-3</v>
      </c>
      <c r="J96" s="142">
        <v>0</v>
      </c>
      <c r="K96" s="142">
        <v>3.0000000000000001E-3</v>
      </c>
      <c r="L96" s="142">
        <v>0</v>
      </c>
      <c r="M96" s="142">
        <v>6.0000000000000001E-3</v>
      </c>
      <c r="N96" s="142"/>
      <c r="O96" s="134">
        <v>0</v>
      </c>
      <c r="P96" s="142">
        <f t="shared" si="60"/>
        <v>0</v>
      </c>
      <c r="Q96" s="134">
        <v>0</v>
      </c>
      <c r="R96" s="134">
        <v>0</v>
      </c>
      <c r="S96" s="142">
        <f t="shared" si="61"/>
        <v>1.2E-2</v>
      </c>
      <c r="T96" s="142"/>
      <c r="U96" s="142"/>
      <c r="V96" s="142"/>
      <c r="W96" s="142"/>
      <c r="X96" s="142"/>
    </row>
    <row r="97" spans="1:24" ht="110.25" x14ac:dyDescent="0.25">
      <c r="A97" s="267">
        <f t="shared" si="55"/>
        <v>69</v>
      </c>
      <c r="B97" s="133" t="s">
        <v>279</v>
      </c>
      <c r="C97" s="138" t="s">
        <v>280</v>
      </c>
      <c r="D97" s="142">
        <v>4.6175213844449274</v>
      </c>
      <c r="E97" s="142">
        <f t="shared" si="59"/>
        <v>3.1383360000000007</v>
      </c>
      <c r="F97" s="142">
        <v>2.2073234619999997</v>
      </c>
      <c r="G97" s="142">
        <v>6.1486524000000001E-2</v>
      </c>
      <c r="H97" s="142">
        <v>6.1486524000000001E-2</v>
      </c>
      <c r="I97" s="142">
        <v>3.0768494760000005</v>
      </c>
      <c r="J97" s="142">
        <v>7.8185303999999997E-2</v>
      </c>
      <c r="K97" s="142">
        <v>0</v>
      </c>
      <c r="L97" s="142">
        <v>2.0676516339999997</v>
      </c>
      <c r="M97" s="142">
        <v>0</v>
      </c>
      <c r="N97" s="142"/>
      <c r="O97" s="134">
        <v>2.2527949399999998</v>
      </c>
      <c r="P97" s="142">
        <f t="shared" si="60"/>
        <v>2.2527949399999998</v>
      </c>
      <c r="Q97" s="134">
        <v>0</v>
      </c>
      <c r="R97" s="134">
        <v>0</v>
      </c>
      <c r="S97" s="142">
        <f t="shared" si="61"/>
        <v>0.93101253800000094</v>
      </c>
      <c r="T97" s="142"/>
      <c r="U97" s="142"/>
      <c r="V97" s="142"/>
      <c r="W97" s="142"/>
      <c r="X97" s="142"/>
    </row>
    <row r="98" spans="1:24" ht="110.25" x14ac:dyDescent="0.25">
      <c r="A98" s="267">
        <f t="shared" si="55"/>
        <v>70</v>
      </c>
      <c r="B98" s="133" t="s">
        <v>281</v>
      </c>
      <c r="C98" s="138" t="s">
        <v>282</v>
      </c>
      <c r="D98" s="142">
        <v>4.5032159999999992</v>
      </c>
      <c r="E98" s="142">
        <f t="shared" si="59"/>
        <v>3.6897599999999993</v>
      </c>
      <c r="F98" s="142">
        <v>0.89972926400000008</v>
      </c>
      <c r="G98" s="142">
        <v>3.6897599999999993</v>
      </c>
      <c r="H98" s="142">
        <v>0.89972926400000008</v>
      </c>
      <c r="I98" s="142">
        <v>0</v>
      </c>
      <c r="J98" s="142">
        <v>0</v>
      </c>
      <c r="K98" s="142">
        <v>0</v>
      </c>
      <c r="L98" s="142">
        <v>0</v>
      </c>
      <c r="M98" s="142">
        <v>0</v>
      </c>
      <c r="N98" s="142"/>
      <c r="O98" s="134">
        <v>0.12719342000000039</v>
      </c>
      <c r="P98" s="142">
        <f t="shared" si="60"/>
        <v>0.12719342000000039</v>
      </c>
      <c r="Q98" s="134">
        <v>3.5134407599999999</v>
      </c>
      <c r="R98" s="134">
        <v>0</v>
      </c>
      <c r="S98" s="142">
        <f t="shared" si="61"/>
        <v>2.7900307359999994</v>
      </c>
      <c r="T98" s="142"/>
      <c r="U98" s="142"/>
      <c r="V98" s="142"/>
      <c r="W98" s="142"/>
      <c r="X98" s="142"/>
    </row>
    <row r="99" spans="1:24" ht="126" x14ac:dyDescent="0.25">
      <c r="A99" s="267">
        <f t="shared" si="55"/>
        <v>71</v>
      </c>
      <c r="B99" s="133" t="s">
        <v>283</v>
      </c>
      <c r="C99" s="138" t="s">
        <v>284</v>
      </c>
      <c r="D99" s="142">
        <v>8.9612381406449231</v>
      </c>
      <c r="E99" s="142">
        <f t="shared" si="59"/>
        <v>0.66</v>
      </c>
      <c r="F99" s="142">
        <v>4.7744978299999996</v>
      </c>
      <c r="G99" s="142">
        <v>1.2930780000000001E-2</v>
      </c>
      <c r="H99" s="142">
        <v>1.2930780000000001E-2</v>
      </c>
      <c r="I99" s="142">
        <v>0.64706922</v>
      </c>
      <c r="J99" s="142">
        <v>1.6442555999999997E-2</v>
      </c>
      <c r="K99" s="142">
        <v>0</v>
      </c>
      <c r="L99" s="142">
        <v>4.7451244939999997</v>
      </c>
      <c r="M99" s="142">
        <v>0</v>
      </c>
      <c r="N99" s="142"/>
      <c r="O99" s="134">
        <v>4.9636561099999996</v>
      </c>
      <c r="P99" s="142">
        <f t="shared" si="60"/>
        <v>4.9636561099999996</v>
      </c>
      <c r="Q99" s="134">
        <v>0</v>
      </c>
      <c r="R99" s="134">
        <v>0</v>
      </c>
      <c r="S99" s="142">
        <f t="shared" si="61"/>
        <v>-4.1144978299999995</v>
      </c>
      <c r="T99" s="142"/>
      <c r="U99" s="142"/>
      <c r="V99" s="142"/>
      <c r="W99" s="142"/>
      <c r="X99" s="142"/>
    </row>
    <row r="100" spans="1:24" ht="126" x14ac:dyDescent="0.25">
      <c r="A100" s="267">
        <f t="shared" si="55"/>
        <v>72</v>
      </c>
      <c r="B100" s="174" t="s">
        <v>285</v>
      </c>
      <c r="C100" s="138" t="s">
        <v>286</v>
      </c>
      <c r="D100" s="142">
        <v>10.642860000000004</v>
      </c>
      <c r="E100" s="142">
        <f t="shared" si="59"/>
        <v>1.1999999999999999E-2</v>
      </c>
      <c r="F100" s="142">
        <v>5.9007598999999997</v>
      </c>
      <c r="G100" s="142">
        <v>2.35116E-4</v>
      </c>
      <c r="H100" s="142">
        <v>2.35116E-4</v>
      </c>
      <c r="I100" s="142">
        <v>1.1764883999999998E-2</v>
      </c>
      <c r="J100" s="142">
        <v>2.9893199999999996E-4</v>
      </c>
      <c r="K100" s="142">
        <v>0</v>
      </c>
      <c r="L100" s="142">
        <v>5.9002258520000002</v>
      </c>
      <c r="M100" s="142">
        <v>0</v>
      </c>
      <c r="N100" s="142"/>
      <c r="O100" s="134">
        <v>6.1464470899999997</v>
      </c>
      <c r="P100" s="142">
        <f t="shared" si="60"/>
        <v>6.1464470899999997</v>
      </c>
      <c r="Q100" s="134">
        <v>0</v>
      </c>
      <c r="R100" s="134">
        <v>0</v>
      </c>
      <c r="S100" s="142">
        <f t="shared" si="61"/>
        <v>-5.8887599000000002</v>
      </c>
      <c r="T100" s="142"/>
      <c r="U100" s="142"/>
      <c r="V100" s="142"/>
      <c r="W100" s="142"/>
      <c r="X100" s="142"/>
    </row>
    <row r="101" spans="1:24" ht="78.75" x14ac:dyDescent="0.25">
      <c r="A101" s="267">
        <f t="shared" si="55"/>
        <v>73</v>
      </c>
      <c r="B101" s="133" t="s">
        <v>287</v>
      </c>
      <c r="C101" s="138" t="s">
        <v>288</v>
      </c>
      <c r="D101" s="142">
        <v>4.2971639999999995</v>
      </c>
      <c r="E101" s="142">
        <f t="shared" si="59"/>
        <v>3.1690319999999996</v>
      </c>
      <c r="F101" s="142">
        <v>4.1109021139999999</v>
      </c>
      <c r="G101" s="142">
        <v>0.34789509600000001</v>
      </c>
      <c r="H101" s="142">
        <v>0.34789509600000001</v>
      </c>
      <c r="I101" s="142">
        <v>0</v>
      </c>
      <c r="J101" s="142">
        <v>7.8950039999999944E-2</v>
      </c>
      <c r="K101" s="142">
        <v>2.8211369039999994</v>
      </c>
      <c r="L101" s="142">
        <v>3.6840569779999996</v>
      </c>
      <c r="M101" s="142">
        <v>0</v>
      </c>
      <c r="N101" s="142"/>
      <c r="O101" s="134">
        <v>3.4257517599999998</v>
      </c>
      <c r="P101" s="142">
        <f t="shared" si="60"/>
        <v>3.4257517599999998</v>
      </c>
      <c r="Q101" s="134">
        <v>3.6817012899999999</v>
      </c>
      <c r="R101" s="134">
        <v>3.6817012899999999</v>
      </c>
      <c r="S101" s="142">
        <f t="shared" si="61"/>
        <v>-0.94187011400000031</v>
      </c>
      <c r="T101" s="142"/>
      <c r="U101" s="142"/>
      <c r="V101" s="142"/>
      <c r="W101" s="142"/>
      <c r="X101" s="142"/>
    </row>
    <row r="102" spans="1:24" ht="121.5" customHeight="1" x14ac:dyDescent="0.25">
      <c r="A102" s="267">
        <f t="shared" si="55"/>
        <v>74</v>
      </c>
      <c r="B102" s="133" t="s">
        <v>289</v>
      </c>
      <c r="C102" s="138" t="s">
        <v>290</v>
      </c>
      <c r="D102" s="142">
        <v>4.0077959999999999</v>
      </c>
      <c r="E102" s="142">
        <f t="shared" si="59"/>
        <v>0.55807007999999991</v>
      </c>
      <c r="F102" s="142">
        <v>3.9690480000000007E-2</v>
      </c>
      <c r="G102" s="142">
        <v>1.0933752E-2</v>
      </c>
      <c r="H102" s="142">
        <v>1.0933752E-2</v>
      </c>
      <c r="I102" s="142">
        <v>0.54713632799999989</v>
      </c>
      <c r="J102" s="142">
        <v>1.3903176000000001E-2</v>
      </c>
      <c r="K102" s="142">
        <v>0</v>
      </c>
      <c r="L102" s="142">
        <v>1.4853552000000008E-2</v>
      </c>
      <c r="M102" s="142">
        <v>0</v>
      </c>
      <c r="N102" s="142"/>
      <c r="O102" s="134">
        <v>3.3075400000000005E-2</v>
      </c>
      <c r="P102" s="142">
        <f t="shared" si="60"/>
        <v>3.3075400000000005E-2</v>
      </c>
      <c r="Q102" s="134">
        <v>0</v>
      </c>
      <c r="R102" s="134">
        <v>0</v>
      </c>
      <c r="S102" s="142">
        <f t="shared" si="61"/>
        <v>0.51837959999999994</v>
      </c>
      <c r="T102" s="142"/>
      <c r="U102" s="142"/>
      <c r="V102" s="142"/>
      <c r="W102" s="142"/>
      <c r="X102" s="142"/>
    </row>
    <row r="103" spans="1:24" ht="94.5" x14ac:dyDescent="0.25">
      <c r="A103" s="267">
        <f t="shared" si="55"/>
        <v>75</v>
      </c>
      <c r="B103" s="133" t="s">
        <v>1784</v>
      </c>
      <c r="C103" s="138" t="s">
        <v>291</v>
      </c>
      <c r="D103" s="142">
        <v>0.80992799999999998</v>
      </c>
      <c r="E103" s="142">
        <f t="shared" si="59"/>
        <v>0.79792799999999997</v>
      </c>
      <c r="F103" s="142">
        <v>0</v>
      </c>
      <c r="G103" s="142">
        <v>0</v>
      </c>
      <c r="H103" s="142">
        <v>0</v>
      </c>
      <c r="I103" s="142">
        <v>0.19948199999999999</v>
      </c>
      <c r="J103" s="142">
        <v>0</v>
      </c>
      <c r="K103" s="142">
        <v>0.19948199999999999</v>
      </c>
      <c r="L103" s="142">
        <v>0</v>
      </c>
      <c r="M103" s="142">
        <v>0.39896399999999999</v>
      </c>
      <c r="N103" s="142"/>
      <c r="O103" s="134">
        <v>0</v>
      </c>
      <c r="P103" s="142">
        <f t="shared" si="60"/>
        <v>0</v>
      </c>
      <c r="Q103" s="134">
        <v>0</v>
      </c>
      <c r="R103" s="134">
        <v>0</v>
      </c>
      <c r="S103" s="142">
        <f t="shared" si="61"/>
        <v>0.79792799999999997</v>
      </c>
      <c r="T103" s="142"/>
      <c r="U103" s="142"/>
      <c r="V103" s="142"/>
      <c r="W103" s="142"/>
      <c r="X103" s="142"/>
    </row>
    <row r="104" spans="1:24" ht="78.75" x14ac:dyDescent="0.25">
      <c r="A104" s="267">
        <f t="shared" si="55"/>
        <v>76</v>
      </c>
      <c r="B104" s="133" t="s">
        <v>292</v>
      </c>
      <c r="C104" s="138" t="s">
        <v>293</v>
      </c>
      <c r="D104" s="142">
        <v>1.9261319999999997</v>
      </c>
      <c r="E104" s="142">
        <f t="shared" si="59"/>
        <v>1.9141319999999995</v>
      </c>
      <c r="F104" s="142">
        <v>1.8076345079999998</v>
      </c>
      <c r="G104" s="142">
        <v>3.7501811999999995E-2</v>
      </c>
      <c r="H104" s="142">
        <v>3.7501811999999995E-2</v>
      </c>
      <c r="I104" s="142">
        <v>1.8766301879999996</v>
      </c>
      <c r="J104" s="142">
        <v>1.7701326959999999</v>
      </c>
      <c r="K104" s="142">
        <v>0</v>
      </c>
      <c r="L104" s="142">
        <v>0</v>
      </c>
      <c r="M104" s="142">
        <v>0</v>
      </c>
      <c r="N104" s="142"/>
      <c r="O104" s="134">
        <v>1.5063620900000001</v>
      </c>
      <c r="P104" s="142">
        <f t="shared" si="60"/>
        <v>1.5063620900000001</v>
      </c>
      <c r="Q104" s="134">
        <v>1.50660376</v>
      </c>
      <c r="R104" s="134">
        <v>0</v>
      </c>
      <c r="S104" s="142">
        <f t="shared" si="61"/>
        <v>0.10649749199999969</v>
      </c>
      <c r="T104" s="142"/>
      <c r="U104" s="142"/>
      <c r="V104" s="142"/>
      <c r="W104" s="142"/>
      <c r="X104" s="142"/>
    </row>
    <row r="105" spans="1:24" ht="94.5" x14ac:dyDescent="0.25">
      <c r="A105" s="267">
        <f t="shared" si="55"/>
        <v>77</v>
      </c>
      <c r="B105" s="133" t="s">
        <v>294</v>
      </c>
      <c r="C105" s="138" t="s">
        <v>295</v>
      </c>
      <c r="D105" s="142">
        <v>12.2277</v>
      </c>
      <c r="E105" s="142">
        <f t="shared" si="59"/>
        <v>1.2E-2</v>
      </c>
      <c r="F105" s="142">
        <v>0.37643730399999997</v>
      </c>
      <c r="G105" s="142">
        <v>1.2E-2</v>
      </c>
      <c r="H105" s="142">
        <v>6.8484000000000004E-5</v>
      </c>
      <c r="I105" s="142">
        <v>0</v>
      </c>
      <c r="J105" s="142">
        <v>0.37636881999999999</v>
      </c>
      <c r="K105" s="142">
        <v>0</v>
      </c>
      <c r="L105" s="142">
        <v>0</v>
      </c>
      <c r="M105" s="142">
        <v>0</v>
      </c>
      <c r="N105" s="142"/>
      <c r="O105" s="134">
        <v>0.31369775</v>
      </c>
      <c r="P105" s="142">
        <f t="shared" si="60"/>
        <v>0.31369775</v>
      </c>
      <c r="Q105" s="134">
        <v>2.0116509499999999</v>
      </c>
      <c r="R105" s="134">
        <v>0</v>
      </c>
      <c r="S105" s="142">
        <f t="shared" si="61"/>
        <v>-0.36443730399999996</v>
      </c>
      <c r="T105" s="142"/>
      <c r="U105" s="142"/>
      <c r="V105" s="142"/>
      <c r="W105" s="142"/>
      <c r="X105" s="142"/>
    </row>
    <row r="106" spans="1:24" ht="94.5" x14ac:dyDescent="0.25">
      <c r="A106" s="267">
        <f t="shared" si="55"/>
        <v>78</v>
      </c>
      <c r="B106" s="174" t="s">
        <v>1785</v>
      </c>
      <c r="C106" s="138" t="s">
        <v>296</v>
      </c>
      <c r="D106" s="142">
        <v>0.25012799999999996</v>
      </c>
      <c r="E106" s="142">
        <f t="shared" si="59"/>
        <v>2.4708000000000001E-2</v>
      </c>
      <c r="F106" s="142">
        <v>0.12927040000000001</v>
      </c>
      <c r="G106" s="142">
        <v>2.4708000000000001E-2</v>
      </c>
      <c r="H106" s="142">
        <v>0</v>
      </c>
      <c r="I106" s="142">
        <v>0</v>
      </c>
      <c r="J106" s="142">
        <v>0.12927040000000001</v>
      </c>
      <c r="K106" s="142">
        <v>0</v>
      </c>
      <c r="L106" s="142">
        <v>0</v>
      </c>
      <c r="M106" s="142">
        <v>0</v>
      </c>
      <c r="N106" s="142"/>
      <c r="O106" s="134">
        <v>0</v>
      </c>
      <c r="P106" s="142">
        <f t="shared" si="60"/>
        <v>0</v>
      </c>
      <c r="Q106" s="134">
        <v>0.17866425</v>
      </c>
      <c r="R106" s="134">
        <v>0</v>
      </c>
      <c r="S106" s="142">
        <f t="shared" si="61"/>
        <v>-0.1045624</v>
      </c>
      <c r="T106" s="142"/>
      <c r="U106" s="142"/>
      <c r="V106" s="142"/>
      <c r="W106" s="142"/>
      <c r="X106" s="142"/>
    </row>
    <row r="107" spans="1:24" ht="110.25" x14ac:dyDescent="0.25">
      <c r="A107" s="267">
        <f t="shared" si="55"/>
        <v>79</v>
      </c>
      <c r="B107" s="133" t="s">
        <v>1786</v>
      </c>
      <c r="C107" s="138" t="s">
        <v>1668</v>
      </c>
      <c r="D107" s="142">
        <v>0.30560399999999999</v>
      </c>
      <c r="E107" s="142">
        <f t="shared" si="59"/>
        <v>0.30560399999999993</v>
      </c>
      <c r="F107" s="142">
        <v>2.7488987999999999E-2</v>
      </c>
      <c r="G107" s="142">
        <v>1.7441879999999998E-3</v>
      </c>
      <c r="H107" s="142">
        <v>1.7441879999999998E-3</v>
      </c>
      <c r="I107" s="142">
        <v>0.30385981199999995</v>
      </c>
      <c r="J107" s="142">
        <v>2.5744799999999998E-2</v>
      </c>
      <c r="K107" s="142">
        <v>0</v>
      </c>
      <c r="L107" s="142">
        <v>0</v>
      </c>
      <c r="M107" s="142">
        <v>0</v>
      </c>
      <c r="N107" s="142"/>
      <c r="O107" s="134">
        <v>1.45349E-3</v>
      </c>
      <c r="P107" s="142">
        <f t="shared" si="60"/>
        <v>1.45349E-3</v>
      </c>
      <c r="Q107" s="134">
        <v>0.15953700000000001</v>
      </c>
      <c r="R107" s="134">
        <v>0</v>
      </c>
      <c r="S107" s="142">
        <f t="shared" si="61"/>
        <v>0.27811501199999994</v>
      </c>
      <c r="T107" s="142"/>
      <c r="U107" s="142"/>
      <c r="V107" s="142"/>
      <c r="W107" s="142"/>
      <c r="X107" s="142"/>
    </row>
    <row r="108" spans="1:24" ht="157.5" x14ac:dyDescent="0.25">
      <c r="A108" s="267">
        <f t="shared" si="55"/>
        <v>80</v>
      </c>
      <c r="B108" s="133" t="s">
        <v>1787</v>
      </c>
      <c r="C108" s="138" t="s">
        <v>1669</v>
      </c>
      <c r="D108" s="142">
        <v>0.58447199999999999</v>
      </c>
      <c r="E108" s="142">
        <f t="shared" si="59"/>
        <v>0.58447199999999999</v>
      </c>
      <c r="F108" s="142">
        <v>0.44666553599999997</v>
      </c>
      <c r="G108" s="142">
        <v>0.37864778399999999</v>
      </c>
      <c r="H108" s="142">
        <v>0.37864778399999999</v>
      </c>
      <c r="I108" s="142">
        <v>0.20582421599999998</v>
      </c>
      <c r="J108" s="142">
        <v>5.4234359999999981E-2</v>
      </c>
      <c r="K108" s="142">
        <v>0</v>
      </c>
      <c r="L108" s="142">
        <v>1.3783392000000005E-2</v>
      </c>
      <c r="M108" s="142">
        <v>0</v>
      </c>
      <c r="N108" s="142"/>
      <c r="O108" s="134">
        <v>0.34521876000000001</v>
      </c>
      <c r="P108" s="142">
        <f t="shared" si="60"/>
        <v>0.34521876000000001</v>
      </c>
      <c r="Q108" s="134">
        <v>0.39041406000000001</v>
      </c>
      <c r="R108" s="134">
        <v>0</v>
      </c>
      <c r="S108" s="142">
        <f t="shared" si="61"/>
        <v>0.13780646400000002</v>
      </c>
      <c r="T108" s="142"/>
      <c r="U108" s="142"/>
      <c r="V108" s="142"/>
      <c r="W108" s="142"/>
      <c r="X108" s="142"/>
    </row>
    <row r="109" spans="1:24" ht="94.5" x14ac:dyDescent="0.25">
      <c r="A109" s="267">
        <f t="shared" si="55"/>
        <v>81</v>
      </c>
      <c r="B109" s="133" t="s">
        <v>1788</v>
      </c>
      <c r="C109" s="139" t="s">
        <v>1789</v>
      </c>
      <c r="D109" s="142">
        <v>0</v>
      </c>
      <c r="E109" s="142">
        <f t="shared" si="59"/>
        <v>0</v>
      </c>
      <c r="F109" s="142">
        <v>3.4473700040000002</v>
      </c>
      <c r="G109" s="142">
        <v>0</v>
      </c>
      <c r="H109" s="142">
        <v>0</v>
      </c>
      <c r="I109" s="142">
        <v>0</v>
      </c>
      <c r="J109" s="142">
        <v>0</v>
      </c>
      <c r="K109" s="142">
        <v>0</v>
      </c>
      <c r="L109" s="142">
        <v>3.4473700040000002</v>
      </c>
      <c r="M109" s="142">
        <v>0</v>
      </c>
      <c r="N109" s="142"/>
      <c r="O109" s="134">
        <v>2.8728083400000002</v>
      </c>
      <c r="P109" s="142">
        <f t="shared" si="60"/>
        <v>2.8728083400000002</v>
      </c>
      <c r="Q109" s="134">
        <v>2.8728083400000002</v>
      </c>
      <c r="R109" s="134">
        <v>2.8728083400000002</v>
      </c>
      <c r="S109" s="142">
        <f t="shared" si="61"/>
        <v>-3.4473700040000002</v>
      </c>
      <c r="T109" s="142"/>
      <c r="U109" s="142"/>
      <c r="V109" s="142"/>
      <c r="W109" s="142"/>
      <c r="X109" s="142"/>
    </row>
    <row r="110" spans="1:24" ht="94.5" x14ac:dyDescent="0.25">
      <c r="A110" s="267">
        <f t="shared" si="55"/>
        <v>82</v>
      </c>
      <c r="B110" s="133" t="s">
        <v>1790</v>
      </c>
      <c r="C110" s="138" t="s">
        <v>1791</v>
      </c>
      <c r="D110" s="142">
        <v>0</v>
      </c>
      <c r="E110" s="142">
        <f t="shared" si="59"/>
        <v>0</v>
      </c>
      <c r="F110" s="142">
        <v>0.26285999999999998</v>
      </c>
      <c r="G110" s="142">
        <v>0</v>
      </c>
      <c r="H110" s="142">
        <v>0</v>
      </c>
      <c r="I110" s="142">
        <v>0</v>
      </c>
      <c r="J110" s="142">
        <v>0</v>
      </c>
      <c r="K110" s="142">
        <v>0</v>
      </c>
      <c r="L110" s="142">
        <v>0.26285999999999998</v>
      </c>
      <c r="M110" s="142">
        <v>0</v>
      </c>
      <c r="N110" s="142"/>
      <c r="O110" s="134">
        <v>3.5110000000000002E-2</v>
      </c>
      <c r="P110" s="142">
        <f t="shared" si="60"/>
        <v>3.5110000000000002E-2</v>
      </c>
      <c r="Q110" s="134">
        <v>0</v>
      </c>
      <c r="R110" s="134">
        <v>0</v>
      </c>
      <c r="S110" s="142">
        <f t="shared" si="61"/>
        <v>-0.26285999999999998</v>
      </c>
      <c r="T110" s="142"/>
      <c r="U110" s="142"/>
      <c r="V110" s="142"/>
      <c r="W110" s="142"/>
      <c r="X110" s="142"/>
    </row>
    <row r="111" spans="1:24" ht="94.5" x14ac:dyDescent="0.25">
      <c r="A111" s="267">
        <f t="shared" si="55"/>
        <v>83</v>
      </c>
      <c r="B111" s="133" t="s">
        <v>1502</v>
      </c>
      <c r="C111" s="139" t="s">
        <v>1503</v>
      </c>
      <c r="D111" s="142">
        <v>0</v>
      </c>
      <c r="E111" s="142">
        <f t="shared" si="59"/>
        <v>0</v>
      </c>
      <c r="F111" s="142">
        <v>0.30195431</v>
      </c>
      <c r="G111" s="142">
        <v>0</v>
      </c>
      <c r="H111" s="142">
        <v>0</v>
      </c>
      <c r="I111" s="142">
        <v>0</v>
      </c>
      <c r="J111" s="142">
        <v>0</v>
      </c>
      <c r="K111" s="142">
        <v>0</v>
      </c>
      <c r="L111" s="142">
        <v>0.30195431</v>
      </c>
      <c r="M111" s="142">
        <v>0</v>
      </c>
      <c r="N111" s="142"/>
      <c r="O111" s="134">
        <v>0.25162858999999999</v>
      </c>
      <c r="P111" s="142">
        <f t="shared" si="60"/>
        <v>0.25162858999999999</v>
      </c>
      <c r="Q111" s="134">
        <v>0</v>
      </c>
      <c r="R111" s="134">
        <v>0</v>
      </c>
      <c r="S111" s="142">
        <f t="shared" si="61"/>
        <v>-0.30195431</v>
      </c>
      <c r="T111" s="142"/>
      <c r="U111" s="142"/>
      <c r="V111" s="142"/>
      <c r="W111" s="142"/>
      <c r="X111" s="142"/>
    </row>
    <row r="112" spans="1:24" ht="31.5" x14ac:dyDescent="0.25">
      <c r="A112" s="267"/>
      <c r="B112" s="187" t="s">
        <v>297</v>
      </c>
      <c r="C112" s="188"/>
      <c r="D112" s="170">
        <v>43.438556827399999</v>
      </c>
      <c r="E112" s="170">
        <v>5.10222</v>
      </c>
      <c r="F112" s="170">
        <v>5.2754573499999999</v>
      </c>
      <c r="G112" s="170">
        <v>2.1130322039999996</v>
      </c>
      <c r="H112" s="170">
        <v>2.129832204</v>
      </c>
      <c r="I112" s="170">
        <v>1.1403851280000001</v>
      </c>
      <c r="J112" s="170">
        <v>9.6049067999999987E-2</v>
      </c>
      <c r="K112" s="170">
        <v>1.733584668</v>
      </c>
      <c r="L112" s="170">
        <v>3.0495760779999999</v>
      </c>
      <c r="M112" s="170">
        <v>0.11521800000000001</v>
      </c>
      <c r="N112" s="170">
        <f t="shared" ref="N112" si="62">SUM(N113:N117)</f>
        <v>0</v>
      </c>
      <c r="O112" s="198">
        <v>4.0724575500000011</v>
      </c>
      <c r="P112" s="170">
        <f t="shared" ref="P112" si="63">SUM(P113:P117)</f>
        <v>4.0724575500000011</v>
      </c>
      <c r="Q112" s="170">
        <f t="shared" ref="Q112:W112" si="64">SUM(Q113:Q117)</f>
        <v>4.0778749400000001</v>
      </c>
      <c r="R112" s="170">
        <f t="shared" si="64"/>
        <v>3.0442323999999998</v>
      </c>
      <c r="S112" s="170">
        <f t="shared" si="64"/>
        <v>-0.17323734999999996</v>
      </c>
      <c r="T112" s="170">
        <f t="shared" si="64"/>
        <v>0</v>
      </c>
      <c r="U112" s="170">
        <f t="shared" si="64"/>
        <v>0</v>
      </c>
      <c r="V112" s="170">
        <f t="shared" si="64"/>
        <v>0</v>
      </c>
      <c r="W112" s="170">
        <f t="shared" si="64"/>
        <v>0</v>
      </c>
      <c r="X112" s="170"/>
    </row>
    <row r="113" spans="1:24" ht="47.25" x14ac:dyDescent="0.25">
      <c r="A113" s="267">
        <f t="shared" si="55"/>
        <v>84</v>
      </c>
      <c r="B113" s="174" t="s">
        <v>298</v>
      </c>
      <c r="C113" s="138" t="s">
        <v>299</v>
      </c>
      <c r="D113" s="142">
        <v>0.24081282739999998</v>
      </c>
      <c r="E113" s="142">
        <f>G113+I113+K113+M113</f>
        <v>0.230436</v>
      </c>
      <c r="F113" s="142">
        <v>0</v>
      </c>
      <c r="G113" s="142">
        <v>0</v>
      </c>
      <c r="H113" s="142">
        <v>0</v>
      </c>
      <c r="I113" s="142">
        <v>5.7608999999999994E-2</v>
      </c>
      <c r="J113" s="142">
        <v>0</v>
      </c>
      <c r="K113" s="142">
        <v>5.7608999999999994E-2</v>
      </c>
      <c r="L113" s="142">
        <v>0</v>
      </c>
      <c r="M113" s="142">
        <v>0.11521800000000001</v>
      </c>
      <c r="N113" s="142"/>
      <c r="O113" s="134">
        <v>0</v>
      </c>
      <c r="P113" s="142">
        <f>O113-X113</f>
        <v>0</v>
      </c>
      <c r="Q113" s="134">
        <v>0</v>
      </c>
      <c r="R113" s="134">
        <v>0</v>
      </c>
      <c r="S113" s="142">
        <f>E113-F113</f>
        <v>0.230436</v>
      </c>
      <c r="T113" s="142"/>
      <c r="U113" s="142"/>
      <c r="V113" s="142"/>
      <c r="W113" s="142"/>
      <c r="X113" s="142"/>
    </row>
    <row r="114" spans="1:24" ht="63" x14ac:dyDescent="0.25">
      <c r="A114" s="267">
        <f t="shared" si="55"/>
        <v>85</v>
      </c>
      <c r="B114" s="133" t="s">
        <v>300</v>
      </c>
      <c r="C114" s="138" t="s">
        <v>301</v>
      </c>
      <c r="D114" s="142">
        <v>28.029564000000001</v>
      </c>
      <c r="E114" s="142">
        <f>G114+I114+K114+M114</f>
        <v>1.4652479999999999</v>
      </c>
      <c r="F114" s="142">
        <v>0.10420989599999998</v>
      </c>
      <c r="G114" s="142">
        <v>2.8707251999999996E-2</v>
      </c>
      <c r="H114" s="142">
        <v>2.8707251999999996E-2</v>
      </c>
      <c r="I114" s="142">
        <v>0</v>
      </c>
      <c r="J114" s="142">
        <v>3.6503687999999999E-2</v>
      </c>
      <c r="K114" s="142">
        <v>1.4365407479999999</v>
      </c>
      <c r="L114" s="142">
        <v>3.899895599999998E-2</v>
      </c>
      <c r="M114" s="142">
        <v>0</v>
      </c>
      <c r="N114" s="142"/>
      <c r="O114" s="134">
        <v>8.6841580000000002E-2</v>
      </c>
      <c r="P114" s="142">
        <f>O114-X114</f>
        <v>8.6841580000000002E-2</v>
      </c>
      <c r="Q114" s="134">
        <v>0</v>
      </c>
      <c r="R114" s="134">
        <v>0</v>
      </c>
      <c r="S114" s="142">
        <f>E114-F114</f>
        <v>1.3610381039999999</v>
      </c>
      <c r="T114" s="142"/>
      <c r="U114" s="142"/>
      <c r="V114" s="142"/>
      <c r="W114" s="142"/>
      <c r="X114" s="142"/>
    </row>
    <row r="115" spans="1:24" ht="182.25" customHeight="1" x14ac:dyDescent="0.25">
      <c r="A115" s="267">
        <f t="shared" si="55"/>
        <v>86</v>
      </c>
      <c r="B115" s="133" t="s">
        <v>302</v>
      </c>
      <c r="C115" s="138" t="s">
        <v>303</v>
      </c>
      <c r="D115" s="142">
        <v>3.3613560000000002</v>
      </c>
      <c r="E115" s="142">
        <f>G115+I115+K115+M115</f>
        <v>1.0164</v>
      </c>
      <c r="F115" s="142">
        <v>1.0331999999999999</v>
      </c>
      <c r="G115" s="142">
        <v>1.0164</v>
      </c>
      <c r="H115" s="142">
        <v>1.0332000000000001</v>
      </c>
      <c r="I115" s="142">
        <v>0</v>
      </c>
      <c r="J115" s="142">
        <v>0</v>
      </c>
      <c r="K115" s="142">
        <v>0</v>
      </c>
      <c r="L115" s="142">
        <v>-2.2204460492503131E-16</v>
      </c>
      <c r="M115" s="142">
        <v>0</v>
      </c>
      <c r="N115" s="142"/>
      <c r="O115" s="134">
        <v>0</v>
      </c>
      <c r="P115" s="142">
        <f>O115-X115</f>
        <v>0</v>
      </c>
      <c r="Q115" s="134">
        <v>1.03364254</v>
      </c>
      <c r="R115" s="134">
        <v>0</v>
      </c>
      <c r="S115" s="142">
        <f>E115-F115</f>
        <v>-1.6799999999999926E-2</v>
      </c>
      <c r="T115" s="142"/>
      <c r="U115" s="142"/>
      <c r="V115" s="142"/>
      <c r="W115" s="142"/>
      <c r="X115" s="142"/>
    </row>
    <row r="116" spans="1:24" ht="78.75" x14ac:dyDescent="0.25">
      <c r="A116" s="267">
        <f t="shared" si="55"/>
        <v>87</v>
      </c>
      <c r="B116" s="133" t="s">
        <v>304</v>
      </c>
      <c r="C116" s="138" t="s">
        <v>305</v>
      </c>
      <c r="D116" s="142">
        <v>3.7396439999999997</v>
      </c>
      <c r="E116" s="142">
        <f>G116+I116+K116+M116</f>
        <v>0.66434399999999993</v>
      </c>
      <c r="F116" s="142">
        <v>2.994210238</v>
      </c>
      <c r="G116" s="142">
        <v>1.3015872E-2</v>
      </c>
      <c r="H116" s="142">
        <v>1.3015872E-2</v>
      </c>
      <c r="I116" s="142">
        <v>0.65132812799999995</v>
      </c>
      <c r="J116" s="142">
        <v>1.6550783999999999E-2</v>
      </c>
      <c r="K116" s="142">
        <v>0</v>
      </c>
      <c r="L116" s="142">
        <v>2.9646435819999999</v>
      </c>
      <c r="M116" s="142">
        <v>0</v>
      </c>
      <c r="N116" s="142"/>
      <c r="O116" s="134">
        <v>3.0324182900000007</v>
      </c>
      <c r="P116" s="142">
        <f>O116-X116</f>
        <v>3.0324182900000007</v>
      </c>
      <c r="Q116" s="134">
        <v>3.0442323999999998</v>
      </c>
      <c r="R116" s="134">
        <v>3.0442323999999998</v>
      </c>
      <c r="S116" s="142">
        <f>E116-F116</f>
        <v>-2.3298662380000001</v>
      </c>
      <c r="T116" s="142"/>
      <c r="U116" s="142"/>
      <c r="V116" s="142"/>
      <c r="W116" s="142"/>
      <c r="X116" s="142"/>
    </row>
    <row r="117" spans="1:24" ht="157.5" x14ac:dyDescent="0.25">
      <c r="A117" s="267">
        <f t="shared" si="55"/>
        <v>88</v>
      </c>
      <c r="B117" s="133" t="s">
        <v>1792</v>
      </c>
      <c r="C117" s="138" t="s">
        <v>306</v>
      </c>
      <c r="D117" s="142">
        <v>8.0671799999999987</v>
      </c>
      <c r="E117" s="142">
        <f>G117+I117+K117+M117</f>
        <v>1.725792</v>
      </c>
      <c r="F117" s="142">
        <v>1.1438372159999999</v>
      </c>
      <c r="G117" s="142">
        <v>1.0549090799999998</v>
      </c>
      <c r="H117" s="142">
        <v>1.0549090799999998</v>
      </c>
      <c r="I117" s="142">
        <v>0.43144800000000005</v>
      </c>
      <c r="J117" s="142">
        <v>4.2994595999999996E-2</v>
      </c>
      <c r="K117" s="142">
        <v>0.23943492000000002</v>
      </c>
      <c r="L117" s="142">
        <v>4.593354000000005E-2</v>
      </c>
      <c r="M117" s="142">
        <v>0</v>
      </c>
      <c r="N117" s="142"/>
      <c r="O117" s="134">
        <v>0.95319768000000016</v>
      </c>
      <c r="P117" s="142">
        <f>O117-X117</f>
        <v>0.95319768000000016</v>
      </c>
      <c r="Q117" s="134">
        <v>0</v>
      </c>
      <c r="R117" s="134">
        <v>0</v>
      </c>
      <c r="S117" s="142">
        <f>E117-F117</f>
        <v>0.58195478400000011</v>
      </c>
      <c r="T117" s="142"/>
      <c r="U117" s="142"/>
      <c r="V117" s="142"/>
      <c r="W117" s="142"/>
      <c r="X117" s="142"/>
    </row>
    <row r="118" spans="1:24" ht="31.5" x14ac:dyDescent="0.25">
      <c r="A118" s="267"/>
      <c r="B118" s="187" t="s">
        <v>307</v>
      </c>
      <c r="C118" s="188"/>
      <c r="D118" s="170">
        <v>48.837258921966104</v>
      </c>
      <c r="E118" s="170">
        <v>6.3205919999999995</v>
      </c>
      <c r="F118" s="170">
        <v>2.615608548</v>
      </c>
      <c r="G118" s="170">
        <v>9.5462591999999999E-2</v>
      </c>
      <c r="H118" s="170">
        <v>9.5462591999999999E-2</v>
      </c>
      <c r="I118" s="170">
        <v>1.6485269759999999</v>
      </c>
      <c r="J118" s="170">
        <v>7.7869343999999993E-2</v>
      </c>
      <c r="K118" s="170">
        <v>2.338641516</v>
      </c>
      <c r="L118" s="170">
        <v>2.4422766120000001</v>
      </c>
      <c r="M118" s="170">
        <v>2.2379609160000005</v>
      </c>
      <c r="N118" s="170">
        <f t="shared" ref="N118" si="65">SUM(N119:N124)</f>
        <v>0</v>
      </c>
      <c r="O118" s="198">
        <v>2.7792277099999998</v>
      </c>
      <c r="P118" s="170">
        <f t="shared" ref="P118" si="66">SUM(P119:P124)</f>
        <v>2.7792277099999998</v>
      </c>
      <c r="Q118" s="170">
        <f t="shared" ref="Q118:W118" si="67">SUM(Q119:Q124)</f>
        <v>0.70358368000000004</v>
      </c>
      <c r="R118" s="170">
        <f t="shared" si="67"/>
        <v>0</v>
      </c>
      <c r="S118" s="170">
        <f t="shared" si="67"/>
        <v>3.7049834520000009</v>
      </c>
      <c r="T118" s="170">
        <f t="shared" si="67"/>
        <v>0</v>
      </c>
      <c r="U118" s="170">
        <f t="shared" si="67"/>
        <v>0</v>
      </c>
      <c r="V118" s="170">
        <f t="shared" si="67"/>
        <v>0</v>
      </c>
      <c r="W118" s="170">
        <f t="shared" si="67"/>
        <v>0</v>
      </c>
      <c r="X118" s="170"/>
    </row>
    <row r="119" spans="1:24" ht="110.25" x14ac:dyDescent="0.25">
      <c r="A119" s="267">
        <f t="shared" si="55"/>
        <v>89</v>
      </c>
      <c r="B119" s="174" t="s">
        <v>308</v>
      </c>
      <c r="C119" s="138" t="s">
        <v>309</v>
      </c>
      <c r="D119" s="142">
        <v>1.3615679999999999</v>
      </c>
      <c r="E119" s="142">
        <f t="shared" ref="E119:E124" si="68">G119+I119+K119+M119</f>
        <v>0.58694399999999991</v>
      </c>
      <c r="F119" s="142">
        <v>2.0727371999999997E-2</v>
      </c>
      <c r="G119" s="142">
        <v>1.1499443999999999E-2</v>
      </c>
      <c r="H119" s="142">
        <v>1.1499443999999999E-2</v>
      </c>
      <c r="I119" s="142">
        <v>0</v>
      </c>
      <c r="J119" s="142">
        <v>9.2279279999999981E-3</v>
      </c>
      <c r="K119" s="142">
        <v>0.57544455599999988</v>
      </c>
      <c r="L119" s="142">
        <v>0</v>
      </c>
      <c r="M119" s="142">
        <v>0</v>
      </c>
      <c r="N119" s="142"/>
      <c r="O119" s="134">
        <v>1.7272810000000003E-2</v>
      </c>
      <c r="P119" s="142">
        <f t="shared" ref="P119:P124" si="69">O119-X119</f>
        <v>1.7272810000000003E-2</v>
      </c>
      <c r="Q119" s="134">
        <v>0.70358368000000004</v>
      </c>
      <c r="R119" s="134">
        <v>0</v>
      </c>
      <c r="S119" s="142">
        <f t="shared" ref="S119:S124" si="70">E119-F119</f>
        <v>0.56621662799999994</v>
      </c>
      <c r="T119" s="142"/>
      <c r="U119" s="142"/>
      <c r="V119" s="142"/>
      <c r="W119" s="142"/>
      <c r="X119" s="142"/>
    </row>
    <row r="120" spans="1:24" ht="78.75" x14ac:dyDescent="0.25">
      <c r="A120" s="267">
        <f t="shared" si="55"/>
        <v>90</v>
      </c>
      <c r="B120" s="133" t="s">
        <v>310</v>
      </c>
      <c r="C120" s="138" t="s">
        <v>311</v>
      </c>
      <c r="D120" s="142">
        <v>0.78096692196610185</v>
      </c>
      <c r="E120" s="142">
        <f t="shared" si="68"/>
        <v>1.1999999999999999E-2</v>
      </c>
      <c r="F120" s="142">
        <v>8.5344000000000001E-4</v>
      </c>
      <c r="G120" s="142">
        <v>2.35116E-4</v>
      </c>
      <c r="H120" s="142">
        <v>2.35116E-4</v>
      </c>
      <c r="I120" s="142">
        <v>0</v>
      </c>
      <c r="J120" s="142">
        <v>2.9893199999999996E-4</v>
      </c>
      <c r="K120" s="142">
        <v>1.1764883999999998E-2</v>
      </c>
      <c r="L120" s="142">
        <v>3.1939199999999999E-4</v>
      </c>
      <c r="M120" s="142">
        <v>0</v>
      </c>
      <c r="N120" s="142"/>
      <c r="O120" s="134">
        <v>7.1120000000000005E-4</v>
      </c>
      <c r="P120" s="142">
        <f t="shared" si="69"/>
        <v>7.1120000000000005E-4</v>
      </c>
      <c r="Q120" s="134">
        <v>0</v>
      </c>
      <c r="R120" s="134">
        <v>0</v>
      </c>
      <c r="S120" s="142">
        <f t="shared" si="70"/>
        <v>1.1146559999999998E-2</v>
      </c>
      <c r="T120" s="142"/>
      <c r="U120" s="142"/>
      <c r="V120" s="142"/>
      <c r="W120" s="142"/>
      <c r="X120" s="142"/>
    </row>
    <row r="121" spans="1:24" ht="126" x14ac:dyDescent="0.25">
      <c r="A121" s="267">
        <f t="shared" si="55"/>
        <v>91</v>
      </c>
      <c r="B121" s="133" t="s">
        <v>1793</v>
      </c>
      <c r="C121" s="138" t="s">
        <v>312</v>
      </c>
      <c r="D121" s="142">
        <v>3.1105320000000005</v>
      </c>
      <c r="E121" s="142">
        <f t="shared" si="68"/>
        <v>0.56145600000000007</v>
      </c>
      <c r="F121" s="142">
        <v>2.4322683299999999</v>
      </c>
      <c r="G121" s="142">
        <v>4.5057024000000001E-2</v>
      </c>
      <c r="H121" s="142">
        <v>4.5057024000000001E-2</v>
      </c>
      <c r="I121" s="142">
        <v>0.51639897600000007</v>
      </c>
      <c r="J121" s="142">
        <v>1.3987523999999994E-2</v>
      </c>
      <c r="K121" s="142">
        <v>0</v>
      </c>
      <c r="L121" s="142">
        <v>2.3732237819999997</v>
      </c>
      <c r="M121" s="142">
        <v>0</v>
      </c>
      <c r="N121" s="142"/>
      <c r="O121" s="134">
        <v>2.5395398599999996</v>
      </c>
      <c r="P121" s="142">
        <f t="shared" si="69"/>
        <v>2.5395398599999996</v>
      </c>
      <c r="Q121" s="134">
        <v>0</v>
      </c>
      <c r="R121" s="134">
        <v>0</v>
      </c>
      <c r="S121" s="142">
        <f t="shared" si="70"/>
        <v>-1.8708123299999997</v>
      </c>
      <c r="T121" s="142"/>
      <c r="U121" s="142"/>
      <c r="V121" s="142"/>
      <c r="W121" s="142"/>
      <c r="X121" s="142"/>
    </row>
    <row r="122" spans="1:24" ht="63" x14ac:dyDescent="0.25">
      <c r="A122" s="267">
        <f t="shared" si="55"/>
        <v>92</v>
      </c>
      <c r="B122" s="133" t="s">
        <v>313</v>
      </c>
      <c r="C122" s="138" t="s">
        <v>1670</v>
      </c>
      <c r="D122" s="142">
        <v>39.742128000000001</v>
      </c>
      <c r="E122" s="142">
        <f t="shared" si="68"/>
        <v>1.3421280000000002</v>
      </c>
      <c r="F122" s="142">
        <v>9.5453495999999985E-2</v>
      </c>
      <c r="G122" s="142">
        <v>2.6295084000000003E-2</v>
      </c>
      <c r="H122" s="142">
        <v>2.6295084000000003E-2</v>
      </c>
      <c r="I122" s="142">
        <v>0.335532</v>
      </c>
      <c r="J122" s="142">
        <v>3.3436403999999996E-2</v>
      </c>
      <c r="K122" s="142">
        <v>0.335532</v>
      </c>
      <c r="L122" s="142">
        <v>3.5722007999999979E-2</v>
      </c>
      <c r="M122" s="142">
        <v>0.64476891600000008</v>
      </c>
      <c r="N122" s="142"/>
      <c r="O122" s="134">
        <v>7.954457999999999E-2</v>
      </c>
      <c r="P122" s="142">
        <f t="shared" si="69"/>
        <v>7.954457999999999E-2</v>
      </c>
      <c r="Q122" s="134">
        <v>0</v>
      </c>
      <c r="R122" s="134">
        <v>0</v>
      </c>
      <c r="S122" s="142">
        <f t="shared" si="70"/>
        <v>1.2466745040000002</v>
      </c>
      <c r="T122" s="142"/>
      <c r="U122" s="142"/>
      <c r="V122" s="142"/>
      <c r="W122" s="142"/>
      <c r="X122" s="142"/>
    </row>
    <row r="123" spans="1:24" ht="141.75" x14ac:dyDescent="0.25">
      <c r="A123" s="267">
        <f t="shared" si="55"/>
        <v>93</v>
      </c>
      <c r="B123" s="133" t="s">
        <v>314</v>
      </c>
      <c r="C123" s="138" t="s">
        <v>1671</v>
      </c>
      <c r="D123" s="142">
        <v>0.64367999999999992</v>
      </c>
      <c r="E123" s="142">
        <f t="shared" si="68"/>
        <v>0.63168000000000002</v>
      </c>
      <c r="F123" s="142">
        <v>6.6305909999999996E-2</v>
      </c>
      <c r="G123" s="142">
        <v>1.2375924E-2</v>
      </c>
      <c r="H123" s="142">
        <v>1.2375924E-2</v>
      </c>
      <c r="I123" s="142">
        <v>0</v>
      </c>
      <c r="J123" s="142">
        <v>2.0918556000000001E-2</v>
      </c>
      <c r="K123" s="142">
        <v>0.61930407600000004</v>
      </c>
      <c r="L123" s="142">
        <v>3.3011429999999994E-2</v>
      </c>
      <c r="M123" s="142">
        <v>0</v>
      </c>
      <c r="N123" s="142"/>
      <c r="O123" s="134">
        <v>0.14215926000000001</v>
      </c>
      <c r="P123" s="142">
        <f t="shared" si="69"/>
        <v>0.14215926000000001</v>
      </c>
      <c r="Q123" s="134">
        <v>0</v>
      </c>
      <c r="R123" s="134">
        <v>0</v>
      </c>
      <c r="S123" s="142">
        <f t="shared" si="70"/>
        <v>0.56537409000000005</v>
      </c>
      <c r="T123" s="142"/>
      <c r="U123" s="142"/>
      <c r="V123" s="142"/>
      <c r="W123" s="142"/>
      <c r="X123" s="142"/>
    </row>
    <row r="124" spans="1:24" ht="157.5" x14ac:dyDescent="0.25">
      <c r="A124" s="267">
        <f t="shared" si="55"/>
        <v>94</v>
      </c>
      <c r="B124" s="174" t="s">
        <v>315</v>
      </c>
      <c r="C124" s="138" t="s">
        <v>1672</v>
      </c>
      <c r="D124" s="142">
        <v>3.1983839999999999</v>
      </c>
      <c r="E124" s="142">
        <f t="shared" si="68"/>
        <v>3.1863840000000003</v>
      </c>
      <c r="F124" s="142">
        <v>0</v>
      </c>
      <c r="G124" s="142">
        <v>0</v>
      </c>
      <c r="H124" s="142">
        <v>0</v>
      </c>
      <c r="I124" s="142">
        <v>0.79659599999999997</v>
      </c>
      <c r="J124" s="142">
        <v>0</v>
      </c>
      <c r="K124" s="142">
        <v>0.79659599999999997</v>
      </c>
      <c r="L124" s="142">
        <v>0</v>
      </c>
      <c r="M124" s="142">
        <v>1.5931920000000002</v>
      </c>
      <c r="N124" s="142"/>
      <c r="O124" s="134">
        <v>0</v>
      </c>
      <c r="P124" s="142">
        <f t="shared" si="69"/>
        <v>0</v>
      </c>
      <c r="Q124" s="134">
        <v>0</v>
      </c>
      <c r="R124" s="134">
        <v>0</v>
      </c>
      <c r="S124" s="142">
        <f t="shared" si="70"/>
        <v>3.1863840000000003</v>
      </c>
      <c r="T124" s="142"/>
      <c r="U124" s="142"/>
      <c r="V124" s="142"/>
      <c r="W124" s="142"/>
      <c r="X124" s="142"/>
    </row>
    <row r="125" spans="1:24" ht="31.5" x14ac:dyDescent="0.25">
      <c r="A125" s="267"/>
      <c r="B125" s="187" t="s">
        <v>316</v>
      </c>
      <c r="C125" s="188"/>
      <c r="D125" s="168">
        <v>17.088611989423729</v>
      </c>
      <c r="E125" s="168">
        <v>0.65395200000000009</v>
      </c>
      <c r="F125" s="168">
        <v>4.5623657859999991</v>
      </c>
      <c r="G125" s="168">
        <v>5.197686E-2</v>
      </c>
      <c r="H125" s="168">
        <v>0.28660626</v>
      </c>
      <c r="I125" s="168">
        <v>0</v>
      </c>
      <c r="J125" s="168">
        <v>4.2364085919999983</v>
      </c>
      <c r="K125" s="168">
        <v>0.60197513999999996</v>
      </c>
      <c r="L125" s="168">
        <v>3.9350934000000656E-2</v>
      </c>
      <c r="M125" s="168">
        <v>0</v>
      </c>
      <c r="N125" s="168">
        <f t="shared" ref="N125" si="71">SUM(N126:N130)</f>
        <v>0</v>
      </c>
      <c r="O125" s="168">
        <v>4.8883017699999991</v>
      </c>
      <c r="P125" s="168">
        <f t="shared" ref="P125" si="72">SUM(P126:P130)</f>
        <v>4.8883017699999991</v>
      </c>
      <c r="Q125" s="168">
        <f t="shared" ref="Q125:W125" si="73">SUM(Q126:Q130)</f>
        <v>0</v>
      </c>
      <c r="R125" s="168">
        <f t="shared" si="73"/>
        <v>0</v>
      </c>
      <c r="S125" s="168">
        <f t="shared" si="73"/>
        <v>-3.9084137860000006</v>
      </c>
      <c r="T125" s="168">
        <f t="shared" si="73"/>
        <v>0</v>
      </c>
      <c r="U125" s="168">
        <f t="shared" si="73"/>
        <v>0</v>
      </c>
      <c r="V125" s="168">
        <f t="shared" si="73"/>
        <v>0</v>
      </c>
      <c r="W125" s="168">
        <f t="shared" si="73"/>
        <v>0</v>
      </c>
      <c r="X125" s="168"/>
    </row>
    <row r="126" spans="1:24" ht="78.75" x14ac:dyDescent="0.25">
      <c r="A126" s="267">
        <f t="shared" si="55"/>
        <v>95</v>
      </c>
      <c r="B126" s="133" t="s">
        <v>317</v>
      </c>
      <c r="C126" s="138" t="s">
        <v>318</v>
      </c>
      <c r="D126" s="142">
        <v>16.446659989423729</v>
      </c>
      <c r="E126" s="142">
        <f>G126+I126+K126+M126</f>
        <v>1.1999999999999999E-2</v>
      </c>
      <c r="F126" s="142">
        <v>4.1509107399999996</v>
      </c>
      <c r="G126" s="142">
        <v>2.35116E-4</v>
      </c>
      <c r="H126" s="142">
        <v>2.35116E-4</v>
      </c>
      <c r="I126" s="142">
        <v>0</v>
      </c>
      <c r="J126" s="142">
        <v>4.1503562319999991</v>
      </c>
      <c r="K126" s="142">
        <v>1.1764883999999998E-2</v>
      </c>
      <c r="L126" s="142">
        <v>3.1939200000064005E-4</v>
      </c>
      <c r="M126" s="142">
        <v>0</v>
      </c>
      <c r="N126" s="142"/>
      <c r="O126" s="134">
        <v>4.3236875499999998</v>
      </c>
      <c r="P126" s="142">
        <f>O126-X126</f>
        <v>4.3236875499999998</v>
      </c>
      <c r="Q126" s="134">
        <v>0</v>
      </c>
      <c r="R126" s="134">
        <v>0</v>
      </c>
      <c r="S126" s="142">
        <f>E126-F126</f>
        <v>-4.13891074</v>
      </c>
      <c r="T126" s="142"/>
      <c r="U126" s="142"/>
      <c r="V126" s="142"/>
      <c r="W126" s="142"/>
      <c r="X126" s="142"/>
    </row>
    <row r="127" spans="1:24" ht="157.5" x14ac:dyDescent="0.25">
      <c r="A127" s="267">
        <f t="shared" si="55"/>
        <v>96</v>
      </c>
      <c r="B127" s="133" t="s">
        <v>319</v>
      </c>
      <c r="C127" s="138" t="s">
        <v>1673</v>
      </c>
      <c r="D127" s="142">
        <v>0.320988</v>
      </c>
      <c r="E127" s="142">
        <f>G127+I127+K127+M127</f>
        <v>0.32098799999999994</v>
      </c>
      <c r="F127" s="142">
        <v>4.9239596000000004E-2</v>
      </c>
      <c r="G127" s="142">
        <v>1.1397611999999998E-2</v>
      </c>
      <c r="H127" s="142">
        <v>1.1397611999999998E-2</v>
      </c>
      <c r="I127" s="142">
        <v>0</v>
      </c>
      <c r="J127" s="142">
        <v>7.996764E-3</v>
      </c>
      <c r="K127" s="142">
        <v>0.30959038799999994</v>
      </c>
      <c r="L127" s="142">
        <v>2.9845220000000009E-2</v>
      </c>
      <c r="M127" s="142">
        <v>0</v>
      </c>
      <c r="N127" s="142"/>
      <c r="O127" s="134">
        <v>0.13018899</v>
      </c>
      <c r="P127" s="142">
        <f>O127-X127</f>
        <v>0.13018899</v>
      </c>
      <c r="Q127" s="134">
        <v>0</v>
      </c>
      <c r="R127" s="134">
        <v>0</v>
      </c>
      <c r="S127" s="142">
        <f>E127-F127</f>
        <v>0.27174840399999994</v>
      </c>
      <c r="T127" s="142"/>
      <c r="U127" s="142"/>
      <c r="V127" s="142"/>
      <c r="W127" s="142"/>
      <c r="X127" s="142"/>
    </row>
    <row r="128" spans="1:24" ht="126" x14ac:dyDescent="0.25">
      <c r="A128" s="267">
        <f t="shared" si="55"/>
        <v>97</v>
      </c>
      <c r="B128" s="174" t="s">
        <v>320</v>
      </c>
      <c r="C128" s="138" t="s">
        <v>1674</v>
      </c>
      <c r="D128" s="142">
        <v>0.32096399999999997</v>
      </c>
      <c r="E128" s="142">
        <f>G128+I128+K128+M128</f>
        <v>0.32096400000000003</v>
      </c>
      <c r="F128" s="142">
        <v>5.7526618000000002E-2</v>
      </c>
      <c r="G128" s="142">
        <v>4.0344132000000005E-2</v>
      </c>
      <c r="H128" s="142">
        <v>4.0344132000000005E-2</v>
      </c>
      <c r="I128" s="142">
        <v>0</v>
      </c>
      <c r="J128" s="142">
        <v>7.9961639999999931E-3</v>
      </c>
      <c r="K128" s="142">
        <v>0.28061986799999999</v>
      </c>
      <c r="L128" s="142">
        <v>9.1863220000000037E-3</v>
      </c>
      <c r="M128" s="142">
        <v>0</v>
      </c>
      <c r="N128" s="142"/>
      <c r="O128" s="134">
        <v>0.20970498999999998</v>
      </c>
      <c r="P128" s="142">
        <f>O128-X128</f>
        <v>0.20970498999999998</v>
      </c>
      <c r="Q128" s="134">
        <v>0</v>
      </c>
      <c r="R128" s="134">
        <v>0</v>
      </c>
      <c r="S128" s="142">
        <f>E128-F128</f>
        <v>0.263437382</v>
      </c>
      <c r="T128" s="142"/>
      <c r="U128" s="142"/>
      <c r="V128" s="142"/>
      <c r="W128" s="142"/>
      <c r="X128" s="142"/>
    </row>
    <row r="129" spans="1:24" ht="189" x14ac:dyDescent="0.25">
      <c r="A129" s="267">
        <f t="shared" si="55"/>
        <v>98</v>
      </c>
      <c r="B129" s="133" t="s">
        <v>1794</v>
      </c>
      <c r="C129" s="138" t="s">
        <v>1504</v>
      </c>
      <c r="D129" s="142">
        <v>0</v>
      </c>
      <c r="E129" s="142">
        <f>G129+I129+K129+M129</f>
        <v>0</v>
      </c>
      <c r="F129" s="142">
        <v>3.5024543999999998E-2</v>
      </c>
      <c r="G129" s="142">
        <v>0</v>
      </c>
      <c r="H129" s="142">
        <v>0</v>
      </c>
      <c r="I129" s="142">
        <v>0</v>
      </c>
      <c r="J129" s="142">
        <v>3.5024543999999998E-2</v>
      </c>
      <c r="K129" s="142">
        <v>0</v>
      </c>
      <c r="L129" s="142">
        <v>0</v>
      </c>
      <c r="M129" s="142">
        <v>0</v>
      </c>
      <c r="N129" s="142"/>
      <c r="O129" s="134">
        <v>0</v>
      </c>
      <c r="P129" s="142">
        <f>O129-X129</f>
        <v>0</v>
      </c>
      <c r="Q129" s="134">
        <v>0</v>
      </c>
      <c r="R129" s="134">
        <v>0</v>
      </c>
      <c r="S129" s="142">
        <f>E129-F129</f>
        <v>-3.5024543999999998E-2</v>
      </c>
      <c r="T129" s="142"/>
      <c r="U129" s="142"/>
      <c r="V129" s="142"/>
      <c r="W129" s="142"/>
      <c r="X129" s="142"/>
    </row>
    <row r="130" spans="1:24" ht="126" x14ac:dyDescent="0.25">
      <c r="A130" s="267">
        <f t="shared" si="55"/>
        <v>99</v>
      </c>
      <c r="B130" s="174" t="s">
        <v>321</v>
      </c>
      <c r="C130" s="138" t="s">
        <v>322</v>
      </c>
      <c r="D130" s="142">
        <v>0</v>
      </c>
      <c r="E130" s="142">
        <f>G130+I130+K130+M130</f>
        <v>0</v>
      </c>
      <c r="F130" s="142">
        <v>0.26966428799999997</v>
      </c>
      <c r="G130" s="142">
        <v>0</v>
      </c>
      <c r="H130" s="142">
        <v>0.23462939999999999</v>
      </c>
      <c r="I130" s="142">
        <v>0</v>
      </c>
      <c r="J130" s="142">
        <v>3.5034887999999986E-2</v>
      </c>
      <c r="K130" s="142">
        <v>0</v>
      </c>
      <c r="L130" s="142">
        <v>0</v>
      </c>
      <c r="M130" s="142">
        <v>0</v>
      </c>
      <c r="N130" s="142"/>
      <c r="O130" s="134">
        <v>0.22472023999999999</v>
      </c>
      <c r="P130" s="142">
        <f>O130-X130</f>
        <v>0.22472023999999999</v>
      </c>
      <c r="Q130" s="134">
        <v>0</v>
      </c>
      <c r="R130" s="134">
        <v>0</v>
      </c>
      <c r="S130" s="142">
        <f>E130-F130</f>
        <v>-0.26966428799999997</v>
      </c>
      <c r="T130" s="142"/>
      <c r="U130" s="142"/>
      <c r="V130" s="142"/>
      <c r="W130" s="142"/>
      <c r="X130" s="142"/>
    </row>
    <row r="131" spans="1:24" ht="31.5" x14ac:dyDescent="0.25">
      <c r="A131" s="267"/>
      <c r="B131" s="187" t="s">
        <v>323</v>
      </c>
      <c r="C131" s="188"/>
      <c r="D131" s="170">
        <v>0</v>
      </c>
      <c r="E131" s="170">
        <v>0</v>
      </c>
      <c r="F131" s="170">
        <v>0.83455242200000002</v>
      </c>
      <c r="G131" s="170">
        <v>0</v>
      </c>
      <c r="H131" s="170">
        <v>0.64348028400000001</v>
      </c>
      <c r="I131" s="170">
        <v>0</v>
      </c>
      <c r="J131" s="170">
        <v>5.181768000000031E-3</v>
      </c>
      <c r="K131" s="170">
        <v>0</v>
      </c>
      <c r="L131" s="170">
        <v>0.18589037000000003</v>
      </c>
      <c r="M131" s="170">
        <v>0</v>
      </c>
      <c r="N131" s="170">
        <f t="shared" ref="N131" si="74">SUM(N132:N136)</f>
        <v>0</v>
      </c>
      <c r="O131" s="198">
        <v>0.68092277000000001</v>
      </c>
      <c r="P131" s="170">
        <f t="shared" ref="P131" si="75">SUM(P132:P136)</f>
        <v>0.68092277000000001</v>
      </c>
      <c r="Q131" s="170">
        <f t="shared" ref="Q131:W131" si="76">SUM(Q132:Q136)</f>
        <v>0</v>
      </c>
      <c r="R131" s="170">
        <f t="shared" si="76"/>
        <v>0</v>
      </c>
      <c r="S131" s="170">
        <f t="shared" si="76"/>
        <v>-0.83455242200000002</v>
      </c>
      <c r="T131" s="170">
        <f t="shared" si="76"/>
        <v>0</v>
      </c>
      <c r="U131" s="170">
        <f t="shared" si="76"/>
        <v>0</v>
      </c>
      <c r="V131" s="170">
        <f t="shared" si="76"/>
        <v>0</v>
      </c>
      <c r="W131" s="170">
        <f t="shared" si="76"/>
        <v>0</v>
      </c>
      <c r="X131" s="170"/>
    </row>
    <row r="132" spans="1:24" ht="126" x14ac:dyDescent="0.25">
      <c r="A132" s="267">
        <f t="shared" si="55"/>
        <v>100</v>
      </c>
      <c r="B132" s="133" t="s">
        <v>324</v>
      </c>
      <c r="C132" s="138" t="s">
        <v>325</v>
      </c>
      <c r="D132" s="142">
        <v>0</v>
      </c>
      <c r="E132" s="142">
        <f>G132+I132+K132+M132</f>
        <v>0</v>
      </c>
      <c r="F132" s="142">
        <v>0.19434437000000002</v>
      </c>
      <c r="G132" s="142">
        <v>0</v>
      </c>
      <c r="H132" s="142">
        <v>0.22803147600000001</v>
      </c>
      <c r="I132" s="142">
        <v>0</v>
      </c>
      <c r="J132" s="142">
        <v>5.181768000000031E-3</v>
      </c>
      <c r="K132" s="142">
        <v>0</v>
      </c>
      <c r="L132" s="142">
        <v>-3.8868874000000025E-2</v>
      </c>
      <c r="M132" s="142">
        <v>0</v>
      </c>
      <c r="N132" s="142"/>
      <c r="O132" s="134">
        <v>4.3181400000000007E-3</v>
      </c>
      <c r="P132" s="142">
        <f>O132-X132</f>
        <v>4.3181400000000007E-3</v>
      </c>
      <c r="Q132" s="134">
        <v>0</v>
      </c>
      <c r="R132" s="134">
        <v>0</v>
      </c>
      <c r="S132" s="142">
        <f>E132-F132</f>
        <v>-0.19434437000000002</v>
      </c>
      <c r="T132" s="142"/>
      <c r="U132" s="142"/>
      <c r="V132" s="142"/>
      <c r="W132" s="142"/>
      <c r="X132" s="142"/>
    </row>
    <row r="133" spans="1:24" ht="189" x14ac:dyDescent="0.25">
      <c r="A133" s="267">
        <f t="shared" si="55"/>
        <v>101</v>
      </c>
      <c r="B133" s="133" t="s">
        <v>326</v>
      </c>
      <c r="C133" s="138" t="s">
        <v>327</v>
      </c>
      <c r="D133" s="142">
        <v>0</v>
      </c>
      <c r="E133" s="142">
        <f>G133+I133+K133+M133</f>
        <v>0</v>
      </c>
      <c r="F133" s="142">
        <v>0.21093591399999997</v>
      </c>
      <c r="G133" s="142">
        <v>0</v>
      </c>
      <c r="H133" s="142">
        <v>0.19412271599999997</v>
      </c>
      <c r="I133" s="142">
        <v>0</v>
      </c>
      <c r="J133" s="142">
        <v>0</v>
      </c>
      <c r="K133" s="142">
        <v>0</v>
      </c>
      <c r="L133" s="142">
        <v>1.6813198000000001E-2</v>
      </c>
      <c r="M133" s="142">
        <v>0</v>
      </c>
      <c r="N133" s="142"/>
      <c r="O133" s="134">
        <v>0.32846234999999996</v>
      </c>
      <c r="P133" s="142">
        <f>O133-X133</f>
        <v>0.32846234999999996</v>
      </c>
      <c r="Q133" s="134">
        <v>0</v>
      </c>
      <c r="R133" s="134">
        <v>0</v>
      </c>
      <c r="S133" s="142">
        <f>E133-F133</f>
        <v>-0.21093591399999997</v>
      </c>
      <c r="T133" s="142"/>
      <c r="U133" s="142"/>
      <c r="V133" s="142"/>
      <c r="W133" s="142"/>
      <c r="X133" s="142"/>
    </row>
    <row r="134" spans="1:24" ht="189" x14ac:dyDescent="0.25">
      <c r="A134" s="267">
        <f t="shared" si="55"/>
        <v>102</v>
      </c>
      <c r="B134" s="133" t="s">
        <v>328</v>
      </c>
      <c r="C134" s="138" t="s">
        <v>329</v>
      </c>
      <c r="D134" s="142">
        <v>0</v>
      </c>
      <c r="E134" s="142">
        <f>G134+I134+K134+M134</f>
        <v>0</v>
      </c>
      <c r="F134" s="142">
        <v>0.220654818</v>
      </c>
      <c r="G134" s="142">
        <v>0</v>
      </c>
      <c r="H134" s="142">
        <v>0.21621730799999997</v>
      </c>
      <c r="I134" s="142">
        <v>0</v>
      </c>
      <c r="J134" s="142">
        <v>0</v>
      </c>
      <c r="K134" s="142">
        <v>0</v>
      </c>
      <c r="L134" s="142">
        <v>4.4375100000000334E-3</v>
      </c>
      <c r="M134" s="142">
        <v>0</v>
      </c>
      <c r="N134" s="142"/>
      <c r="O134" s="134">
        <v>0.34814228000000003</v>
      </c>
      <c r="P134" s="142">
        <f>O134-X134</f>
        <v>0.34814228000000003</v>
      </c>
      <c r="Q134" s="134">
        <v>0</v>
      </c>
      <c r="R134" s="134">
        <v>0</v>
      </c>
      <c r="S134" s="142">
        <f>E134-F134</f>
        <v>-0.220654818</v>
      </c>
      <c r="T134" s="142"/>
      <c r="U134" s="142"/>
      <c r="V134" s="142"/>
      <c r="W134" s="142"/>
      <c r="X134" s="142"/>
    </row>
    <row r="135" spans="1:24" ht="162" customHeight="1" x14ac:dyDescent="0.25">
      <c r="A135" s="267">
        <f t="shared" si="55"/>
        <v>103</v>
      </c>
      <c r="B135" s="133" t="s">
        <v>1795</v>
      </c>
      <c r="C135" s="138" t="s">
        <v>1796</v>
      </c>
      <c r="D135" s="142">
        <v>0</v>
      </c>
      <c r="E135" s="142">
        <f>G135+I135+K135+M135</f>
        <v>0</v>
      </c>
      <c r="F135" s="142">
        <v>0.20436000000000001</v>
      </c>
      <c r="G135" s="142">
        <v>0</v>
      </c>
      <c r="H135" s="142">
        <v>0</v>
      </c>
      <c r="I135" s="142">
        <v>0</v>
      </c>
      <c r="J135" s="142">
        <v>0</v>
      </c>
      <c r="K135" s="142">
        <v>0</v>
      </c>
      <c r="L135" s="142">
        <v>0.20436000000000001</v>
      </c>
      <c r="M135" s="142">
        <v>0</v>
      </c>
      <c r="N135" s="142"/>
      <c r="O135" s="134">
        <v>0</v>
      </c>
      <c r="P135" s="142">
        <f>O135-X135</f>
        <v>0</v>
      </c>
      <c r="Q135" s="134">
        <v>0</v>
      </c>
      <c r="R135" s="134">
        <v>0</v>
      </c>
      <c r="S135" s="142">
        <f>E135-F135</f>
        <v>-0.20436000000000001</v>
      </c>
      <c r="T135" s="142"/>
      <c r="U135" s="142"/>
      <c r="V135" s="142"/>
      <c r="W135" s="142"/>
      <c r="X135" s="142"/>
    </row>
    <row r="136" spans="1:24" ht="173.25" x14ac:dyDescent="0.25">
      <c r="A136" s="267">
        <f t="shared" si="55"/>
        <v>104</v>
      </c>
      <c r="B136" s="133" t="s">
        <v>1797</v>
      </c>
      <c r="C136" s="138" t="s">
        <v>1675</v>
      </c>
      <c r="D136" s="142">
        <v>0</v>
      </c>
      <c r="E136" s="142">
        <f>G136+I136+K136+M136</f>
        <v>0</v>
      </c>
      <c r="F136" s="142">
        <v>4.2573199999999993E-3</v>
      </c>
      <c r="G136" s="142">
        <v>0</v>
      </c>
      <c r="H136" s="142">
        <v>5.1087839999999999E-3</v>
      </c>
      <c r="I136" s="142">
        <v>0</v>
      </c>
      <c r="J136" s="142">
        <v>0</v>
      </c>
      <c r="K136" s="142">
        <v>0</v>
      </c>
      <c r="L136" s="142">
        <v>-8.5146400000000056E-4</v>
      </c>
      <c r="M136" s="142">
        <v>0</v>
      </c>
      <c r="N136" s="142"/>
      <c r="O136" s="134">
        <v>0</v>
      </c>
      <c r="P136" s="142">
        <f>O136-X136</f>
        <v>0</v>
      </c>
      <c r="Q136" s="134">
        <v>0</v>
      </c>
      <c r="R136" s="134">
        <v>0</v>
      </c>
      <c r="S136" s="142">
        <f>E136-F136</f>
        <v>-4.2573199999999993E-3</v>
      </c>
      <c r="T136" s="142"/>
      <c r="U136" s="142"/>
      <c r="V136" s="142"/>
      <c r="W136" s="142"/>
      <c r="X136" s="142"/>
    </row>
    <row r="137" spans="1:24" ht="31.5" x14ac:dyDescent="0.25">
      <c r="A137" s="267"/>
      <c r="B137" s="187" t="s">
        <v>330</v>
      </c>
      <c r="C137" s="188"/>
      <c r="D137" s="170">
        <v>30.882108000000002</v>
      </c>
      <c r="E137" s="170">
        <v>2.194572</v>
      </c>
      <c r="F137" s="170">
        <v>0.156080052</v>
      </c>
      <c r="G137" s="170">
        <v>4.2996227999999997E-2</v>
      </c>
      <c r="H137" s="170">
        <v>4.2996227999999997E-2</v>
      </c>
      <c r="I137" s="170">
        <v>0.51281399999999999</v>
      </c>
      <c r="J137" s="170">
        <v>5.4673272000000002E-2</v>
      </c>
      <c r="K137" s="170">
        <v>0.653322132</v>
      </c>
      <c r="L137" s="170">
        <v>5.8410551999999991E-2</v>
      </c>
      <c r="M137" s="170">
        <v>0.98543963999999984</v>
      </c>
      <c r="N137" s="170">
        <f t="shared" ref="N137" si="77">SUM(N138:N140)</f>
        <v>0</v>
      </c>
      <c r="O137" s="198">
        <v>0.13006671</v>
      </c>
      <c r="P137" s="170">
        <f t="shared" ref="P137" si="78">SUM(P138:P140)</f>
        <v>0.13006671</v>
      </c>
      <c r="Q137" s="170">
        <f t="shared" ref="Q137:W137" si="79">SUM(Q138:Q140)</f>
        <v>0</v>
      </c>
      <c r="R137" s="170">
        <f t="shared" si="79"/>
        <v>0</v>
      </c>
      <c r="S137" s="170">
        <f t="shared" si="79"/>
        <v>2.0384919479999999</v>
      </c>
      <c r="T137" s="170">
        <f t="shared" si="79"/>
        <v>0</v>
      </c>
      <c r="U137" s="170">
        <f t="shared" si="79"/>
        <v>0</v>
      </c>
      <c r="V137" s="170">
        <f t="shared" si="79"/>
        <v>0</v>
      </c>
      <c r="W137" s="170">
        <f t="shared" si="79"/>
        <v>0</v>
      </c>
      <c r="X137" s="170"/>
    </row>
    <row r="138" spans="1:24" ht="121.5" customHeight="1" x14ac:dyDescent="0.25">
      <c r="A138" s="267">
        <f t="shared" si="55"/>
        <v>105</v>
      </c>
      <c r="B138" s="133" t="s">
        <v>331</v>
      </c>
      <c r="C138" s="138" t="s">
        <v>332</v>
      </c>
      <c r="D138" s="142">
        <v>19.378116000000002</v>
      </c>
      <c r="E138" s="142">
        <f>G138+I138+K138+M138</f>
        <v>1.2E-2</v>
      </c>
      <c r="F138" s="142">
        <v>8.5344000000000001E-4</v>
      </c>
      <c r="G138" s="142">
        <v>2.35116E-4</v>
      </c>
      <c r="H138" s="142">
        <v>2.35116E-4</v>
      </c>
      <c r="I138" s="142">
        <v>3.0000000000000001E-3</v>
      </c>
      <c r="J138" s="142">
        <v>2.9893199999999996E-4</v>
      </c>
      <c r="K138" s="142">
        <v>3.0000000000000001E-3</v>
      </c>
      <c r="L138" s="142">
        <v>3.1939199999999999E-4</v>
      </c>
      <c r="M138" s="142">
        <v>5.7648839999999996E-3</v>
      </c>
      <c r="N138" s="142"/>
      <c r="O138" s="134">
        <v>7.1120000000000005E-4</v>
      </c>
      <c r="P138" s="142">
        <f>O138-X138</f>
        <v>7.1120000000000005E-4</v>
      </c>
      <c r="Q138" s="134">
        <v>0</v>
      </c>
      <c r="R138" s="134">
        <v>0</v>
      </c>
      <c r="S138" s="142">
        <f>E138-F138</f>
        <v>1.114656E-2</v>
      </c>
      <c r="T138" s="142"/>
      <c r="U138" s="142"/>
      <c r="V138" s="142"/>
      <c r="W138" s="142"/>
      <c r="X138" s="142"/>
    </row>
    <row r="139" spans="1:24" ht="110.25" x14ac:dyDescent="0.25">
      <c r="A139" s="267">
        <f t="shared" si="55"/>
        <v>106</v>
      </c>
      <c r="B139" s="133" t="s">
        <v>333</v>
      </c>
      <c r="C139" s="139" t="s">
        <v>334</v>
      </c>
      <c r="D139" s="142">
        <v>2.1700680000000001</v>
      </c>
      <c r="E139" s="142">
        <f>G139+I139+K139+M139</f>
        <v>0.14331600000000005</v>
      </c>
      <c r="F139" s="142">
        <v>1.0192764000000002E-2</v>
      </c>
      <c r="G139" s="142">
        <v>2.8078679999999998E-3</v>
      </c>
      <c r="H139" s="142">
        <v>2.8078679999999998E-3</v>
      </c>
      <c r="I139" s="142">
        <v>0</v>
      </c>
      <c r="J139" s="142">
        <v>3.5704200000000021E-3</v>
      </c>
      <c r="K139" s="142">
        <v>0.14050813200000006</v>
      </c>
      <c r="L139" s="142">
        <v>3.8144759999999998E-3</v>
      </c>
      <c r="M139" s="142">
        <v>0</v>
      </c>
      <c r="N139" s="142"/>
      <c r="O139" s="134">
        <v>8.49397E-3</v>
      </c>
      <c r="P139" s="142">
        <f>O139-X139</f>
        <v>8.49397E-3</v>
      </c>
      <c r="Q139" s="134">
        <v>0</v>
      </c>
      <c r="R139" s="134">
        <v>0</v>
      </c>
      <c r="S139" s="142">
        <f>E139-F139</f>
        <v>0.13312323600000006</v>
      </c>
      <c r="T139" s="142"/>
      <c r="U139" s="142"/>
      <c r="V139" s="142"/>
      <c r="W139" s="142"/>
      <c r="X139" s="142"/>
    </row>
    <row r="140" spans="1:24" ht="110.25" x14ac:dyDescent="0.25">
      <c r="A140" s="267">
        <f t="shared" si="55"/>
        <v>107</v>
      </c>
      <c r="B140" s="133" t="s">
        <v>1798</v>
      </c>
      <c r="C140" s="138" t="s">
        <v>335</v>
      </c>
      <c r="D140" s="142">
        <v>9.3339240000000014</v>
      </c>
      <c r="E140" s="142">
        <f>G140+I140+K140+M140</f>
        <v>2.039256</v>
      </c>
      <c r="F140" s="142">
        <v>0.14503384799999999</v>
      </c>
      <c r="G140" s="142">
        <v>3.9953243999999999E-2</v>
      </c>
      <c r="H140" s="142">
        <v>3.9953243999999999E-2</v>
      </c>
      <c r="I140" s="142">
        <v>0.50981399999999999</v>
      </c>
      <c r="J140" s="142">
        <v>5.0803920000000002E-2</v>
      </c>
      <c r="K140" s="142">
        <v>0.50981399999999999</v>
      </c>
      <c r="L140" s="142">
        <v>5.4276683999999992E-2</v>
      </c>
      <c r="M140" s="142">
        <v>0.97967475599999987</v>
      </c>
      <c r="N140" s="142"/>
      <c r="O140" s="134">
        <v>0.12086153999999999</v>
      </c>
      <c r="P140" s="142">
        <f>O140-X140</f>
        <v>0.12086153999999999</v>
      </c>
      <c r="Q140" s="134">
        <v>0</v>
      </c>
      <c r="R140" s="134">
        <v>0</v>
      </c>
      <c r="S140" s="142">
        <f>E140-F140</f>
        <v>1.894222152</v>
      </c>
      <c r="T140" s="142"/>
      <c r="U140" s="142"/>
      <c r="V140" s="142"/>
      <c r="W140" s="142"/>
      <c r="X140" s="142"/>
    </row>
    <row r="141" spans="1:24" ht="31.5" x14ac:dyDescent="0.25">
      <c r="A141" s="267"/>
      <c r="B141" s="187" t="s">
        <v>336</v>
      </c>
      <c r="C141" s="188"/>
      <c r="D141" s="170">
        <v>7.2637439999999991</v>
      </c>
      <c r="E141" s="170">
        <v>2.2746959999999996</v>
      </c>
      <c r="F141" s="170">
        <v>0.30754962200000002</v>
      </c>
      <c r="G141" s="170">
        <v>4.4566007999999997E-2</v>
      </c>
      <c r="H141" s="170">
        <v>4.4566007999999997E-2</v>
      </c>
      <c r="I141" s="170">
        <v>0</v>
      </c>
      <c r="J141" s="170">
        <v>5.6669460000000012E-2</v>
      </c>
      <c r="K141" s="170">
        <v>0</v>
      </c>
      <c r="L141" s="170">
        <v>0.20631415400000003</v>
      </c>
      <c r="M141" s="170">
        <v>2.2301299919999997</v>
      </c>
      <c r="N141" s="170">
        <f t="shared" ref="N141:P141" si="80">SUM(N142:N142)</f>
        <v>0</v>
      </c>
      <c r="O141" s="198">
        <v>0.25629135000000003</v>
      </c>
      <c r="P141" s="170">
        <f t="shared" si="80"/>
        <v>0.25629135000000003</v>
      </c>
      <c r="Q141" s="170">
        <f t="shared" ref="Q141:W141" si="81">SUM(Q142:Q142)</f>
        <v>0</v>
      </c>
      <c r="R141" s="170">
        <f t="shared" si="81"/>
        <v>0</v>
      </c>
      <c r="S141" s="170">
        <f t="shared" si="81"/>
        <v>1.9671463779999996</v>
      </c>
      <c r="T141" s="170">
        <f t="shared" si="81"/>
        <v>0</v>
      </c>
      <c r="U141" s="170">
        <f t="shared" si="81"/>
        <v>0</v>
      </c>
      <c r="V141" s="170">
        <f t="shared" si="81"/>
        <v>0</v>
      </c>
      <c r="W141" s="170">
        <f t="shared" si="81"/>
        <v>0</v>
      </c>
      <c r="X141" s="170"/>
    </row>
    <row r="142" spans="1:24" ht="94.5" x14ac:dyDescent="0.25">
      <c r="A142" s="267">
        <f t="shared" si="55"/>
        <v>108</v>
      </c>
      <c r="B142" s="133" t="s">
        <v>337</v>
      </c>
      <c r="C142" s="138" t="s">
        <v>338</v>
      </c>
      <c r="D142" s="142">
        <v>7.2637439999999991</v>
      </c>
      <c r="E142" s="142">
        <f>G142+I142+K142+M142</f>
        <v>2.2746959999999996</v>
      </c>
      <c r="F142" s="142">
        <v>0.30754962200000002</v>
      </c>
      <c r="G142" s="142">
        <v>4.4566007999999997E-2</v>
      </c>
      <c r="H142" s="142">
        <v>4.4566007999999997E-2</v>
      </c>
      <c r="I142" s="142">
        <v>0</v>
      </c>
      <c r="J142" s="142">
        <v>5.6669460000000012E-2</v>
      </c>
      <c r="K142" s="142">
        <v>0</v>
      </c>
      <c r="L142" s="142">
        <v>0.20631415400000003</v>
      </c>
      <c r="M142" s="142">
        <v>2.2301299919999997</v>
      </c>
      <c r="N142" s="142"/>
      <c r="O142" s="134">
        <v>0.25629135000000003</v>
      </c>
      <c r="P142" s="142">
        <f>O142-X142</f>
        <v>0.25629135000000003</v>
      </c>
      <c r="Q142" s="134">
        <v>0</v>
      </c>
      <c r="R142" s="134">
        <v>0</v>
      </c>
      <c r="S142" s="142">
        <f>E142-F142</f>
        <v>1.9671463779999996</v>
      </c>
      <c r="T142" s="142"/>
      <c r="U142" s="142"/>
      <c r="V142" s="142"/>
      <c r="W142" s="142"/>
      <c r="X142" s="142"/>
    </row>
    <row r="143" spans="1:24" ht="31.5" x14ac:dyDescent="0.25">
      <c r="A143" s="267"/>
      <c r="B143" s="187" t="s">
        <v>339</v>
      </c>
      <c r="C143" s="188"/>
      <c r="D143" s="170">
        <v>219.77199497267793</v>
      </c>
      <c r="E143" s="170">
        <v>72.374591999999978</v>
      </c>
      <c r="F143" s="170">
        <v>22.331896101999998</v>
      </c>
      <c r="G143" s="170">
        <v>3.2890650020000005</v>
      </c>
      <c r="H143" s="170">
        <v>11.340251356000003</v>
      </c>
      <c r="I143" s="170">
        <v>17.731169242</v>
      </c>
      <c r="J143" s="170">
        <v>3.6308415499999995</v>
      </c>
      <c r="K143" s="170">
        <v>18.761946611999996</v>
      </c>
      <c r="L143" s="170">
        <v>7.3608031959999973</v>
      </c>
      <c r="M143" s="170">
        <v>32.592411143999996</v>
      </c>
      <c r="N143" s="170">
        <f t="shared" ref="N143" si="82">SUM(N144:N164)</f>
        <v>0</v>
      </c>
      <c r="O143" s="198">
        <v>13.614458709999997</v>
      </c>
      <c r="P143" s="170">
        <f t="shared" ref="P143" si="83">SUM(P144:P164)</f>
        <v>13.614458709999997</v>
      </c>
      <c r="Q143" s="170">
        <f t="shared" ref="Q143:W143" si="84">SUM(Q144:Q164)</f>
        <v>45.057395319999998</v>
      </c>
      <c r="R143" s="170">
        <f t="shared" si="84"/>
        <v>0.89368288000000007</v>
      </c>
      <c r="S143" s="170">
        <f t="shared" si="84"/>
        <v>50.042695897999984</v>
      </c>
      <c r="T143" s="170">
        <f t="shared" si="84"/>
        <v>0</v>
      </c>
      <c r="U143" s="170">
        <f t="shared" si="84"/>
        <v>0</v>
      </c>
      <c r="V143" s="170">
        <f t="shared" si="84"/>
        <v>0</v>
      </c>
      <c r="W143" s="170">
        <f t="shared" si="84"/>
        <v>0</v>
      </c>
      <c r="X143" s="170"/>
    </row>
    <row r="144" spans="1:24" ht="78.75" x14ac:dyDescent="0.25">
      <c r="A144" s="267">
        <f t="shared" si="55"/>
        <v>109</v>
      </c>
      <c r="B144" s="133" t="s">
        <v>340</v>
      </c>
      <c r="C144" s="138" t="s">
        <v>341</v>
      </c>
      <c r="D144" s="142">
        <v>0.68077199999999993</v>
      </c>
      <c r="E144" s="142">
        <f t="shared" ref="E144:E164" si="85">G144+I144+K144+M144</f>
        <v>0.29496600000000001</v>
      </c>
      <c r="F144" s="142">
        <v>2.0978256000000004E-2</v>
      </c>
      <c r="G144" s="142">
        <v>5.7789960000000007E-3</v>
      </c>
      <c r="H144" s="142">
        <v>5.7789960000000007E-3</v>
      </c>
      <c r="I144" s="142">
        <v>0</v>
      </c>
      <c r="J144" s="142">
        <v>7.3484639999999999E-3</v>
      </c>
      <c r="K144" s="142">
        <v>0.28918700400000003</v>
      </c>
      <c r="L144" s="142">
        <v>7.8507960000000036E-3</v>
      </c>
      <c r="M144" s="142">
        <v>0</v>
      </c>
      <c r="N144" s="142"/>
      <c r="O144" s="134">
        <v>1.7481880000000002E-2</v>
      </c>
      <c r="P144" s="142">
        <f t="shared" ref="P144:P164" si="86">O144-X144</f>
        <v>1.7481880000000002E-2</v>
      </c>
      <c r="Q144" s="134">
        <v>0</v>
      </c>
      <c r="R144" s="134">
        <v>0</v>
      </c>
      <c r="S144" s="142">
        <f t="shared" ref="S144:S164" si="87">E144-F144</f>
        <v>0.27398774399999998</v>
      </c>
      <c r="T144" s="142"/>
      <c r="U144" s="142"/>
      <c r="V144" s="142"/>
      <c r="W144" s="142"/>
      <c r="X144" s="142"/>
    </row>
    <row r="145" spans="1:24" ht="94.5" x14ac:dyDescent="0.25">
      <c r="A145" s="267">
        <f t="shared" si="55"/>
        <v>110</v>
      </c>
      <c r="B145" s="133" t="s">
        <v>342</v>
      </c>
      <c r="C145" s="138" t="s">
        <v>343</v>
      </c>
      <c r="D145" s="142">
        <v>0.820488</v>
      </c>
      <c r="E145" s="142">
        <f t="shared" si="85"/>
        <v>1.2E-2</v>
      </c>
      <c r="F145" s="142">
        <v>0.24327657599999999</v>
      </c>
      <c r="G145" s="142">
        <v>1.2E-2</v>
      </c>
      <c r="H145" s="142">
        <v>0.23268</v>
      </c>
      <c r="I145" s="142">
        <v>0</v>
      </c>
      <c r="J145" s="142">
        <v>-3.3600000000000019E-3</v>
      </c>
      <c r="K145" s="142">
        <v>0</v>
      </c>
      <c r="L145" s="142">
        <v>1.3956575999999998E-2</v>
      </c>
      <c r="M145" s="142">
        <v>0</v>
      </c>
      <c r="N145" s="142"/>
      <c r="O145" s="134">
        <v>0.20602818000000001</v>
      </c>
      <c r="P145" s="142">
        <f t="shared" si="86"/>
        <v>0.20602818000000001</v>
      </c>
      <c r="Q145" s="134">
        <v>0.20705985000000002</v>
      </c>
      <c r="R145" s="134">
        <v>0</v>
      </c>
      <c r="S145" s="142">
        <f t="shared" si="87"/>
        <v>-0.23127657599999998</v>
      </c>
      <c r="T145" s="142"/>
      <c r="U145" s="142"/>
      <c r="V145" s="142"/>
      <c r="W145" s="142"/>
      <c r="X145" s="142"/>
    </row>
    <row r="146" spans="1:24" ht="60.75" customHeight="1" x14ac:dyDescent="0.25">
      <c r="A146" s="267">
        <f t="shared" si="55"/>
        <v>111</v>
      </c>
      <c r="B146" s="133" t="s">
        <v>344</v>
      </c>
      <c r="C146" s="138" t="s">
        <v>345</v>
      </c>
      <c r="D146" s="142">
        <v>47.254151999999998</v>
      </c>
      <c r="E146" s="142">
        <f t="shared" si="85"/>
        <v>1.210356</v>
      </c>
      <c r="F146" s="142">
        <v>9.0167119219999989</v>
      </c>
      <c r="G146" s="142">
        <v>1.210356</v>
      </c>
      <c r="H146" s="142">
        <v>9.0167119220000007</v>
      </c>
      <c r="I146" s="142">
        <v>0</v>
      </c>
      <c r="J146" s="142">
        <v>0</v>
      </c>
      <c r="K146" s="142">
        <v>0</v>
      </c>
      <c r="L146" s="142">
        <v>-1.7763568394002505E-15</v>
      </c>
      <c r="M146" s="142">
        <v>0</v>
      </c>
      <c r="N146" s="142"/>
      <c r="O146" s="134">
        <v>1.0518626099999995</v>
      </c>
      <c r="P146" s="142">
        <f t="shared" si="86"/>
        <v>1.0518626099999995</v>
      </c>
      <c r="Q146" s="134">
        <v>37.403741700000005</v>
      </c>
      <c r="R146" s="134">
        <v>0</v>
      </c>
      <c r="S146" s="142">
        <f t="shared" si="87"/>
        <v>-7.8063559219999989</v>
      </c>
      <c r="T146" s="142"/>
      <c r="U146" s="142"/>
      <c r="V146" s="142"/>
      <c r="W146" s="142"/>
      <c r="X146" s="142"/>
    </row>
    <row r="147" spans="1:24" ht="94.5" x14ac:dyDescent="0.25">
      <c r="A147" s="267">
        <f t="shared" si="55"/>
        <v>112</v>
      </c>
      <c r="B147" s="133" t="s">
        <v>346</v>
      </c>
      <c r="C147" s="138" t="s">
        <v>347</v>
      </c>
      <c r="D147" s="142">
        <v>44.392692000000004</v>
      </c>
      <c r="E147" s="142">
        <f t="shared" si="85"/>
        <v>1.4413800000000001</v>
      </c>
      <c r="F147" s="142">
        <v>0.24828336200000001</v>
      </c>
      <c r="G147" s="142">
        <v>2.8239623999999998E-2</v>
      </c>
      <c r="H147" s="142">
        <v>2.8239623999999998E-2</v>
      </c>
      <c r="I147" s="142">
        <v>0.36034500000000003</v>
      </c>
      <c r="J147" s="142">
        <v>3.5909063999999997E-2</v>
      </c>
      <c r="K147" s="142">
        <v>0.36034500000000003</v>
      </c>
      <c r="L147" s="142">
        <v>0.18413467400000003</v>
      </c>
      <c r="M147" s="142">
        <v>0.69245037599999992</v>
      </c>
      <c r="N147" s="142"/>
      <c r="O147" s="134">
        <v>0.2069028</v>
      </c>
      <c r="P147" s="142">
        <f t="shared" si="86"/>
        <v>0.2069028</v>
      </c>
      <c r="Q147" s="134">
        <v>0</v>
      </c>
      <c r="R147" s="134">
        <v>0</v>
      </c>
      <c r="S147" s="142">
        <f t="shared" si="87"/>
        <v>1.1930966380000001</v>
      </c>
      <c r="T147" s="142"/>
      <c r="U147" s="142"/>
      <c r="V147" s="142"/>
      <c r="W147" s="142"/>
      <c r="X147" s="142"/>
    </row>
    <row r="148" spans="1:24" ht="94.5" x14ac:dyDescent="0.25">
      <c r="A148" s="267">
        <f t="shared" si="55"/>
        <v>113</v>
      </c>
      <c r="B148" s="174" t="s">
        <v>348</v>
      </c>
      <c r="C148" s="138" t="s">
        <v>349</v>
      </c>
      <c r="D148" s="142">
        <v>19.602863999999997</v>
      </c>
      <c r="E148" s="142">
        <f t="shared" si="85"/>
        <v>1.4718719999999998</v>
      </c>
      <c r="F148" s="142">
        <v>0.10468099199999999</v>
      </c>
      <c r="G148" s="142">
        <v>2.8837007999999997E-2</v>
      </c>
      <c r="H148" s="142">
        <v>2.8837007999999997E-2</v>
      </c>
      <c r="I148" s="142">
        <v>0.36796799999999996</v>
      </c>
      <c r="J148" s="142">
        <v>3.6668724E-2</v>
      </c>
      <c r="K148" s="142">
        <v>0.36796799999999996</v>
      </c>
      <c r="L148" s="142">
        <v>3.917525999999999E-2</v>
      </c>
      <c r="M148" s="142">
        <v>0.70709899200000004</v>
      </c>
      <c r="N148" s="142"/>
      <c r="O148" s="134">
        <v>8.7234160000000005E-2</v>
      </c>
      <c r="P148" s="142">
        <f t="shared" si="86"/>
        <v>8.7234160000000005E-2</v>
      </c>
      <c r="Q148" s="134">
        <v>0</v>
      </c>
      <c r="R148" s="134">
        <v>0</v>
      </c>
      <c r="S148" s="142">
        <f t="shared" si="87"/>
        <v>1.3671910079999998</v>
      </c>
      <c r="T148" s="142"/>
      <c r="U148" s="142"/>
      <c r="V148" s="142"/>
      <c r="W148" s="142"/>
      <c r="X148" s="142"/>
    </row>
    <row r="149" spans="1:24" ht="63" x14ac:dyDescent="0.25">
      <c r="A149" s="267">
        <f t="shared" si="55"/>
        <v>114</v>
      </c>
      <c r="B149" s="133" t="s">
        <v>350</v>
      </c>
      <c r="C149" s="138" t="s">
        <v>351</v>
      </c>
      <c r="D149" s="142">
        <v>81.80611097267797</v>
      </c>
      <c r="E149" s="142">
        <f t="shared" si="85"/>
        <v>62.679383999999992</v>
      </c>
      <c r="F149" s="142">
        <v>4.4578196279999993</v>
      </c>
      <c r="G149" s="142">
        <v>1.2280190279999998</v>
      </c>
      <c r="H149" s="142">
        <v>1.2280190279999998</v>
      </c>
      <c r="I149" s="142">
        <v>15.669846</v>
      </c>
      <c r="J149" s="142">
        <v>1.5615301680000004</v>
      </c>
      <c r="K149" s="142">
        <v>15.669846</v>
      </c>
      <c r="L149" s="142">
        <v>1.668270431999999</v>
      </c>
      <c r="M149" s="142">
        <v>30.111672971999994</v>
      </c>
      <c r="N149" s="142"/>
      <c r="O149" s="134">
        <v>3.7148496899999999</v>
      </c>
      <c r="P149" s="142">
        <f t="shared" si="86"/>
        <v>3.7148496899999999</v>
      </c>
      <c r="Q149" s="134">
        <v>0</v>
      </c>
      <c r="R149" s="134">
        <v>0</v>
      </c>
      <c r="S149" s="142">
        <f t="shared" si="87"/>
        <v>58.221564371999989</v>
      </c>
      <c r="T149" s="142"/>
      <c r="U149" s="142"/>
      <c r="V149" s="142"/>
      <c r="W149" s="142"/>
      <c r="X149" s="142"/>
    </row>
    <row r="150" spans="1:24" ht="110.25" x14ac:dyDescent="0.25">
      <c r="A150" s="267">
        <f t="shared" si="55"/>
        <v>115</v>
      </c>
      <c r="B150" s="133" t="s">
        <v>352</v>
      </c>
      <c r="C150" s="138" t="s">
        <v>353</v>
      </c>
      <c r="D150" s="142">
        <v>5.10738</v>
      </c>
      <c r="E150" s="142">
        <f t="shared" si="85"/>
        <v>0.65771999999999997</v>
      </c>
      <c r="F150" s="142">
        <v>0.93988367400000006</v>
      </c>
      <c r="G150" s="142">
        <v>1.2886092E-2</v>
      </c>
      <c r="H150" s="142">
        <v>1.2886092E-2</v>
      </c>
      <c r="I150" s="142">
        <v>0</v>
      </c>
      <c r="J150" s="142">
        <v>0.92699758200000004</v>
      </c>
      <c r="K150" s="142">
        <v>0.64483390799999996</v>
      </c>
      <c r="L150" s="142">
        <v>0</v>
      </c>
      <c r="M150" s="142">
        <v>0</v>
      </c>
      <c r="N150" s="142"/>
      <c r="O150" s="134">
        <v>5.958562000000011E-2</v>
      </c>
      <c r="P150" s="142">
        <f t="shared" si="86"/>
        <v>5.958562000000011E-2</v>
      </c>
      <c r="Q150" s="134">
        <v>4.4875962400000002</v>
      </c>
      <c r="R150" s="134">
        <v>0</v>
      </c>
      <c r="S150" s="142">
        <f t="shared" si="87"/>
        <v>-0.28216367400000009</v>
      </c>
      <c r="T150" s="142"/>
      <c r="U150" s="142"/>
      <c r="V150" s="142"/>
      <c r="W150" s="142"/>
      <c r="X150" s="142"/>
    </row>
    <row r="151" spans="1:24" ht="78.75" x14ac:dyDescent="0.25">
      <c r="A151" s="267">
        <f t="shared" ref="A151:A213" si="88">IF(A150&gt;0,A150+1,A149+1)</f>
        <v>116</v>
      </c>
      <c r="B151" s="133" t="s">
        <v>354</v>
      </c>
      <c r="C151" s="138" t="s">
        <v>355</v>
      </c>
      <c r="D151" s="142">
        <v>2.1700680000000001</v>
      </c>
      <c r="E151" s="142">
        <f t="shared" si="85"/>
        <v>0.06</v>
      </c>
      <c r="F151" s="142">
        <v>3.4243199999999999E-4</v>
      </c>
      <c r="G151" s="142">
        <v>0.06</v>
      </c>
      <c r="H151" s="142">
        <v>3.4243199999999999E-4</v>
      </c>
      <c r="I151" s="142">
        <v>0</v>
      </c>
      <c r="J151" s="142">
        <v>0</v>
      </c>
      <c r="K151" s="142">
        <v>0</v>
      </c>
      <c r="L151" s="142">
        <v>0</v>
      </c>
      <c r="M151" s="142">
        <v>0</v>
      </c>
      <c r="N151" s="142"/>
      <c r="O151" s="134">
        <v>2.8536000000000056E-4</v>
      </c>
      <c r="P151" s="142">
        <f t="shared" si="86"/>
        <v>2.8536000000000056E-4</v>
      </c>
      <c r="Q151" s="134">
        <v>0.67635024999999993</v>
      </c>
      <c r="R151" s="134">
        <v>0</v>
      </c>
      <c r="S151" s="142">
        <f t="shared" si="87"/>
        <v>5.9657568000000001E-2</v>
      </c>
      <c r="T151" s="142"/>
      <c r="U151" s="142"/>
      <c r="V151" s="142"/>
      <c r="W151" s="142"/>
      <c r="X151" s="142"/>
    </row>
    <row r="152" spans="1:24" ht="63" x14ac:dyDescent="0.25">
      <c r="A152" s="267">
        <f t="shared" si="88"/>
        <v>117</v>
      </c>
      <c r="B152" s="133" t="s">
        <v>356</v>
      </c>
      <c r="C152" s="138" t="s">
        <v>357</v>
      </c>
      <c r="D152" s="142">
        <v>0.91502399999999995</v>
      </c>
      <c r="E152" s="142">
        <f t="shared" si="85"/>
        <v>0.14551199999999997</v>
      </c>
      <c r="F152" s="142">
        <v>0</v>
      </c>
      <c r="G152" s="142">
        <v>0.14551199999999997</v>
      </c>
      <c r="H152" s="142">
        <v>0</v>
      </c>
      <c r="I152" s="142">
        <v>0</v>
      </c>
      <c r="J152" s="142">
        <v>0</v>
      </c>
      <c r="K152" s="142">
        <v>0</v>
      </c>
      <c r="L152" s="142">
        <v>0</v>
      </c>
      <c r="M152" s="142">
        <v>0</v>
      </c>
      <c r="N152" s="142"/>
      <c r="O152" s="134">
        <v>0</v>
      </c>
      <c r="P152" s="142">
        <f t="shared" si="86"/>
        <v>0</v>
      </c>
      <c r="Q152" s="134">
        <v>0.25893514000000001</v>
      </c>
      <c r="R152" s="134">
        <v>0</v>
      </c>
      <c r="S152" s="142">
        <f t="shared" si="87"/>
        <v>0.14551199999999997</v>
      </c>
      <c r="T152" s="142"/>
      <c r="U152" s="142"/>
      <c r="V152" s="142"/>
      <c r="W152" s="142"/>
      <c r="X152" s="142"/>
    </row>
    <row r="153" spans="1:24" ht="126" x14ac:dyDescent="0.25">
      <c r="A153" s="267">
        <f t="shared" si="88"/>
        <v>118</v>
      </c>
      <c r="B153" s="133" t="s">
        <v>1799</v>
      </c>
      <c r="C153" s="138" t="s">
        <v>358</v>
      </c>
      <c r="D153" s="142">
        <v>1.0311719999999998</v>
      </c>
      <c r="E153" s="142">
        <f t="shared" si="85"/>
        <v>0.45558599999999994</v>
      </c>
      <c r="F153" s="142">
        <v>2.4722399999999999E-2</v>
      </c>
      <c r="G153" s="142">
        <v>8.9258879999999999E-3</v>
      </c>
      <c r="H153" s="142">
        <v>8.9258879999999999E-3</v>
      </c>
      <c r="I153" s="142">
        <v>0</v>
      </c>
      <c r="J153" s="142">
        <v>1.1349995999999998E-2</v>
      </c>
      <c r="K153" s="142">
        <v>0.44666011199999994</v>
      </c>
      <c r="L153" s="142">
        <v>4.4465160000000011E-3</v>
      </c>
      <c r="M153" s="142">
        <v>0</v>
      </c>
      <c r="N153" s="142"/>
      <c r="O153" s="134">
        <v>6.8391000000000007E-2</v>
      </c>
      <c r="P153" s="142">
        <f t="shared" si="86"/>
        <v>6.8391000000000007E-2</v>
      </c>
      <c r="Q153" s="134">
        <v>0.36571614000000002</v>
      </c>
      <c r="R153" s="134">
        <v>0.36571614000000002</v>
      </c>
      <c r="S153" s="142">
        <f t="shared" si="87"/>
        <v>0.43086359999999996</v>
      </c>
      <c r="T153" s="142"/>
      <c r="U153" s="142"/>
      <c r="V153" s="142"/>
      <c r="W153" s="142"/>
      <c r="X153" s="142"/>
    </row>
    <row r="154" spans="1:24" ht="182.25" customHeight="1" x14ac:dyDescent="0.25">
      <c r="A154" s="267">
        <f t="shared" si="88"/>
        <v>119</v>
      </c>
      <c r="B154" s="133" t="s">
        <v>359</v>
      </c>
      <c r="C154" s="138" t="s">
        <v>1676</v>
      </c>
      <c r="D154" s="142">
        <v>0.46832399999999996</v>
      </c>
      <c r="E154" s="142">
        <f t="shared" si="85"/>
        <v>0.42886799999999997</v>
      </c>
      <c r="F154" s="142">
        <v>2.7406511999999997E-2</v>
      </c>
      <c r="G154" s="142">
        <v>8.4024119999999997E-3</v>
      </c>
      <c r="H154" s="142">
        <v>8.4024119999999997E-3</v>
      </c>
      <c r="I154" s="142">
        <v>0</v>
      </c>
      <c r="J154" s="142">
        <v>6.742643999999999E-3</v>
      </c>
      <c r="K154" s="142">
        <v>0.42046558799999995</v>
      </c>
      <c r="L154" s="142">
        <v>1.2261455999999997E-2</v>
      </c>
      <c r="M154" s="142">
        <v>0</v>
      </c>
      <c r="N154" s="142"/>
      <c r="O154" s="134">
        <v>0.26979661000000005</v>
      </c>
      <c r="P154" s="142">
        <f t="shared" si="86"/>
        <v>0.26979661000000005</v>
      </c>
      <c r="Q154" s="134">
        <v>0.27059120000000003</v>
      </c>
      <c r="R154" s="134">
        <v>0</v>
      </c>
      <c r="S154" s="142">
        <f t="shared" si="87"/>
        <v>0.40146148799999998</v>
      </c>
      <c r="T154" s="142"/>
      <c r="U154" s="142"/>
      <c r="V154" s="142"/>
      <c r="W154" s="142"/>
      <c r="X154" s="142"/>
    </row>
    <row r="155" spans="1:24" ht="202.5" customHeight="1" x14ac:dyDescent="0.25">
      <c r="A155" s="267">
        <f t="shared" si="88"/>
        <v>120</v>
      </c>
      <c r="B155" s="133" t="s">
        <v>360</v>
      </c>
      <c r="C155" s="138" t="s">
        <v>1677</v>
      </c>
      <c r="D155" s="142">
        <v>0.24121199999999998</v>
      </c>
      <c r="E155" s="142">
        <f t="shared" si="85"/>
        <v>0.23521199999999998</v>
      </c>
      <c r="F155" s="142">
        <v>0.15140848200000001</v>
      </c>
      <c r="G155" s="142">
        <v>0.12220950200000001</v>
      </c>
      <c r="H155" s="142">
        <v>0.12220950200000001</v>
      </c>
      <c r="I155" s="142">
        <v>0.11300249799999998</v>
      </c>
      <c r="J155" s="142">
        <v>2.9198979999999999E-2</v>
      </c>
      <c r="K155" s="142">
        <v>0</v>
      </c>
      <c r="L155" s="142">
        <v>0</v>
      </c>
      <c r="M155" s="142">
        <v>0</v>
      </c>
      <c r="N155" s="142"/>
      <c r="O155" s="134">
        <v>0.12617374000000001</v>
      </c>
      <c r="P155" s="142">
        <f t="shared" si="86"/>
        <v>0.12617374000000001</v>
      </c>
      <c r="Q155" s="134">
        <v>0.15987773999999999</v>
      </c>
      <c r="R155" s="134">
        <v>0</v>
      </c>
      <c r="S155" s="142">
        <f t="shared" si="87"/>
        <v>8.3803517999999966E-2</v>
      </c>
      <c r="T155" s="142"/>
      <c r="U155" s="142"/>
      <c r="V155" s="142"/>
      <c r="W155" s="142"/>
      <c r="X155" s="142"/>
    </row>
    <row r="156" spans="1:24" ht="126" x14ac:dyDescent="0.25">
      <c r="A156" s="267">
        <f t="shared" si="88"/>
        <v>121</v>
      </c>
      <c r="B156" s="133" t="s">
        <v>361</v>
      </c>
      <c r="C156" s="138" t="s">
        <v>1678</v>
      </c>
      <c r="D156" s="142">
        <v>1.0311719999999998</v>
      </c>
      <c r="E156" s="142">
        <f t="shared" si="85"/>
        <v>1.0311719999999998</v>
      </c>
      <c r="F156" s="142">
        <v>0.39024040800000004</v>
      </c>
      <c r="G156" s="142">
        <v>0.37380525600000003</v>
      </c>
      <c r="H156" s="142">
        <v>0.37380525600000003</v>
      </c>
      <c r="I156" s="142">
        <v>0.65736674399999984</v>
      </c>
      <c r="J156" s="142">
        <v>0</v>
      </c>
      <c r="K156" s="142">
        <v>0</v>
      </c>
      <c r="L156" s="142">
        <v>1.6435152000000008E-2</v>
      </c>
      <c r="M156" s="142">
        <v>0</v>
      </c>
      <c r="N156" s="142"/>
      <c r="O156" s="134">
        <v>0.49134416999999997</v>
      </c>
      <c r="P156" s="142">
        <f t="shared" si="86"/>
        <v>0.49134416999999997</v>
      </c>
      <c r="Q156" s="134">
        <v>0.49134416999999997</v>
      </c>
      <c r="R156" s="134">
        <v>0</v>
      </c>
      <c r="S156" s="142">
        <f t="shared" si="87"/>
        <v>0.64093159199999972</v>
      </c>
      <c r="T156" s="142"/>
      <c r="U156" s="142"/>
      <c r="V156" s="142"/>
      <c r="W156" s="142"/>
      <c r="X156" s="142"/>
    </row>
    <row r="157" spans="1:24" ht="110.25" x14ac:dyDescent="0.25">
      <c r="A157" s="267">
        <f t="shared" si="88"/>
        <v>122</v>
      </c>
      <c r="B157" s="133" t="s">
        <v>1800</v>
      </c>
      <c r="C157" s="138" t="s">
        <v>1679</v>
      </c>
      <c r="D157" s="142">
        <v>14.250563999999999</v>
      </c>
      <c r="E157" s="142">
        <f t="shared" si="85"/>
        <v>2.2505639999999998</v>
      </c>
      <c r="F157" s="142">
        <v>0.16006231199999996</v>
      </c>
      <c r="G157" s="142">
        <v>4.4093196000000001E-2</v>
      </c>
      <c r="H157" s="142">
        <v>4.4093196000000001E-2</v>
      </c>
      <c r="I157" s="142">
        <v>0.56264099999999995</v>
      </c>
      <c r="J157" s="142">
        <v>5.6068247999999973E-2</v>
      </c>
      <c r="K157" s="142">
        <v>0.56264099999999995</v>
      </c>
      <c r="L157" s="142">
        <v>5.9900867999999982E-2</v>
      </c>
      <c r="M157" s="142">
        <v>1.0811888039999999</v>
      </c>
      <c r="N157" s="142"/>
      <c r="O157" s="134">
        <v>0.13338526000000001</v>
      </c>
      <c r="P157" s="142">
        <f t="shared" si="86"/>
        <v>0.13338526000000001</v>
      </c>
      <c r="Q157" s="134">
        <v>0</v>
      </c>
      <c r="R157" s="134">
        <v>0</v>
      </c>
      <c r="S157" s="142">
        <f t="shared" si="87"/>
        <v>2.0905016879999998</v>
      </c>
      <c r="T157" s="142"/>
      <c r="U157" s="142"/>
      <c r="V157" s="142"/>
      <c r="W157" s="142"/>
      <c r="X157" s="142"/>
    </row>
    <row r="158" spans="1:24" ht="110.25" x14ac:dyDescent="0.25">
      <c r="A158" s="267">
        <f t="shared" si="88"/>
        <v>123</v>
      </c>
      <c r="B158" s="133" t="s">
        <v>1801</v>
      </c>
      <c r="C158" s="138" t="s">
        <v>1505</v>
      </c>
      <c r="D158" s="142">
        <v>0</v>
      </c>
      <c r="E158" s="142">
        <f t="shared" si="85"/>
        <v>0</v>
      </c>
      <c r="F158" s="142">
        <v>0.67192914800000003</v>
      </c>
      <c r="G158" s="142">
        <v>0</v>
      </c>
      <c r="H158" s="142">
        <v>0</v>
      </c>
      <c r="I158" s="142">
        <v>0</v>
      </c>
      <c r="J158" s="142">
        <v>0.29603767999999997</v>
      </c>
      <c r="K158" s="142">
        <v>0</v>
      </c>
      <c r="L158" s="142">
        <v>0.37589146800000006</v>
      </c>
      <c r="M158" s="142">
        <v>0</v>
      </c>
      <c r="N158" s="142"/>
      <c r="O158" s="134">
        <v>1.3043746899999999</v>
      </c>
      <c r="P158" s="142">
        <f t="shared" si="86"/>
        <v>1.3043746899999999</v>
      </c>
      <c r="Q158" s="134">
        <v>0</v>
      </c>
      <c r="R158" s="134">
        <v>0</v>
      </c>
      <c r="S158" s="142">
        <f t="shared" si="87"/>
        <v>-0.67192914800000003</v>
      </c>
      <c r="T158" s="142"/>
      <c r="U158" s="142"/>
      <c r="V158" s="142"/>
      <c r="W158" s="142"/>
      <c r="X158" s="142"/>
    </row>
    <row r="159" spans="1:24" ht="94.5" x14ac:dyDescent="0.25">
      <c r="A159" s="267">
        <f t="shared" si="88"/>
        <v>124</v>
      </c>
      <c r="B159" s="133" t="s">
        <v>1802</v>
      </c>
      <c r="C159" s="138" t="s">
        <v>1506</v>
      </c>
      <c r="D159" s="142">
        <v>0</v>
      </c>
      <c r="E159" s="142">
        <f t="shared" si="85"/>
        <v>0</v>
      </c>
      <c r="F159" s="142">
        <v>0.74216349199999998</v>
      </c>
      <c r="G159" s="142">
        <v>0</v>
      </c>
      <c r="H159" s="142">
        <v>0</v>
      </c>
      <c r="I159" s="142">
        <v>0</v>
      </c>
      <c r="J159" s="142">
        <v>0.66298999999999997</v>
      </c>
      <c r="K159" s="142">
        <v>0</v>
      </c>
      <c r="L159" s="142">
        <v>7.9173492000000012E-2</v>
      </c>
      <c r="M159" s="142">
        <v>0</v>
      </c>
      <c r="N159" s="142"/>
      <c r="O159" s="134">
        <v>0.52796673999999999</v>
      </c>
      <c r="P159" s="142">
        <f t="shared" si="86"/>
        <v>0.52796673999999999</v>
      </c>
      <c r="Q159" s="134">
        <v>0.52796673999999999</v>
      </c>
      <c r="R159" s="134">
        <v>0.52796673999999999</v>
      </c>
      <c r="S159" s="142">
        <f t="shared" si="87"/>
        <v>-0.74216349199999998</v>
      </c>
      <c r="T159" s="142"/>
      <c r="U159" s="142"/>
      <c r="V159" s="142"/>
      <c r="W159" s="142"/>
      <c r="X159" s="142"/>
    </row>
    <row r="160" spans="1:24" ht="126" x14ac:dyDescent="0.25">
      <c r="A160" s="267">
        <f t="shared" si="88"/>
        <v>125</v>
      </c>
      <c r="B160" s="133" t="s">
        <v>1803</v>
      </c>
      <c r="C160" s="138" t="s">
        <v>362</v>
      </c>
      <c r="D160" s="142">
        <v>0</v>
      </c>
      <c r="E160" s="142">
        <f t="shared" si="85"/>
        <v>0</v>
      </c>
      <c r="F160" s="142">
        <v>0.24719595599999999</v>
      </c>
      <c r="G160" s="142">
        <v>0</v>
      </c>
      <c r="H160" s="142">
        <v>0.22932</v>
      </c>
      <c r="I160" s="142">
        <v>0</v>
      </c>
      <c r="J160" s="142">
        <v>3.3600000000000019E-3</v>
      </c>
      <c r="K160" s="142">
        <v>0</v>
      </c>
      <c r="L160" s="142">
        <v>1.4515955999999997E-2</v>
      </c>
      <c r="M160" s="142">
        <v>0</v>
      </c>
      <c r="N160" s="142"/>
      <c r="O160" s="134">
        <v>0.20821614999999999</v>
      </c>
      <c r="P160" s="142">
        <f t="shared" si="86"/>
        <v>0.20821614999999999</v>
      </c>
      <c r="Q160" s="134">
        <v>0.20821614999999999</v>
      </c>
      <c r="R160" s="134">
        <v>0</v>
      </c>
      <c r="S160" s="142">
        <f t="shared" si="87"/>
        <v>-0.24719595599999999</v>
      </c>
      <c r="T160" s="142"/>
      <c r="U160" s="142"/>
      <c r="V160" s="142"/>
      <c r="W160" s="142"/>
      <c r="X160" s="142"/>
    </row>
    <row r="161" spans="1:24" ht="126" x14ac:dyDescent="0.25">
      <c r="A161" s="267">
        <f t="shared" si="88"/>
        <v>126</v>
      </c>
      <c r="B161" s="133" t="s">
        <v>1804</v>
      </c>
      <c r="C161" s="138" t="s">
        <v>1805</v>
      </c>
      <c r="D161" s="142">
        <v>0</v>
      </c>
      <c r="E161" s="142">
        <f t="shared" si="85"/>
        <v>0</v>
      </c>
      <c r="F161" s="142">
        <v>2.8628400000000002E-2</v>
      </c>
      <c r="G161" s="142">
        <v>0</v>
      </c>
      <c r="H161" s="142">
        <v>0</v>
      </c>
      <c r="I161" s="142">
        <v>0</v>
      </c>
      <c r="J161" s="142">
        <v>0</v>
      </c>
      <c r="K161" s="142">
        <v>0</v>
      </c>
      <c r="L161" s="142">
        <v>2.8628400000000002E-2</v>
      </c>
      <c r="M161" s="142">
        <v>0</v>
      </c>
      <c r="N161" s="142"/>
      <c r="O161" s="134">
        <v>0</v>
      </c>
      <c r="P161" s="142">
        <f t="shared" si="86"/>
        <v>0</v>
      </c>
      <c r="Q161" s="134">
        <v>0</v>
      </c>
      <c r="R161" s="134">
        <v>0</v>
      </c>
      <c r="S161" s="142">
        <f t="shared" si="87"/>
        <v>-2.8628400000000002E-2</v>
      </c>
      <c r="T161" s="142"/>
      <c r="U161" s="142"/>
      <c r="V161" s="142"/>
      <c r="W161" s="142"/>
      <c r="X161" s="142"/>
    </row>
    <row r="162" spans="1:24" ht="94.5" x14ac:dyDescent="0.25">
      <c r="A162" s="267">
        <f t="shared" si="88"/>
        <v>127</v>
      </c>
      <c r="B162" s="133" t="s">
        <v>1806</v>
      </c>
      <c r="C162" s="138" t="s">
        <v>1807</v>
      </c>
      <c r="D162" s="142">
        <v>0</v>
      </c>
      <c r="E162" s="142">
        <f t="shared" si="85"/>
        <v>0</v>
      </c>
      <c r="F162" s="142">
        <v>0</v>
      </c>
      <c r="G162" s="142">
        <v>0</v>
      </c>
      <c r="H162" s="142">
        <v>0</v>
      </c>
      <c r="I162" s="142">
        <v>0</v>
      </c>
      <c r="J162" s="142">
        <v>0</v>
      </c>
      <c r="K162" s="142">
        <v>0</v>
      </c>
      <c r="L162" s="142">
        <v>0</v>
      </c>
      <c r="M162" s="142">
        <v>0</v>
      </c>
      <c r="N162" s="142"/>
      <c r="O162" s="134">
        <v>0</v>
      </c>
      <c r="P162" s="142">
        <f t="shared" si="86"/>
        <v>0</v>
      </c>
      <c r="Q162" s="134">
        <v>0</v>
      </c>
      <c r="R162" s="134">
        <v>0</v>
      </c>
      <c r="S162" s="142">
        <f t="shared" si="87"/>
        <v>0</v>
      </c>
      <c r="T162" s="142"/>
      <c r="U162" s="142"/>
      <c r="V162" s="142"/>
      <c r="W162" s="142"/>
      <c r="X162" s="142"/>
    </row>
    <row r="163" spans="1:24" ht="78.75" x14ac:dyDescent="0.25">
      <c r="A163" s="267">
        <f t="shared" si="88"/>
        <v>128</v>
      </c>
      <c r="B163" s="133" t="s">
        <v>1808</v>
      </c>
      <c r="C163" s="138" t="s">
        <v>1809</v>
      </c>
      <c r="D163" s="142">
        <v>0</v>
      </c>
      <c r="E163" s="142">
        <f t="shared" si="85"/>
        <v>0</v>
      </c>
      <c r="F163" s="142">
        <v>0</v>
      </c>
      <c r="G163" s="142">
        <v>0</v>
      </c>
      <c r="H163" s="142">
        <v>0</v>
      </c>
      <c r="I163" s="142">
        <v>0</v>
      </c>
      <c r="J163" s="142">
        <v>0</v>
      </c>
      <c r="K163" s="142">
        <v>0</v>
      </c>
      <c r="L163" s="142">
        <v>0</v>
      </c>
      <c r="M163" s="142">
        <v>0</v>
      </c>
      <c r="N163" s="142"/>
      <c r="O163" s="134">
        <v>0.18730004</v>
      </c>
      <c r="P163" s="142">
        <f t="shared" si="86"/>
        <v>0.18730004</v>
      </c>
      <c r="Q163" s="134">
        <v>0</v>
      </c>
      <c r="R163" s="134">
        <v>0</v>
      </c>
      <c r="S163" s="142">
        <f t="shared" si="87"/>
        <v>0</v>
      </c>
      <c r="T163" s="142"/>
      <c r="U163" s="142"/>
      <c r="V163" s="142"/>
      <c r="W163" s="142"/>
      <c r="X163" s="142"/>
    </row>
    <row r="164" spans="1:24" ht="141.75" x14ac:dyDescent="0.25">
      <c r="A164" s="267">
        <f t="shared" si="88"/>
        <v>129</v>
      </c>
      <c r="B164" s="133" t="s">
        <v>1810</v>
      </c>
      <c r="C164" s="138" t="s">
        <v>1811</v>
      </c>
      <c r="D164" s="142">
        <v>0</v>
      </c>
      <c r="E164" s="142">
        <f t="shared" si="85"/>
        <v>0</v>
      </c>
      <c r="F164" s="142">
        <v>4.8561621500000003</v>
      </c>
      <c r="G164" s="142">
        <v>0</v>
      </c>
      <c r="H164" s="142">
        <v>0</v>
      </c>
      <c r="I164" s="142">
        <v>0</v>
      </c>
      <c r="J164" s="142">
        <v>0</v>
      </c>
      <c r="K164" s="142">
        <v>0</v>
      </c>
      <c r="L164" s="142">
        <v>4.8561621500000003</v>
      </c>
      <c r="M164" s="142">
        <v>0</v>
      </c>
      <c r="N164" s="142"/>
      <c r="O164" s="134">
        <v>4.9532800099999994</v>
      </c>
      <c r="P164" s="142">
        <f t="shared" si="86"/>
        <v>4.9532800099999994</v>
      </c>
      <c r="Q164" s="134">
        <v>0</v>
      </c>
      <c r="R164" s="134">
        <v>0</v>
      </c>
      <c r="S164" s="142">
        <f t="shared" si="87"/>
        <v>-4.8561621500000003</v>
      </c>
      <c r="T164" s="142"/>
      <c r="U164" s="142"/>
      <c r="V164" s="142"/>
      <c r="W164" s="142"/>
      <c r="X164" s="142"/>
    </row>
    <row r="165" spans="1:24" ht="31.5" x14ac:dyDescent="0.25">
      <c r="A165" s="267"/>
      <c r="B165" s="187" t="s">
        <v>363</v>
      </c>
      <c r="C165" s="188"/>
      <c r="D165" s="170">
        <v>59.563895999999993</v>
      </c>
      <c r="E165" s="170">
        <v>44.207543999999992</v>
      </c>
      <c r="F165" s="170">
        <v>20.515460372000007</v>
      </c>
      <c r="G165" s="170">
        <v>9.3756186779999986</v>
      </c>
      <c r="H165" s="170">
        <v>5.0210831579999997</v>
      </c>
      <c r="I165" s="170">
        <v>5.6156096039999985</v>
      </c>
      <c r="J165" s="170">
        <v>4.63013941</v>
      </c>
      <c r="K165" s="170">
        <v>14.404610106000002</v>
      </c>
      <c r="L165" s="170">
        <v>10.864237804000002</v>
      </c>
      <c r="M165" s="170">
        <v>14.811705611999999</v>
      </c>
      <c r="N165" s="170">
        <f t="shared" ref="N165" si="89">SUM(N166:N183)</f>
        <v>0</v>
      </c>
      <c r="O165" s="198">
        <v>15.5375487</v>
      </c>
      <c r="P165" s="170">
        <f t="shared" ref="P165" si="90">SUM(P166:P183)</f>
        <v>15.5375487</v>
      </c>
      <c r="Q165" s="170">
        <f t="shared" ref="Q165:W165" si="91">SUM(Q166:Q183)</f>
        <v>9.2821127500000014</v>
      </c>
      <c r="R165" s="170">
        <f t="shared" si="91"/>
        <v>0</v>
      </c>
      <c r="S165" s="170">
        <f t="shared" si="91"/>
        <v>23.692083627999999</v>
      </c>
      <c r="T165" s="170">
        <f t="shared" si="91"/>
        <v>0</v>
      </c>
      <c r="U165" s="170">
        <f t="shared" si="91"/>
        <v>0</v>
      </c>
      <c r="V165" s="170">
        <f t="shared" si="91"/>
        <v>0</v>
      </c>
      <c r="W165" s="170">
        <f t="shared" si="91"/>
        <v>0</v>
      </c>
      <c r="X165" s="170"/>
    </row>
    <row r="166" spans="1:24" ht="78.75" x14ac:dyDescent="0.25">
      <c r="A166" s="267">
        <f t="shared" si="88"/>
        <v>130</v>
      </c>
      <c r="B166" s="174" t="s">
        <v>364</v>
      </c>
      <c r="C166" s="138" t="s">
        <v>365</v>
      </c>
      <c r="D166" s="142">
        <v>4.8444720000000006</v>
      </c>
      <c r="E166" s="142">
        <f t="shared" ref="E166:E183" si="92">G166+I166+K166+M166</f>
        <v>3.6985320000000002</v>
      </c>
      <c r="F166" s="142">
        <v>0.26304322799999991</v>
      </c>
      <c r="G166" s="142">
        <v>7.2461879999999992E-2</v>
      </c>
      <c r="H166" s="142">
        <v>7.2461879999999992E-2</v>
      </c>
      <c r="I166" s="142">
        <v>0</v>
      </c>
      <c r="J166" s="142">
        <v>9.2141459999999967E-2</v>
      </c>
      <c r="K166" s="142">
        <v>3.6260701200000001</v>
      </c>
      <c r="L166" s="142">
        <v>9.8439887999999962E-2</v>
      </c>
      <c r="M166" s="142">
        <v>0</v>
      </c>
      <c r="N166" s="142"/>
      <c r="O166" s="134">
        <v>0.21920268999999998</v>
      </c>
      <c r="P166" s="142">
        <f t="shared" ref="P166:P183" si="93">O166-X166</f>
        <v>0.21920268999999998</v>
      </c>
      <c r="Q166" s="134">
        <v>0</v>
      </c>
      <c r="R166" s="134">
        <v>0</v>
      </c>
      <c r="S166" s="142">
        <f t="shared" ref="S166:S183" si="94">E166-F166</f>
        <v>3.4354887720000002</v>
      </c>
      <c r="T166" s="142"/>
      <c r="U166" s="142"/>
      <c r="V166" s="142"/>
      <c r="W166" s="142"/>
      <c r="X166" s="142"/>
    </row>
    <row r="167" spans="1:24" ht="126" x14ac:dyDescent="0.25">
      <c r="A167" s="267">
        <f t="shared" si="88"/>
        <v>131</v>
      </c>
      <c r="B167" s="133" t="s">
        <v>1812</v>
      </c>
      <c r="C167" s="138" t="s">
        <v>366</v>
      </c>
      <c r="D167" s="142">
        <v>1.4892959999999997</v>
      </c>
      <c r="E167" s="142">
        <f t="shared" si="92"/>
        <v>6.545999999999999E-2</v>
      </c>
      <c r="F167" s="142">
        <v>4.6555920000000001E-3</v>
      </c>
      <c r="G167" s="142">
        <v>1.282488E-3</v>
      </c>
      <c r="H167" s="142">
        <v>1.282488E-3</v>
      </c>
      <c r="I167" s="142">
        <v>0</v>
      </c>
      <c r="J167" s="142">
        <v>1.6308239999999999E-3</v>
      </c>
      <c r="K167" s="142">
        <v>6.4177511999999992E-2</v>
      </c>
      <c r="L167" s="142">
        <v>1.7422800000000001E-3</v>
      </c>
      <c r="M167" s="142">
        <v>0</v>
      </c>
      <c r="N167" s="142"/>
      <c r="O167" s="134">
        <v>3.8796600000000001E-3</v>
      </c>
      <c r="P167" s="142">
        <f t="shared" si="93"/>
        <v>3.8796600000000001E-3</v>
      </c>
      <c r="Q167" s="134">
        <v>0</v>
      </c>
      <c r="R167" s="134">
        <v>0</v>
      </c>
      <c r="S167" s="142">
        <f t="shared" si="94"/>
        <v>6.080440799999999E-2</v>
      </c>
      <c r="T167" s="142"/>
      <c r="U167" s="142"/>
      <c r="V167" s="142"/>
      <c r="W167" s="142"/>
      <c r="X167" s="142"/>
    </row>
    <row r="168" spans="1:24" ht="110.25" x14ac:dyDescent="0.25">
      <c r="A168" s="267">
        <f t="shared" si="88"/>
        <v>132</v>
      </c>
      <c r="B168" s="133" t="s">
        <v>1813</v>
      </c>
      <c r="C168" s="138" t="s">
        <v>367</v>
      </c>
      <c r="D168" s="142">
        <v>0.91570799999999997</v>
      </c>
      <c r="E168" s="142">
        <f t="shared" si="92"/>
        <v>6.8136000000000002E-2</v>
      </c>
      <c r="F168" s="142">
        <v>4.8459240000000006E-3</v>
      </c>
      <c r="G168" s="142">
        <v>1.3349399999999997E-3</v>
      </c>
      <c r="H168" s="142">
        <v>1.3349399999999997E-3</v>
      </c>
      <c r="I168" s="142">
        <v>0</v>
      </c>
      <c r="J168" s="142">
        <v>1.6974840000000008E-3</v>
      </c>
      <c r="K168" s="142">
        <v>6.6801059999999995E-2</v>
      </c>
      <c r="L168" s="142">
        <v>1.8135E-3</v>
      </c>
      <c r="M168" s="142">
        <v>0</v>
      </c>
      <c r="N168" s="142"/>
      <c r="O168" s="134">
        <v>4.0382700000000001E-3</v>
      </c>
      <c r="P168" s="142">
        <f t="shared" si="93"/>
        <v>4.0382700000000001E-3</v>
      </c>
      <c r="Q168" s="134">
        <v>0</v>
      </c>
      <c r="R168" s="134">
        <v>0</v>
      </c>
      <c r="S168" s="142">
        <f t="shared" si="94"/>
        <v>6.3290076000000001E-2</v>
      </c>
      <c r="T168" s="142"/>
      <c r="U168" s="142"/>
      <c r="V168" s="142"/>
      <c r="W168" s="142"/>
      <c r="X168" s="142"/>
    </row>
    <row r="169" spans="1:24" ht="63" x14ac:dyDescent="0.25">
      <c r="A169" s="267">
        <f t="shared" si="88"/>
        <v>133</v>
      </c>
      <c r="B169" s="133" t="s">
        <v>368</v>
      </c>
      <c r="C169" s="138" t="s">
        <v>369</v>
      </c>
      <c r="D169" s="142">
        <v>3.3983399999999997</v>
      </c>
      <c r="E169" s="142">
        <f t="shared" si="92"/>
        <v>3.1120679999999998</v>
      </c>
      <c r="F169" s="142">
        <v>2.1195928900000003</v>
      </c>
      <c r="G169" s="142">
        <v>3.1120679999999998</v>
      </c>
      <c r="H169" s="142">
        <v>1.70660959</v>
      </c>
      <c r="I169" s="142">
        <v>0</v>
      </c>
      <c r="J169" s="142">
        <v>0.41298330000000028</v>
      </c>
      <c r="K169" s="142">
        <v>0</v>
      </c>
      <c r="L169" s="142">
        <v>0</v>
      </c>
      <c r="M169" s="142">
        <v>0</v>
      </c>
      <c r="N169" s="142"/>
      <c r="O169" s="134">
        <v>4.5563649999999907E-2</v>
      </c>
      <c r="P169" s="142">
        <f t="shared" si="93"/>
        <v>4.5563649999999907E-2</v>
      </c>
      <c r="Q169" s="134">
        <v>2.23499895</v>
      </c>
      <c r="R169" s="134">
        <v>0</v>
      </c>
      <c r="S169" s="142">
        <f t="shared" si="94"/>
        <v>0.99247510999999955</v>
      </c>
      <c r="T169" s="142"/>
      <c r="U169" s="142"/>
      <c r="V169" s="142"/>
      <c r="W169" s="142"/>
      <c r="X169" s="142"/>
    </row>
    <row r="170" spans="1:24" ht="78.75" x14ac:dyDescent="0.25">
      <c r="A170" s="267">
        <f t="shared" si="88"/>
        <v>134</v>
      </c>
      <c r="B170" s="133" t="s">
        <v>370</v>
      </c>
      <c r="C170" s="138" t="s">
        <v>371</v>
      </c>
      <c r="D170" s="142">
        <v>6.8091480000000013</v>
      </c>
      <c r="E170" s="142">
        <f t="shared" si="92"/>
        <v>4.402704</v>
      </c>
      <c r="F170" s="142">
        <v>0.31312464000000001</v>
      </c>
      <c r="G170" s="142">
        <v>8.6258100000000004E-2</v>
      </c>
      <c r="H170" s="142">
        <v>8.6258100000000004E-2</v>
      </c>
      <c r="I170" s="142">
        <v>0</v>
      </c>
      <c r="J170" s="142">
        <v>0.10968445199999999</v>
      </c>
      <c r="K170" s="142">
        <v>0</v>
      </c>
      <c r="L170" s="142">
        <v>0.11718208800000002</v>
      </c>
      <c r="M170" s="142">
        <v>4.3164458999999997</v>
      </c>
      <c r="N170" s="142"/>
      <c r="O170" s="134">
        <v>0.26093720000000004</v>
      </c>
      <c r="P170" s="142">
        <f t="shared" si="93"/>
        <v>0.26093720000000004</v>
      </c>
      <c r="Q170" s="134">
        <v>0</v>
      </c>
      <c r="R170" s="134">
        <v>0</v>
      </c>
      <c r="S170" s="142">
        <f t="shared" si="94"/>
        <v>4.0895793600000001</v>
      </c>
      <c r="T170" s="142"/>
      <c r="U170" s="142"/>
      <c r="V170" s="142"/>
      <c r="W170" s="142"/>
      <c r="X170" s="142"/>
    </row>
    <row r="171" spans="1:24" ht="63" x14ac:dyDescent="0.25">
      <c r="A171" s="267">
        <f t="shared" si="88"/>
        <v>135</v>
      </c>
      <c r="B171" s="133" t="s">
        <v>372</v>
      </c>
      <c r="C171" s="138" t="s">
        <v>373</v>
      </c>
      <c r="D171" s="142">
        <v>5.5295279999999991</v>
      </c>
      <c r="E171" s="142">
        <f t="shared" si="92"/>
        <v>5.4691199999999984</v>
      </c>
      <c r="F171" s="142">
        <v>4.5850526399999998</v>
      </c>
      <c r="G171" s="142">
        <v>0.10715139600000001</v>
      </c>
      <c r="H171" s="142">
        <v>0.10715139600000001</v>
      </c>
      <c r="I171" s="142">
        <v>5.3619686039999985</v>
      </c>
      <c r="J171" s="142">
        <v>0.13625206800000003</v>
      </c>
      <c r="K171" s="142">
        <v>0</v>
      </c>
      <c r="L171" s="142">
        <v>4.3416491759999998</v>
      </c>
      <c r="M171" s="142">
        <v>0</v>
      </c>
      <c r="N171" s="142"/>
      <c r="O171" s="134">
        <v>4.5858743299999993</v>
      </c>
      <c r="P171" s="142">
        <f t="shared" si="93"/>
        <v>4.5858743299999993</v>
      </c>
      <c r="Q171" s="134">
        <v>0</v>
      </c>
      <c r="R171" s="134">
        <v>0</v>
      </c>
      <c r="S171" s="142">
        <f t="shared" si="94"/>
        <v>0.88406735999999864</v>
      </c>
      <c r="T171" s="142"/>
      <c r="U171" s="142"/>
      <c r="V171" s="142"/>
      <c r="W171" s="142"/>
      <c r="X171" s="142"/>
    </row>
    <row r="172" spans="1:24" ht="63" x14ac:dyDescent="0.25">
      <c r="A172" s="267">
        <f t="shared" si="88"/>
        <v>136</v>
      </c>
      <c r="B172" s="133" t="s">
        <v>374</v>
      </c>
      <c r="C172" s="138" t="s">
        <v>375</v>
      </c>
      <c r="D172" s="142">
        <v>2.057328</v>
      </c>
      <c r="E172" s="142">
        <f t="shared" si="92"/>
        <v>1.8823319999999999</v>
      </c>
      <c r="F172" s="142">
        <v>1.6892256520000002</v>
      </c>
      <c r="G172" s="142">
        <v>3.6878759999999997E-2</v>
      </c>
      <c r="H172" s="142">
        <v>3.6878759999999997E-2</v>
      </c>
      <c r="I172" s="142">
        <v>0</v>
      </c>
      <c r="J172" s="142">
        <v>4.6894488000000012E-2</v>
      </c>
      <c r="K172" s="142">
        <v>0</v>
      </c>
      <c r="L172" s="142">
        <v>1.6054524040000002</v>
      </c>
      <c r="M172" s="142">
        <v>1.8454532399999999</v>
      </c>
      <c r="N172" s="142"/>
      <c r="O172" s="134">
        <v>1.7002078899999999</v>
      </c>
      <c r="P172" s="142">
        <f t="shared" si="93"/>
        <v>1.7002078899999999</v>
      </c>
      <c r="Q172" s="134">
        <v>0</v>
      </c>
      <c r="R172" s="134">
        <v>0</v>
      </c>
      <c r="S172" s="142">
        <f t="shared" si="94"/>
        <v>0.19310634799999971</v>
      </c>
      <c r="T172" s="142"/>
      <c r="U172" s="142"/>
      <c r="V172" s="142"/>
      <c r="W172" s="142"/>
      <c r="X172" s="142"/>
    </row>
    <row r="173" spans="1:24" ht="78.75" x14ac:dyDescent="0.25">
      <c r="A173" s="267">
        <f t="shared" si="88"/>
        <v>137</v>
      </c>
      <c r="B173" s="133" t="s">
        <v>376</v>
      </c>
      <c r="C173" s="138" t="s">
        <v>377</v>
      </c>
      <c r="D173" s="142">
        <v>9.1941959999999998</v>
      </c>
      <c r="E173" s="142">
        <f t="shared" si="92"/>
        <v>8.3255159999999986</v>
      </c>
      <c r="F173" s="142">
        <v>0.59211892799999999</v>
      </c>
      <c r="G173" s="142">
        <v>0.163114116</v>
      </c>
      <c r="H173" s="142">
        <v>0.163114116</v>
      </c>
      <c r="I173" s="142">
        <v>0</v>
      </c>
      <c r="J173" s="142">
        <v>0.20741341199999999</v>
      </c>
      <c r="K173" s="142">
        <v>0</v>
      </c>
      <c r="L173" s="142">
        <v>0.22159139999999997</v>
      </c>
      <c r="M173" s="142">
        <v>8.1624018839999994</v>
      </c>
      <c r="N173" s="142"/>
      <c r="O173" s="134">
        <v>0.49343243999999997</v>
      </c>
      <c r="P173" s="142">
        <f t="shared" si="93"/>
        <v>0.49343243999999997</v>
      </c>
      <c r="Q173" s="134">
        <v>0</v>
      </c>
      <c r="R173" s="134">
        <v>0</v>
      </c>
      <c r="S173" s="142">
        <f t="shared" si="94"/>
        <v>7.7333970719999989</v>
      </c>
      <c r="T173" s="142"/>
      <c r="U173" s="142"/>
      <c r="V173" s="142"/>
      <c r="W173" s="142"/>
      <c r="X173" s="142"/>
    </row>
    <row r="174" spans="1:24" ht="94.5" x14ac:dyDescent="0.25">
      <c r="A174" s="267">
        <f t="shared" si="88"/>
        <v>138</v>
      </c>
      <c r="B174" s="133" t="s">
        <v>378</v>
      </c>
      <c r="C174" s="138" t="s">
        <v>379</v>
      </c>
      <c r="D174" s="142">
        <v>4.6221120000000004</v>
      </c>
      <c r="E174" s="142">
        <f t="shared" si="92"/>
        <v>3.8056320000000001</v>
      </c>
      <c r="F174" s="142">
        <v>0.85655488999999996</v>
      </c>
      <c r="G174" s="142">
        <v>3.8056320000000001</v>
      </c>
      <c r="H174" s="142">
        <v>0.85655488999999996</v>
      </c>
      <c r="I174" s="142">
        <v>0</v>
      </c>
      <c r="J174" s="142">
        <v>0</v>
      </c>
      <c r="K174" s="142">
        <v>0</v>
      </c>
      <c r="L174" s="142">
        <v>0</v>
      </c>
      <c r="M174" s="142">
        <v>0</v>
      </c>
      <c r="N174" s="142"/>
      <c r="O174" s="134">
        <v>0.1204286499999999</v>
      </c>
      <c r="P174" s="142">
        <f t="shared" si="93"/>
        <v>0.1204286499999999</v>
      </c>
      <c r="Q174" s="134">
        <v>3.4709731600000002</v>
      </c>
      <c r="R174" s="134">
        <v>0</v>
      </c>
      <c r="S174" s="142">
        <f t="shared" si="94"/>
        <v>2.9490771100000002</v>
      </c>
      <c r="T174" s="142"/>
      <c r="U174" s="142"/>
      <c r="V174" s="142"/>
      <c r="W174" s="142"/>
      <c r="X174" s="142"/>
    </row>
    <row r="175" spans="1:24" ht="94.5" x14ac:dyDescent="0.25">
      <c r="A175" s="267">
        <f t="shared" si="88"/>
        <v>139</v>
      </c>
      <c r="B175" s="133" t="s">
        <v>380</v>
      </c>
      <c r="C175" s="138" t="s">
        <v>381</v>
      </c>
      <c r="D175" s="142">
        <v>2.9034239999999998</v>
      </c>
      <c r="E175" s="142">
        <f t="shared" si="92"/>
        <v>2.8021799999999999</v>
      </c>
      <c r="F175" s="142">
        <v>1.0646789879999998</v>
      </c>
      <c r="G175" s="142">
        <v>0.20314011799999998</v>
      </c>
      <c r="H175" s="142">
        <v>0.20314011799999998</v>
      </c>
      <c r="I175" s="142">
        <v>0</v>
      </c>
      <c r="J175" s="142">
        <v>0.11342787799999998</v>
      </c>
      <c r="K175" s="142">
        <v>2.599039882</v>
      </c>
      <c r="L175" s="142">
        <v>0.74811099199999986</v>
      </c>
      <c r="M175" s="142">
        <v>0</v>
      </c>
      <c r="N175" s="142"/>
      <c r="O175" s="134">
        <v>0.88723248999999993</v>
      </c>
      <c r="P175" s="142">
        <f t="shared" si="93"/>
        <v>0.88723248999999993</v>
      </c>
      <c r="Q175" s="134">
        <v>0</v>
      </c>
      <c r="R175" s="134">
        <v>0</v>
      </c>
      <c r="S175" s="142">
        <f t="shared" si="94"/>
        <v>1.7375010120000001</v>
      </c>
      <c r="T175" s="142"/>
      <c r="U175" s="142"/>
      <c r="V175" s="142"/>
      <c r="W175" s="142"/>
      <c r="X175" s="142"/>
    </row>
    <row r="176" spans="1:24" ht="94.5" x14ac:dyDescent="0.25">
      <c r="A176" s="267">
        <f t="shared" si="88"/>
        <v>140</v>
      </c>
      <c r="B176" s="133" t="s">
        <v>382</v>
      </c>
      <c r="C176" s="138" t="s">
        <v>383</v>
      </c>
      <c r="D176" s="142">
        <v>3.3021480000000003</v>
      </c>
      <c r="E176" s="142">
        <f t="shared" si="92"/>
        <v>3.2901479999999999</v>
      </c>
      <c r="F176" s="142">
        <v>2.7099793480000001</v>
      </c>
      <c r="G176" s="142">
        <v>0.24243457599999998</v>
      </c>
      <c r="H176" s="142">
        <v>0.24243457599999998</v>
      </c>
      <c r="I176" s="142">
        <v>0</v>
      </c>
      <c r="J176" s="142">
        <v>8.1967403999999994E-2</v>
      </c>
      <c r="K176" s="142">
        <v>3.0477134239999999</v>
      </c>
      <c r="L176" s="142">
        <v>2.3855773680000003</v>
      </c>
      <c r="M176" s="142">
        <v>0</v>
      </c>
      <c r="N176" s="142"/>
      <c r="O176" s="134">
        <v>2.61865141</v>
      </c>
      <c r="P176" s="142">
        <f t="shared" si="93"/>
        <v>2.61865141</v>
      </c>
      <c r="Q176" s="134">
        <v>0</v>
      </c>
      <c r="R176" s="134">
        <v>0</v>
      </c>
      <c r="S176" s="142">
        <f t="shared" si="94"/>
        <v>0.58016865199999978</v>
      </c>
      <c r="T176" s="142"/>
      <c r="U176" s="142"/>
      <c r="V176" s="142"/>
      <c r="W176" s="142"/>
      <c r="X176" s="142"/>
    </row>
    <row r="177" spans="1:24" ht="94.5" x14ac:dyDescent="0.25">
      <c r="A177" s="267">
        <f t="shared" si="88"/>
        <v>141</v>
      </c>
      <c r="B177" s="133" t="s">
        <v>384</v>
      </c>
      <c r="C177" s="138" t="s">
        <v>385</v>
      </c>
      <c r="D177" s="142">
        <v>3.2948879999999994</v>
      </c>
      <c r="E177" s="142">
        <f t="shared" si="92"/>
        <v>3.2828879999999998</v>
      </c>
      <c r="F177" s="142">
        <v>3.1707395119999995</v>
      </c>
      <c r="G177" s="142">
        <v>6.4318595999999992E-2</v>
      </c>
      <c r="H177" s="142">
        <v>6.4318595999999992E-2</v>
      </c>
      <c r="I177" s="142">
        <v>0</v>
      </c>
      <c r="J177" s="142">
        <v>3.1064209159999994</v>
      </c>
      <c r="K177" s="142">
        <v>3.2185694039999997</v>
      </c>
      <c r="L177" s="142">
        <v>0</v>
      </c>
      <c r="M177" s="142">
        <v>0</v>
      </c>
      <c r="N177" s="142"/>
      <c r="O177" s="134">
        <v>2.6422829300000004</v>
      </c>
      <c r="P177" s="142">
        <f t="shared" si="93"/>
        <v>2.6422829300000004</v>
      </c>
      <c r="Q177" s="134">
        <v>2.6425246000000002</v>
      </c>
      <c r="R177" s="134">
        <v>0</v>
      </c>
      <c r="S177" s="142">
        <f t="shared" si="94"/>
        <v>0.11214848800000032</v>
      </c>
      <c r="T177" s="142"/>
      <c r="U177" s="142"/>
      <c r="V177" s="142"/>
      <c r="W177" s="142"/>
      <c r="X177" s="142"/>
    </row>
    <row r="178" spans="1:24" ht="94.5" x14ac:dyDescent="0.25">
      <c r="A178" s="267">
        <f t="shared" si="88"/>
        <v>142</v>
      </c>
      <c r="B178" s="133" t="s">
        <v>1814</v>
      </c>
      <c r="C178" s="139" t="s">
        <v>1680</v>
      </c>
      <c r="D178" s="142">
        <v>1.8193199999999998</v>
      </c>
      <c r="E178" s="142">
        <f t="shared" si="92"/>
        <v>1.8193199999999998</v>
      </c>
      <c r="F178" s="142">
        <v>1.11729258</v>
      </c>
      <c r="G178" s="142">
        <v>1.068844248</v>
      </c>
      <c r="H178" s="142">
        <v>1.068844248</v>
      </c>
      <c r="I178" s="142">
        <v>0</v>
      </c>
      <c r="J178" s="142">
        <v>1.240535999999981E-2</v>
      </c>
      <c r="K178" s="142">
        <v>0.75047575199999972</v>
      </c>
      <c r="L178" s="142">
        <v>3.6042972000000173E-2</v>
      </c>
      <c r="M178" s="142">
        <v>0</v>
      </c>
      <c r="N178" s="142"/>
      <c r="O178" s="134">
        <v>0.93361603999999998</v>
      </c>
      <c r="P178" s="142">
        <f t="shared" si="93"/>
        <v>0.93361603999999998</v>
      </c>
      <c r="Q178" s="134">
        <v>0.93361603999999998</v>
      </c>
      <c r="R178" s="134">
        <v>0</v>
      </c>
      <c r="S178" s="142">
        <f t="shared" si="94"/>
        <v>0.70202741999999985</v>
      </c>
      <c r="T178" s="142"/>
      <c r="U178" s="142"/>
      <c r="V178" s="142"/>
      <c r="W178" s="142"/>
      <c r="X178" s="142"/>
    </row>
    <row r="179" spans="1:24" ht="189" x14ac:dyDescent="0.25">
      <c r="A179" s="267">
        <f t="shared" si="88"/>
        <v>143</v>
      </c>
      <c r="B179" s="133" t="s">
        <v>1815</v>
      </c>
      <c r="C179" s="139" t="s">
        <v>1681</v>
      </c>
      <c r="D179" s="142">
        <v>0.58447199999999999</v>
      </c>
      <c r="E179" s="142">
        <f t="shared" si="92"/>
        <v>0.58447199999999988</v>
      </c>
      <c r="F179" s="142">
        <v>0.36526821599999998</v>
      </c>
      <c r="G179" s="142">
        <v>1.1451023999999999E-2</v>
      </c>
      <c r="H179" s="142">
        <v>1.1451023999999999E-2</v>
      </c>
      <c r="I179" s="142">
        <v>0</v>
      </c>
      <c r="J179" s="142">
        <v>1.4560955999999998E-2</v>
      </c>
      <c r="K179" s="142">
        <v>0.5730209759999999</v>
      </c>
      <c r="L179" s="142">
        <v>0.33925623599999999</v>
      </c>
      <c r="M179" s="142">
        <v>0</v>
      </c>
      <c r="N179" s="142"/>
      <c r="O179" s="134">
        <v>3.464018E-2</v>
      </c>
      <c r="P179" s="142">
        <f t="shared" si="93"/>
        <v>3.464018E-2</v>
      </c>
      <c r="Q179" s="134">
        <v>0</v>
      </c>
      <c r="R179" s="134">
        <v>0</v>
      </c>
      <c r="S179" s="142">
        <f t="shared" si="94"/>
        <v>0.2192037839999999</v>
      </c>
      <c r="T179" s="142"/>
      <c r="U179" s="142"/>
      <c r="V179" s="142"/>
      <c r="W179" s="142"/>
      <c r="X179" s="142"/>
    </row>
    <row r="180" spans="1:24" ht="204.75" x14ac:dyDescent="0.25">
      <c r="A180" s="267">
        <f t="shared" si="88"/>
        <v>144</v>
      </c>
      <c r="B180" s="133" t="s">
        <v>386</v>
      </c>
      <c r="C180" s="139" t="s">
        <v>1682</v>
      </c>
      <c r="D180" s="142">
        <v>0.58447199999999999</v>
      </c>
      <c r="E180" s="142">
        <f t="shared" si="92"/>
        <v>0.58447199999999999</v>
      </c>
      <c r="F180" s="142">
        <v>0.40948821600000002</v>
      </c>
      <c r="G180" s="142">
        <v>0.379371024</v>
      </c>
      <c r="H180" s="142">
        <v>0.379371024</v>
      </c>
      <c r="I180" s="142">
        <v>0</v>
      </c>
      <c r="J180" s="142">
        <v>1.4560956000000014E-2</v>
      </c>
      <c r="K180" s="142">
        <v>0.20510097599999999</v>
      </c>
      <c r="L180" s="142">
        <v>1.5556236000000001E-2</v>
      </c>
      <c r="M180" s="142">
        <v>0</v>
      </c>
      <c r="N180" s="142"/>
      <c r="O180" s="134">
        <v>3.464018E-2</v>
      </c>
      <c r="P180" s="142">
        <f t="shared" si="93"/>
        <v>3.464018E-2</v>
      </c>
      <c r="Q180" s="134">
        <v>0</v>
      </c>
      <c r="R180" s="134">
        <v>0</v>
      </c>
      <c r="S180" s="142">
        <f t="shared" si="94"/>
        <v>0.17498378399999998</v>
      </c>
      <c r="T180" s="142"/>
      <c r="U180" s="142"/>
      <c r="V180" s="142"/>
      <c r="W180" s="142"/>
      <c r="X180" s="142"/>
    </row>
    <row r="181" spans="1:24" ht="110.25" x14ac:dyDescent="0.25">
      <c r="A181" s="267">
        <f t="shared" si="88"/>
        <v>145</v>
      </c>
      <c r="B181" s="133" t="s">
        <v>1816</v>
      </c>
      <c r="C181" s="139" t="s">
        <v>387</v>
      </c>
      <c r="D181" s="142">
        <v>8.2150440000000007</v>
      </c>
      <c r="E181" s="142">
        <f t="shared" si="92"/>
        <v>1.014564</v>
      </c>
      <c r="F181" s="142">
        <v>7.2156827999999992E-2</v>
      </c>
      <c r="G181" s="142">
        <v>1.9877412000000004E-2</v>
      </c>
      <c r="H181" s="142">
        <v>1.9877412000000004E-2</v>
      </c>
      <c r="I181" s="142">
        <v>0.25364100000000001</v>
      </c>
      <c r="J181" s="142">
        <v>2.5275852000000001E-2</v>
      </c>
      <c r="K181" s="142">
        <v>0.25364100000000001</v>
      </c>
      <c r="L181" s="142">
        <v>2.7003563999999987E-2</v>
      </c>
      <c r="M181" s="142">
        <v>0.48740458799999997</v>
      </c>
      <c r="N181" s="142"/>
      <c r="O181" s="134">
        <v>6.0130690000000001E-2</v>
      </c>
      <c r="P181" s="142">
        <f t="shared" si="93"/>
        <v>6.0130690000000001E-2</v>
      </c>
      <c r="Q181" s="134">
        <v>0</v>
      </c>
      <c r="R181" s="134">
        <v>0</v>
      </c>
      <c r="S181" s="142">
        <f t="shared" si="94"/>
        <v>0.94240717200000002</v>
      </c>
      <c r="T181" s="142"/>
      <c r="U181" s="142"/>
      <c r="V181" s="142"/>
      <c r="W181" s="142"/>
      <c r="X181" s="142"/>
    </row>
    <row r="182" spans="1:24" ht="141.75" x14ac:dyDescent="0.25">
      <c r="A182" s="267">
        <f t="shared" si="88"/>
        <v>146</v>
      </c>
      <c r="B182" s="133" t="s">
        <v>1817</v>
      </c>
      <c r="C182" s="139" t="s">
        <v>1818</v>
      </c>
      <c r="D182" s="142">
        <v>0</v>
      </c>
      <c r="E182" s="142">
        <f t="shared" si="92"/>
        <v>0</v>
      </c>
      <c r="F182" s="142">
        <v>0.92481970000000002</v>
      </c>
      <c r="G182" s="142">
        <v>0</v>
      </c>
      <c r="H182" s="142">
        <v>0</v>
      </c>
      <c r="I182" s="142">
        <v>0</v>
      </c>
      <c r="J182" s="142">
        <v>0</v>
      </c>
      <c r="K182" s="142">
        <v>0</v>
      </c>
      <c r="L182" s="142">
        <v>0.92481970000000002</v>
      </c>
      <c r="M182" s="142">
        <v>0</v>
      </c>
      <c r="N182" s="142"/>
      <c r="O182" s="134">
        <v>0.89278999999999997</v>
      </c>
      <c r="P182" s="142">
        <f t="shared" si="93"/>
        <v>0.89278999999999997</v>
      </c>
      <c r="Q182" s="134">
        <v>0</v>
      </c>
      <c r="R182" s="134">
        <v>0</v>
      </c>
      <c r="S182" s="142">
        <f t="shared" si="94"/>
        <v>-0.92481970000000002</v>
      </c>
      <c r="T182" s="142"/>
      <c r="U182" s="142"/>
      <c r="V182" s="142"/>
      <c r="W182" s="142"/>
      <c r="X182" s="142"/>
    </row>
    <row r="183" spans="1:24" ht="126" x14ac:dyDescent="0.25">
      <c r="A183" s="267">
        <f t="shared" si="88"/>
        <v>147</v>
      </c>
      <c r="B183" s="133" t="s">
        <v>1819</v>
      </c>
      <c r="C183" s="139" t="s">
        <v>1507</v>
      </c>
      <c r="D183" s="142">
        <v>0</v>
      </c>
      <c r="E183" s="142">
        <f t="shared" si="92"/>
        <v>0</v>
      </c>
      <c r="F183" s="142">
        <v>0.25282260000000001</v>
      </c>
      <c r="G183" s="142">
        <v>0</v>
      </c>
      <c r="H183" s="142">
        <v>0</v>
      </c>
      <c r="I183" s="142">
        <v>0</v>
      </c>
      <c r="J183" s="142">
        <v>0.25282260000000001</v>
      </c>
      <c r="K183" s="142">
        <v>0</v>
      </c>
      <c r="L183" s="142">
        <v>0</v>
      </c>
      <c r="M183" s="142">
        <v>0</v>
      </c>
      <c r="N183" s="142"/>
      <c r="O183" s="134">
        <v>0</v>
      </c>
      <c r="P183" s="142">
        <f t="shared" si="93"/>
        <v>0</v>
      </c>
      <c r="Q183" s="134">
        <v>0</v>
      </c>
      <c r="R183" s="134">
        <v>0</v>
      </c>
      <c r="S183" s="142">
        <f t="shared" si="94"/>
        <v>-0.25282260000000001</v>
      </c>
      <c r="T183" s="142"/>
      <c r="U183" s="142"/>
      <c r="V183" s="142"/>
      <c r="W183" s="142"/>
      <c r="X183" s="142"/>
    </row>
    <row r="184" spans="1:24" ht="121.5" customHeight="1" x14ac:dyDescent="0.25">
      <c r="A184" s="267"/>
      <c r="B184" s="187" t="s">
        <v>388</v>
      </c>
      <c r="C184" s="190"/>
      <c r="D184" s="170">
        <v>44.166390079169489</v>
      </c>
      <c r="E184" s="170">
        <v>20.441465999999995</v>
      </c>
      <c r="F184" s="170">
        <v>5.5767641440000002</v>
      </c>
      <c r="G184" s="170">
        <v>2.7195489359999998</v>
      </c>
      <c r="H184" s="170">
        <v>1.665907488</v>
      </c>
      <c r="I184" s="170">
        <v>2.4677758560000003</v>
      </c>
      <c r="J184" s="170">
        <v>1.033864932</v>
      </c>
      <c r="K184" s="170">
        <v>14.663875691999998</v>
      </c>
      <c r="L184" s="170">
        <v>2.8769917239999998</v>
      </c>
      <c r="M184" s="170">
        <v>0.59026551599999999</v>
      </c>
      <c r="N184" s="170">
        <f t="shared" ref="N184" si="95">SUM(N185:N205)</f>
        <v>0</v>
      </c>
      <c r="O184" s="198">
        <v>3.0472368900000006</v>
      </c>
      <c r="P184" s="170">
        <f t="shared" ref="P184" si="96">SUM(P185:P205)</f>
        <v>3.0472368900000006</v>
      </c>
      <c r="Q184" s="170">
        <f t="shared" ref="Q184:W184" si="97">SUM(Q185:Q205)</f>
        <v>2.2558037400000002</v>
      </c>
      <c r="R184" s="170">
        <f t="shared" si="97"/>
        <v>0.25033506</v>
      </c>
      <c r="S184" s="170">
        <f t="shared" si="97"/>
        <v>14.864701855999998</v>
      </c>
      <c r="T184" s="170">
        <f t="shared" si="97"/>
        <v>0</v>
      </c>
      <c r="U184" s="170">
        <f t="shared" si="97"/>
        <v>0</v>
      </c>
      <c r="V184" s="170">
        <f t="shared" si="97"/>
        <v>0</v>
      </c>
      <c r="W184" s="170">
        <f t="shared" si="97"/>
        <v>0</v>
      </c>
      <c r="X184" s="170"/>
    </row>
    <row r="185" spans="1:24" ht="78.75" x14ac:dyDescent="0.25">
      <c r="A185" s="267">
        <f t="shared" si="88"/>
        <v>148</v>
      </c>
      <c r="B185" s="174" t="s">
        <v>389</v>
      </c>
      <c r="C185" s="138" t="s">
        <v>390</v>
      </c>
      <c r="D185" s="142">
        <v>22.958978218169495</v>
      </c>
      <c r="E185" s="142">
        <f t="shared" ref="E185:E205" si="98">G185+I185+K185+M185</f>
        <v>3.1320000000000001</v>
      </c>
      <c r="F185" s="142">
        <v>0.22681927599999999</v>
      </c>
      <c r="G185" s="142">
        <v>6.3803364000000001E-2</v>
      </c>
      <c r="H185" s="142">
        <v>6.3803364000000001E-2</v>
      </c>
      <c r="I185" s="142">
        <v>0</v>
      </c>
      <c r="J185" s="142">
        <v>8.0468471999999985E-2</v>
      </c>
      <c r="K185" s="142">
        <v>3.0681966360000001</v>
      </c>
      <c r="L185" s="142">
        <v>8.254744E-2</v>
      </c>
      <c r="M185" s="142">
        <v>0</v>
      </c>
      <c r="N185" s="142"/>
      <c r="O185" s="134">
        <v>0.19172829000000002</v>
      </c>
      <c r="P185" s="142">
        <f t="shared" ref="P185:P205" si="99">O185-X185</f>
        <v>0.19172829000000002</v>
      </c>
      <c r="Q185" s="134">
        <v>0</v>
      </c>
      <c r="R185" s="134">
        <v>0</v>
      </c>
      <c r="S185" s="142">
        <f t="shared" ref="S185:S205" si="100">E185-F185</f>
        <v>2.905180724</v>
      </c>
      <c r="T185" s="142"/>
      <c r="U185" s="142"/>
      <c r="V185" s="142"/>
      <c r="W185" s="142"/>
      <c r="X185" s="142"/>
    </row>
    <row r="186" spans="1:24" ht="94.5" x14ac:dyDescent="0.25">
      <c r="A186" s="267">
        <f t="shared" si="88"/>
        <v>149</v>
      </c>
      <c r="B186" s="133" t="s">
        <v>391</v>
      </c>
      <c r="C186" s="138" t="s">
        <v>392</v>
      </c>
      <c r="D186" s="142">
        <v>0.53849999999999998</v>
      </c>
      <c r="E186" s="142">
        <f t="shared" si="98"/>
        <v>2.7552E-2</v>
      </c>
      <c r="F186" s="142">
        <v>0</v>
      </c>
      <c r="G186" s="142">
        <v>0</v>
      </c>
      <c r="H186" s="142">
        <v>0</v>
      </c>
      <c r="I186" s="142">
        <v>6.888E-3</v>
      </c>
      <c r="J186" s="142">
        <v>0</v>
      </c>
      <c r="K186" s="142">
        <v>6.888E-3</v>
      </c>
      <c r="L186" s="142">
        <v>0</v>
      </c>
      <c r="M186" s="142">
        <v>1.3775999999999998E-2</v>
      </c>
      <c r="N186" s="142"/>
      <c r="O186" s="134">
        <v>0</v>
      </c>
      <c r="P186" s="142">
        <f t="shared" si="99"/>
        <v>0</v>
      </c>
      <c r="Q186" s="134">
        <v>0</v>
      </c>
      <c r="R186" s="134">
        <v>0</v>
      </c>
      <c r="S186" s="142">
        <f t="shared" si="100"/>
        <v>2.7552E-2</v>
      </c>
      <c r="T186" s="142"/>
      <c r="U186" s="142"/>
      <c r="V186" s="142"/>
      <c r="W186" s="142"/>
      <c r="X186" s="142"/>
    </row>
    <row r="187" spans="1:24" ht="94.5" x14ac:dyDescent="0.25">
      <c r="A187" s="267">
        <f t="shared" si="88"/>
        <v>150</v>
      </c>
      <c r="B187" s="174" t="s">
        <v>1820</v>
      </c>
      <c r="C187" s="138" t="s">
        <v>393</v>
      </c>
      <c r="D187" s="142">
        <v>2.4082079999999997</v>
      </c>
      <c r="E187" s="142">
        <f t="shared" si="98"/>
        <v>1.2</v>
      </c>
      <c r="F187" s="142">
        <v>0.25349396400000002</v>
      </c>
      <c r="G187" s="142">
        <v>2.3510483999999998E-2</v>
      </c>
      <c r="H187" s="142">
        <v>2.3510483999999998E-2</v>
      </c>
      <c r="I187" s="142">
        <v>0.3</v>
      </c>
      <c r="J187" s="142">
        <v>2.9895576000000007E-2</v>
      </c>
      <c r="K187" s="142">
        <v>0.3</v>
      </c>
      <c r="L187" s="142">
        <v>0.20008790400000001</v>
      </c>
      <c r="M187" s="142">
        <v>0.57648951599999998</v>
      </c>
      <c r="N187" s="142"/>
      <c r="O187" s="134">
        <v>0.21124497</v>
      </c>
      <c r="P187" s="142">
        <f t="shared" si="99"/>
        <v>0.21124497</v>
      </c>
      <c r="Q187" s="134">
        <v>0</v>
      </c>
      <c r="R187" s="134">
        <v>0</v>
      </c>
      <c r="S187" s="142">
        <f t="shared" si="100"/>
        <v>0.94650603599999994</v>
      </c>
      <c r="T187" s="142"/>
      <c r="U187" s="142"/>
      <c r="V187" s="142"/>
      <c r="W187" s="142"/>
      <c r="X187" s="142"/>
    </row>
    <row r="188" spans="1:24" ht="94.5" x14ac:dyDescent="0.25">
      <c r="A188" s="267">
        <f t="shared" si="88"/>
        <v>151</v>
      </c>
      <c r="B188" s="133" t="s">
        <v>394</v>
      </c>
      <c r="C188" s="138" t="s">
        <v>395</v>
      </c>
      <c r="D188" s="142">
        <v>4.0673879999999993</v>
      </c>
      <c r="E188" s="142">
        <f t="shared" si="98"/>
        <v>2.8748399999999998</v>
      </c>
      <c r="F188" s="142">
        <v>0.24810101599999998</v>
      </c>
      <c r="G188" s="142">
        <v>5.6324076000000008E-2</v>
      </c>
      <c r="H188" s="142">
        <v>5.6324076000000008E-2</v>
      </c>
      <c r="I188" s="142">
        <v>0</v>
      </c>
      <c r="J188" s="142">
        <v>7.1620811999999978E-2</v>
      </c>
      <c r="K188" s="142">
        <v>2.8185159239999997</v>
      </c>
      <c r="L188" s="142">
        <v>0.120156128</v>
      </c>
      <c r="M188" s="142">
        <v>0</v>
      </c>
      <c r="N188" s="142"/>
      <c r="O188" s="134">
        <v>0.20675085000000001</v>
      </c>
      <c r="P188" s="142">
        <f t="shared" si="99"/>
        <v>0.20675085000000001</v>
      </c>
      <c r="Q188" s="134">
        <v>0</v>
      </c>
      <c r="R188" s="134">
        <v>0</v>
      </c>
      <c r="S188" s="142">
        <f t="shared" si="100"/>
        <v>2.6267389839999997</v>
      </c>
      <c r="T188" s="142"/>
      <c r="U188" s="142"/>
      <c r="V188" s="142"/>
      <c r="W188" s="142"/>
      <c r="X188" s="142"/>
    </row>
    <row r="189" spans="1:24" ht="63" x14ac:dyDescent="0.25">
      <c r="A189" s="267">
        <f t="shared" si="88"/>
        <v>152</v>
      </c>
      <c r="B189" s="133" t="s">
        <v>396</v>
      </c>
      <c r="C189" s="138" t="s">
        <v>397</v>
      </c>
      <c r="D189" s="142">
        <v>4.5406199999999997</v>
      </c>
      <c r="E189" s="142">
        <f t="shared" si="98"/>
        <v>4.5286199999999992</v>
      </c>
      <c r="F189" s="142">
        <v>0.32207991600000008</v>
      </c>
      <c r="G189" s="142">
        <v>8.8725059999999994E-2</v>
      </c>
      <c r="H189" s="142">
        <v>8.8725059999999994E-2</v>
      </c>
      <c r="I189" s="142">
        <v>0</v>
      </c>
      <c r="J189" s="142">
        <v>0.11282139600000002</v>
      </c>
      <c r="K189" s="142">
        <v>4.4398949399999994</v>
      </c>
      <c r="L189" s="142">
        <v>0.12053346000000006</v>
      </c>
      <c r="M189" s="142">
        <v>0</v>
      </c>
      <c r="N189" s="142"/>
      <c r="O189" s="134">
        <v>0.26839993000000001</v>
      </c>
      <c r="P189" s="142">
        <f t="shared" si="99"/>
        <v>0.26839993000000001</v>
      </c>
      <c r="Q189" s="134">
        <v>0</v>
      </c>
      <c r="R189" s="134">
        <v>0</v>
      </c>
      <c r="S189" s="142">
        <f t="shared" si="100"/>
        <v>4.2065400839999993</v>
      </c>
      <c r="T189" s="142"/>
      <c r="U189" s="142"/>
      <c r="V189" s="142"/>
      <c r="W189" s="142"/>
      <c r="X189" s="142"/>
    </row>
    <row r="190" spans="1:24" ht="121.5" customHeight="1" x14ac:dyDescent="0.25">
      <c r="A190" s="267">
        <f t="shared" si="88"/>
        <v>153</v>
      </c>
      <c r="B190" s="133" t="s">
        <v>398</v>
      </c>
      <c r="C190" s="138" t="s">
        <v>399</v>
      </c>
      <c r="D190" s="142">
        <v>1.7145038609999999</v>
      </c>
      <c r="E190" s="142">
        <f t="shared" si="98"/>
        <v>1.7052839999999998</v>
      </c>
      <c r="F190" s="142">
        <v>0.26364950200000004</v>
      </c>
      <c r="G190" s="142">
        <v>3.3410039999999995E-2</v>
      </c>
      <c r="H190" s="142">
        <v>3.3410039999999995E-2</v>
      </c>
      <c r="I190" s="142">
        <v>0</v>
      </c>
      <c r="J190" s="142">
        <v>4.2483708000000002E-2</v>
      </c>
      <c r="K190" s="142">
        <v>1.6718739599999999</v>
      </c>
      <c r="L190" s="142">
        <v>0.18775575400000002</v>
      </c>
      <c r="M190" s="142">
        <v>0</v>
      </c>
      <c r="N190" s="142"/>
      <c r="O190" s="134">
        <v>0.21970792</v>
      </c>
      <c r="P190" s="142">
        <f t="shared" si="99"/>
        <v>0.21970792</v>
      </c>
      <c r="Q190" s="134">
        <v>0</v>
      </c>
      <c r="R190" s="134">
        <v>0</v>
      </c>
      <c r="S190" s="142">
        <f t="shared" si="100"/>
        <v>1.4416344979999998</v>
      </c>
      <c r="T190" s="142"/>
      <c r="U190" s="142"/>
      <c r="V190" s="142"/>
      <c r="W190" s="142"/>
      <c r="X190" s="142"/>
    </row>
    <row r="191" spans="1:24" ht="121.5" customHeight="1" x14ac:dyDescent="0.25">
      <c r="A191" s="267">
        <f t="shared" si="88"/>
        <v>154</v>
      </c>
      <c r="B191" s="133" t="s">
        <v>400</v>
      </c>
      <c r="C191" s="138" t="s">
        <v>401</v>
      </c>
      <c r="D191" s="142">
        <v>2.7147600000000001</v>
      </c>
      <c r="E191" s="142">
        <f t="shared" si="98"/>
        <v>2.2653239999999997</v>
      </c>
      <c r="F191" s="142">
        <v>0.16111204799999998</v>
      </c>
      <c r="G191" s="142">
        <v>4.4382371999999996E-2</v>
      </c>
      <c r="H191" s="142">
        <v>4.4382371999999996E-2</v>
      </c>
      <c r="I191" s="142">
        <v>0</v>
      </c>
      <c r="J191" s="142">
        <v>5.6435975999999992E-2</v>
      </c>
      <c r="K191" s="142">
        <v>2.2209416279999998</v>
      </c>
      <c r="L191" s="142">
        <v>6.0293699999999985E-2</v>
      </c>
      <c r="M191" s="142">
        <v>0</v>
      </c>
      <c r="N191" s="142"/>
      <c r="O191" s="134">
        <v>0.13426004</v>
      </c>
      <c r="P191" s="142">
        <f t="shared" si="99"/>
        <v>0.13426004</v>
      </c>
      <c r="Q191" s="134">
        <v>0</v>
      </c>
      <c r="R191" s="134">
        <v>0</v>
      </c>
      <c r="S191" s="142">
        <f t="shared" si="100"/>
        <v>2.1042119519999996</v>
      </c>
      <c r="T191" s="142"/>
      <c r="U191" s="142"/>
      <c r="V191" s="142"/>
      <c r="W191" s="142"/>
      <c r="X191" s="142"/>
    </row>
    <row r="192" spans="1:24" ht="94.5" x14ac:dyDescent="0.25">
      <c r="A192" s="267">
        <f t="shared" si="88"/>
        <v>155</v>
      </c>
      <c r="B192" s="174" t="s">
        <v>402</v>
      </c>
      <c r="C192" s="138" t="s">
        <v>403</v>
      </c>
      <c r="D192" s="142">
        <v>1.0315080000000001</v>
      </c>
      <c r="E192" s="142">
        <f t="shared" si="98"/>
        <v>1.0315080000000001</v>
      </c>
      <c r="F192" s="142">
        <v>7.3361903999999992E-2</v>
      </c>
      <c r="G192" s="142">
        <v>2.0209379999999999E-2</v>
      </c>
      <c r="H192" s="142">
        <v>2.0209379999999999E-2</v>
      </c>
      <c r="I192" s="142">
        <v>1.01129862</v>
      </c>
      <c r="J192" s="142">
        <v>2.5697963999999997E-2</v>
      </c>
      <c r="K192" s="142">
        <v>0</v>
      </c>
      <c r="L192" s="142">
        <v>2.7454559999999996E-2</v>
      </c>
      <c r="M192" s="142">
        <v>0</v>
      </c>
      <c r="N192" s="142"/>
      <c r="O192" s="134">
        <v>6.1134920000000002E-2</v>
      </c>
      <c r="P192" s="142">
        <f t="shared" si="99"/>
        <v>6.1134920000000002E-2</v>
      </c>
      <c r="Q192" s="134">
        <v>0</v>
      </c>
      <c r="R192" s="134">
        <v>0</v>
      </c>
      <c r="S192" s="142">
        <f t="shared" si="100"/>
        <v>0.95814609600000011</v>
      </c>
      <c r="T192" s="142"/>
      <c r="U192" s="142"/>
      <c r="V192" s="142"/>
      <c r="W192" s="142"/>
      <c r="X192" s="142"/>
    </row>
    <row r="193" spans="1:24" ht="63" x14ac:dyDescent="0.25">
      <c r="A193" s="267">
        <f t="shared" si="88"/>
        <v>156</v>
      </c>
      <c r="B193" s="133" t="s">
        <v>1821</v>
      </c>
      <c r="C193" s="138" t="s">
        <v>1822</v>
      </c>
      <c r="D193" s="142">
        <v>0</v>
      </c>
      <c r="E193" s="142">
        <f t="shared" si="98"/>
        <v>0</v>
      </c>
      <c r="F193" s="142">
        <v>0.42629265599999999</v>
      </c>
      <c r="G193" s="142">
        <v>0</v>
      </c>
      <c r="H193" s="142">
        <v>0</v>
      </c>
      <c r="I193" s="142">
        <v>0</v>
      </c>
      <c r="J193" s="142">
        <v>0</v>
      </c>
      <c r="K193" s="142">
        <v>0</v>
      </c>
      <c r="L193" s="142">
        <v>0.42629265599999999</v>
      </c>
      <c r="M193" s="142">
        <v>0</v>
      </c>
      <c r="N193" s="142"/>
      <c r="O193" s="134">
        <v>0.35548513000000004</v>
      </c>
      <c r="P193" s="142">
        <f t="shared" si="99"/>
        <v>0.35548513000000004</v>
      </c>
      <c r="Q193" s="134">
        <v>0</v>
      </c>
      <c r="R193" s="134">
        <v>0</v>
      </c>
      <c r="S193" s="142">
        <f t="shared" si="100"/>
        <v>-0.42629265599999999</v>
      </c>
      <c r="T193" s="142"/>
      <c r="U193" s="142"/>
      <c r="V193" s="142"/>
      <c r="W193" s="142"/>
      <c r="X193" s="142"/>
    </row>
    <row r="194" spans="1:24" ht="78.75" x14ac:dyDescent="0.25">
      <c r="A194" s="267">
        <f t="shared" si="88"/>
        <v>157</v>
      </c>
      <c r="B194" s="133" t="s">
        <v>404</v>
      </c>
      <c r="C194" s="138" t="s">
        <v>405</v>
      </c>
      <c r="D194" s="142">
        <v>1.6029120000000001</v>
      </c>
      <c r="E194" s="142">
        <f t="shared" si="98"/>
        <v>1.6029120000000001</v>
      </c>
      <c r="F194" s="142">
        <v>0.74498838000000001</v>
      </c>
      <c r="G194" s="142">
        <v>1.6029120000000001</v>
      </c>
      <c r="H194" s="142">
        <v>0.74498838000000001</v>
      </c>
      <c r="I194" s="142">
        <v>0</v>
      </c>
      <c r="J194" s="142">
        <v>0</v>
      </c>
      <c r="K194" s="142">
        <v>0</v>
      </c>
      <c r="L194" s="142">
        <v>0</v>
      </c>
      <c r="M194" s="142">
        <v>0</v>
      </c>
      <c r="N194" s="142"/>
      <c r="O194" s="134">
        <v>7.6236499999999992E-3</v>
      </c>
      <c r="P194" s="142">
        <f t="shared" si="99"/>
        <v>7.6236499999999992E-3</v>
      </c>
      <c r="Q194" s="134">
        <v>0.65644441000000009</v>
      </c>
      <c r="R194" s="134">
        <v>0</v>
      </c>
      <c r="S194" s="142">
        <f t="shared" si="100"/>
        <v>0.85792362000000011</v>
      </c>
      <c r="T194" s="142"/>
      <c r="U194" s="142"/>
      <c r="V194" s="142"/>
      <c r="W194" s="142"/>
      <c r="X194" s="142"/>
    </row>
    <row r="195" spans="1:24" ht="94.5" x14ac:dyDescent="0.25">
      <c r="A195" s="267">
        <f t="shared" si="88"/>
        <v>158</v>
      </c>
      <c r="B195" s="133" t="s">
        <v>1823</v>
      </c>
      <c r="C195" s="138" t="s">
        <v>406</v>
      </c>
      <c r="D195" s="142">
        <v>0.40165200000000001</v>
      </c>
      <c r="E195" s="142">
        <f t="shared" si="98"/>
        <v>0.40165200000000001</v>
      </c>
      <c r="F195" s="142">
        <v>2.292372E-3</v>
      </c>
      <c r="G195" s="142">
        <v>0.40165200000000001</v>
      </c>
      <c r="H195" s="142">
        <v>2.292372E-3</v>
      </c>
      <c r="I195" s="142">
        <v>0</v>
      </c>
      <c r="J195" s="142">
        <v>0</v>
      </c>
      <c r="K195" s="142">
        <v>0</v>
      </c>
      <c r="L195" s="142">
        <v>0</v>
      </c>
      <c r="M195" s="142">
        <v>0</v>
      </c>
      <c r="N195" s="142"/>
      <c r="O195" s="134">
        <v>1.9103099999999999E-3</v>
      </c>
      <c r="P195" s="142">
        <f t="shared" si="99"/>
        <v>1.9103099999999999E-3</v>
      </c>
      <c r="Q195" s="134">
        <v>9.1826199999999997E-2</v>
      </c>
      <c r="R195" s="134">
        <v>0</v>
      </c>
      <c r="S195" s="142">
        <f t="shared" si="100"/>
        <v>0.39935962800000002</v>
      </c>
      <c r="T195" s="142"/>
      <c r="U195" s="142"/>
      <c r="V195" s="142"/>
      <c r="W195" s="142"/>
      <c r="X195" s="142"/>
    </row>
    <row r="196" spans="1:24" ht="63" x14ac:dyDescent="0.25">
      <c r="A196" s="267">
        <f t="shared" si="88"/>
        <v>159</v>
      </c>
      <c r="B196" s="133" t="s">
        <v>407</v>
      </c>
      <c r="C196" s="138" t="s">
        <v>1683</v>
      </c>
      <c r="D196" s="142">
        <v>1.1561879999999998</v>
      </c>
      <c r="E196" s="142">
        <f t="shared" si="98"/>
        <v>1.156188</v>
      </c>
      <c r="F196" s="142">
        <v>4.2308327999999999E-2</v>
      </c>
      <c r="G196" s="142">
        <v>6.598764E-3</v>
      </c>
      <c r="H196" s="142">
        <v>6.598764E-3</v>
      </c>
      <c r="I196" s="142">
        <v>1.149589236</v>
      </c>
      <c r="J196" s="142">
        <v>0</v>
      </c>
      <c r="K196" s="142">
        <v>0</v>
      </c>
      <c r="L196" s="142">
        <v>3.5709563999999999E-2</v>
      </c>
      <c r="M196" s="142">
        <v>0</v>
      </c>
      <c r="N196" s="142"/>
      <c r="O196" s="134">
        <v>0.46578743</v>
      </c>
      <c r="P196" s="142">
        <f t="shared" si="99"/>
        <v>0.46578743</v>
      </c>
      <c r="Q196" s="134">
        <v>0.46578742999999995</v>
      </c>
      <c r="R196" s="134">
        <v>0</v>
      </c>
      <c r="S196" s="142">
        <f t="shared" si="100"/>
        <v>1.1138796719999999</v>
      </c>
      <c r="T196" s="142"/>
      <c r="U196" s="142"/>
      <c r="V196" s="142"/>
      <c r="W196" s="142"/>
      <c r="X196" s="142"/>
    </row>
    <row r="197" spans="1:24" ht="126" x14ac:dyDescent="0.25">
      <c r="A197" s="267">
        <f t="shared" si="88"/>
        <v>160</v>
      </c>
      <c r="B197" s="133" t="s">
        <v>1824</v>
      </c>
      <c r="C197" s="138" t="s">
        <v>408</v>
      </c>
      <c r="D197" s="142">
        <v>1.0311719999999998</v>
      </c>
      <c r="E197" s="142">
        <f t="shared" si="98"/>
        <v>0.51558599999999988</v>
      </c>
      <c r="F197" s="142">
        <v>0.381537024</v>
      </c>
      <c r="G197" s="142">
        <v>0.37802139599999995</v>
      </c>
      <c r="H197" s="142">
        <v>0.37802139599999995</v>
      </c>
      <c r="I197" s="142">
        <v>0</v>
      </c>
      <c r="J197" s="142">
        <v>3.5156280000000484E-3</v>
      </c>
      <c r="K197" s="142">
        <v>0.13756460399999995</v>
      </c>
      <c r="L197" s="142">
        <v>0</v>
      </c>
      <c r="M197" s="142">
        <v>0</v>
      </c>
      <c r="N197" s="142"/>
      <c r="O197" s="134">
        <v>1.134752E-2</v>
      </c>
      <c r="P197" s="142">
        <f t="shared" si="99"/>
        <v>1.134752E-2</v>
      </c>
      <c r="Q197" s="134">
        <v>0.37074132000000004</v>
      </c>
      <c r="R197" s="134">
        <v>0</v>
      </c>
      <c r="S197" s="142">
        <f t="shared" si="100"/>
        <v>0.13404897599999988</v>
      </c>
      <c r="T197" s="142"/>
      <c r="U197" s="142"/>
      <c r="V197" s="142"/>
      <c r="W197" s="142"/>
      <c r="X197" s="142"/>
    </row>
    <row r="198" spans="1:24" ht="110.25" x14ac:dyDescent="0.25">
      <c r="A198" s="267">
        <f t="shared" si="88"/>
        <v>161</v>
      </c>
      <c r="B198" s="133" t="s">
        <v>1825</v>
      </c>
      <c r="C198" s="138" t="s">
        <v>409</v>
      </c>
      <c r="D198" s="142">
        <v>0</v>
      </c>
      <c r="E198" s="142">
        <f t="shared" si="98"/>
        <v>0</v>
      </c>
      <c r="F198" s="142">
        <v>0.233254248</v>
      </c>
      <c r="G198" s="142">
        <v>0</v>
      </c>
      <c r="H198" s="142">
        <v>0.20364180000000001</v>
      </c>
      <c r="I198" s="142">
        <v>0</v>
      </c>
      <c r="J198" s="142">
        <v>0</v>
      </c>
      <c r="K198" s="142">
        <v>0</v>
      </c>
      <c r="L198" s="142">
        <v>2.9612447999999986E-2</v>
      </c>
      <c r="M198" s="142">
        <v>0</v>
      </c>
      <c r="N198" s="142"/>
      <c r="O198" s="134">
        <v>0.19700801999999998</v>
      </c>
      <c r="P198" s="142">
        <f t="shared" si="99"/>
        <v>0.19700801999999998</v>
      </c>
      <c r="Q198" s="134">
        <v>0.19700801999999998</v>
      </c>
      <c r="R198" s="134">
        <v>0</v>
      </c>
      <c r="S198" s="142">
        <f t="shared" si="100"/>
        <v>-0.233254248</v>
      </c>
      <c r="T198" s="142"/>
      <c r="U198" s="142"/>
      <c r="V198" s="142"/>
      <c r="W198" s="142"/>
      <c r="X198" s="142"/>
    </row>
    <row r="199" spans="1:24" ht="110.25" x14ac:dyDescent="0.25">
      <c r="A199" s="267">
        <f t="shared" si="88"/>
        <v>162</v>
      </c>
      <c r="B199" s="133" t="s">
        <v>1826</v>
      </c>
      <c r="C199" s="138" t="s">
        <v>1508</v>
      </c>
      <c r="D199" s="142">
        <v>0</v>
      </c>
      <c r="E199" s="142">
        <f t="shared" si="98"/>
        <v>0</v>
      </c>
      <c r="F199" s="142">
        <v>0.26038363199999998</v>
      </c>
      <c r="G199" s="142">
        <v>0</v>
      </c>
      <c r="H199" s="142">
        <v>0</v>
      </c>
      <c r="I199" s="142">
        <v>0</v>
      </c>
      <c r="J199" s="142">
        <v>0.20364179999999998</v>
      </c>
      <c r="K199" s="142">
        <v>0</v>
      </c>
      <c r="L199" s="142">
        <v>5.6741831999999992E-2</v>
      </c>
      <c r="M199" s="142">
        <v>0</v>
      </c>
      <c r="N199" s="142"/>
      <c r="O199" s="134">
        <v>0.22366129999999998</v>
      </c>
      <c r="P199" s="142">
        <f t="shared" si="99"/>
        <v>0.22366129999999998</v>
      </c>
      <c r="Q199" s="134">
        <v>0.22366129999999998</v>
      </c>
      <c r="R199" s="134">
        <v>0</v>
      </c>
      <c r="S199" s="142">
        <f t="shared" si="100"/>
        <v>-0.26038363199999998</v>
      </c>
      <c r="T199" s="142"/>
      <c r="U199" s="142"/>
      <c r="V199" s="142"/>
      <c r="W199" s="142"/>
      <c r="X199" s="142"/>
    </row>
    <row r="200" spans="1:24" ht="63" x14ac:dyDescent="0.25">
      <c r="A200" s="267">
        <f t="shared" si="88"/>
        <v>163</v>
      </c>
      <c r="B200" s="133" t="s">
        <v>1509</v>
      </c>
      <c r="C200" s="138" t="s">
        <v>1510</v>
      </c>
      <c r="D200" s="142">
        <v>0</v>
      </c>
      <c r="E200" s="142">
        <f t="shared" si="98"/>
        <v>0</v>
      </c>
      <c r="F200" s="142">
        <v>0.22687371599999998</v>
      </c>
      <c r="G200" s="142">
        <v>0</v>
      </c>
      <c r="H200" s="142">
        <v>0</v>
      </c>
      <c r="I200" s="142">
        <v>0</v>
      </c>
      <c r="J200" s="142">
        <v>0.20364179999999998</v>
      </c>
      <c r="K200" s="142">
        <v>0</v>
      </c>
      <c r="L200" s="142">
        <v>2.3231915999999991E-2</v>
      </c>
      <c r="M200" s="142">
        <v>0</v>
      </c>
      <c r="N200" s="142"/>
      <c r="O200" s="134">
        <v>0.18988627</v>
      </c>
      <c r="P200" s="142">
        <f t="shared" si="99"/>
        <v>0.18988627</v>
      </c>
      <c r="Q200" s="134">
        <v>0.18988627</v>
      </c>
      <c r="R200" s="134">
        <v>0.18988627</v>
      </c>
      <c r="S200" s="142">
        <f t="shared" si="100"/>
        <v>-0.22687371599999998</v>
      </c>
      <c r="T200" s="142"/>
      <c r="U200" s="142"/>
      <c r="V200" s="142"/>
      <c r="W200" s="142"/>
      <c r="X200" s="142"/>
    </row>
    <row r="201" spans="1:24" ht="63" x14ac:dyDescent="0.25">
      <c r="A201" s="267">
        <f t="shared" si="88"/>
        <v>164</v>
      </c>
      <c r="B201" s="133" t="s">
        <v>1511</v>
      </c>
      <c r="C201" s="138" t="s">
        <v>1512</v>
      </c>
      <c r="D201" s="142">
        <v>0</v>
      </c>
      <c r="E201" s="142">
        <f t="shared" si="98"/>
        <v>0</v>
      </c>
      <c r="F201" s="142">
        <v>0.22786677599999999</v>
      </c>
      <c r="G201" s="142">
        <v>0</v>
      </c>
      <c r="H201" s="142">
        <v>0</v>
      </c>
      <c r="I201" s="142">
        <v>0</v>
      </c>
      <c r="J201" s="142">
        <v>0.20364179999999998</v>
      </c>
      <c r="K201" s="142">
        <v>0</v>
      </c>
      <c r="L201" s="142">
        <v>2.4224976000000009E-2</v>
      </c>
      <c r="M201" s="142">
        <v>0</v>
      </c>
      <c r="N201" s="142"/>
      <c r="O201" s="134">
        <v>0.19347372000000002</v>
      </c>
      <c r="P201" s="142">
        <f t="shared" si="99"/>
        <v>0.19347372000000002</v>
      </c>
      <c r="Q201" s="134">
        <v>0</v>
      </c>
      <c r="R201" s="134">
        <v>0</v>
      </c>
      <c r="S201" s="142">
        <f t="shared" si="100"/>
        <v>-0.22786677599999999</v>
      </c>
      <c r="T201" s="142"/>
      <c r="U201" s="142"/>
      <c r="V201" s="142"/>
      <c r="W201" s="142"/>
      <c r="X201" s="142"/>
    </row>
    <row r="202" spans="1:24" ht="126" x14ac:dyDescent="0.25">
      <c r="A202" s="267">
        <f t="shared" si="88"/>
        <v>165</v>
      </c>
      <c r="B202" s="133" t="s">
        <v>1513</v>
      </c>
      <c r="C202" s="138" t="s">
        <v>1514</v>
      </c>
      <c r="D202" s="142">
        <v>0</v>
      </c>
      <c r="E202" s="142">
        <f t="shared" si="98"/>
        <v>0</v>
      </c>
      <c r="F202" s="142">
        <v>2.9938872000000002E-2</v>
      </c>
      <c r="G202" s="142">
        <v>0</v>
      </c>
      <c r="H202" s="142">
        <v>0</v>
      </c>
      <c r="I202" s="142">
        <v>0</v>
      </c>
      <c r="J202" s="142">
        <v>0</v>
      </c>
      <c r="K202" s="142">
        <v>0</v>
      </c>
      <c r="L202" s="142">
        <v>2.9938872000000002E-2</v>
      </c>
      <c r="M202" s="142">
        <v>0</v>
      </c>
      <c r="N202" s="142"/>
      <c r="O202" s="134">
        <v>6.0448790000000002E-2</v>
      </c>
      <c r="P202" s="142">
        <f t="shared" si="99"/>
        <v>6.0448790000000002E-2</v>
      </c>
      <c r="Q202" s="134">
        <v>6.0448790000000002E-2</v>
      </c>
      <c r="R202" s="134">
        <v>6.0448790000000002E-2</v>
      </c>
      <c r="S202" s="142">
        <f t="shared" si="100"/>
        <v>-2.9938872000000002E-2</v>
      </c>
      <c r="T202" s="142"/>
      <c r="U202" s="142"/>
      <c r="V202" s="142"/>
      <c r="W202" s="142"/>
      <c r="X202" s="142"/>
    </row>
    <row r="203" spans="1:24" ht="63" x14ac:dyDescent="0.25">
      <c r="A203" s="267">
        <f t="shared" si="88"/>
        <v>166</v>
      </c>
      <c r="B203" s="133" t="s">
        <v>1515</v>
      </c>
      <c r="C203" s="138" t="s">
        <v>1516</v>
      </c>
      <c r="D203" s="142">
        <v>0</v>
      </c>
      <c r="E203" s="142">
        <f t="shared" si="98"/>
        <v>0</v>
      </c>
      <c r="F203" s="142">
        <v>0.52571999999999997</v>
      </c>
      <c r="G203" s="142">
        <v>0</v>
      </c>
      <c r="H203" s="142">
        <v>0</v>
      </c>
      <c r="I203" s="142">
        <v>0</v>
      </c>
      <c r="J203" s="142">
        <v>0</v>
      </c>
      <c r="K203" s="142">
        <v>0</v>
      </c>
      <c r="L203" s="142">
        <v>0.52571999999999997</v>
      </c>
      <c r="M203" s="142">
        <v>0</v>
      </c>
      <c r="N203" s="142"/>
      <c r="O203" s="134">
        <v>0</v>
      </c>
      <c r="P203" s="142">
        <f t="shared" si="99"/>
        <v>0</v>
      </c>
      <c r="Q203" s="134">
        <v>0</v>
      </c>
      <c r="R203" s="134">
        <v>0</v>
      </c>
      <c r="S203" s="142">
        <f t="shared" si="100"/>
        <v>-0.52571999999999997</v>
      </c>
      <c r="T203" s="142"/>
      <c r="U203" s="142"/>
      <c r="V203" s="142"/>
      <c r="W203" s="142"/>
      <c r="X203" s="142"/>
    </row>
    <row r="204" spans="1:24" ht="141.75" x14ac:dyDescent="0.25">
      <c r="A204" s="267">
        <f t="shared" si="88"/>
        <v>167</v>
      </c>
      <c r="B204" s="140" t="s">
        <v>1827</v>
      </c>
      <c r="C204" s="132" t="s">
        <v>1828</v>
      </c>
      <c r="D204" s="142">
        <v>0</v>
      </c>
      <c r="E204" s="142">
        <f t="shared" si="98"/>
        <v>0</v>
      </c>
      <c r="F204" s="142">
        <v>2.7506544000000001E-2</v>
      </c>
      <c r="G204" s="142">
        <v>0</v>
      </c>
      <c r="H204" s="142">
        <v>0</v>
      </c>
      <c r="I204" s="142">
        <v>0</v>
      </c>
      <c r="J204" s="142">
        <v>0</v>
      </c>
      <c r="K204" s="142">
        <v>0</v>
      </c>
      <c r="L204" s="142">
        <v>2.7506544000000001E-2</v>
      </c>
      <c r="M204" s="142">
        <v>0</v>
      </c>
      <c r="N204" s="142"/>
      <c r="O204" s="134">
        <v>4.7377830000000003E-2</v>
      </c>
      <c r="P204" s="142">
        <f t="shared" si="99"/>
        <v>4.7377830000000003E-2</v>
      </c>
      <c r="Q204" s="134">
        <v>0</v>
      </c>
      <c r="R204" s="134">
        <v>0</v>
      </c>
      <c r="S204" s="142">
        <f t="shared" si="100"/>
        <v>-2.7506544000000001E-2</v>
      </c>
      <c r="T204" s="142"/>
      <c r="U204" s="142"/>
      <c r="V204" s="142"/>
      <c r="W204" s="142"/>
      <c r="X204" s="142"/>
    </row>
    <row r="205" spans="1:24" ht="63" x14ac:dyDescent="0.25">
      <c r="A205" s="267">
        <f t="shared" si="88"/>
        <v>168</v>
      </c>
      <c r="B205" s="140" t="s">
        <v>1829</v>
      </c>
      <c r="C205" s="132" t="s">
        <v>1830</v>
      </c>
      <c r="D205" s="142">
        <v>0</v>
      </c>
      <c r="E205" s="142">
        <f t="shared" si="98"/>
        <v>0</v>
      </c>
      <c r="F205" s="142">
        <v>0.89918396999999994</v>
      </c>
      <c r="G205" s="142">
        <v>0</v>
      </c>
      <c r="H205" s="142">
        <v>0</v>
      </c>
      <c r="I205" s="142">
        <v>0</v>
      </c>
      <c r="J205" s="142">
        <v>0</v>
      </c>
      <c r="K205" s="142">
        <v>0</v>
      </c>
      <c r="L205" s="142">
        <v>0.89918396999999994</v>
      </c>
      <c r="M205" s="142">
        <v>0</v>
      </c>
      <c r="N205" s="142"/>
      <c r="O205" s="134">
        <v>0</v>
      </c>
      <c r="P205" s="142">
        <f t="shared" si="99"/>
        <v>0</v>
      </c>
      <c r="Q205" s="134">
        <v>0</v>
      </c>
      <c r="R205" s="134">
        <v>0</v>
      </c>
      <c r="S205" s="142">
        <f t="shared" si="100"/>
        <v>-0.89918396999999994</v>
      </c>
      <c r="T205" s="142"/>
      <c r="U205" s="142"/>
      <c r="V205" s="142"/>
      <c r="W205" s="142"/>
      <c r="X205" s="142"/>
    </row>
    <row r="206" spans="1:24" ht="31.5" x14ac:dyDescent="0.25">
      <c r="A206" s="267"/>
      <c r="B206" s="189" t="s">
        <v>410</v>
      </c>
      <c r="C206" s="177"/>
      <c r="D206" s="170">
        <v>4.6484639999999997</v>
      </c>
      <c r="E206" s="170">
        <v>1.2E-2</v>
      </c>
      <c r="F206" s="170">
        <v>0.25857197999999998</v>
      </c>
      <c r="G206" s="170">
        <v>2.35116E-4</v>
      </c>
      <c r="H206" s="170">
        <v>2.35116E-4</v>
      </c>
      <c r="I206" s="170">
        <v>3.0000000000000001E-3</v>
      </c>
      <c r="J206" s="170">
        <v>2.9893199999999996E-4</v>
      </c>
      <c r="K206" s="170">
        <v>3.0000000000000001E-3</v>
      </c>
      <c r="L206" s="170">
        <v>0.25803793200000003</v>
      </c>
      <c r="M206" s="170">
        <v>5.7648839999999996E-3</v>
      </c>
      <c r="N206" s="170">
        <f t="shared" ref="N206:P206" si="101">SUM(N207:N207)</f>
        <v>0</v>
      </c>
      <c r="O206" s="198">
        <v>0.21547665000000002</v>
      </c>
      <c r="P206" s="170">
        <f t="shared" si="101"/>
        <v>0.21547665000000002</v>
      </c>
      <c r="Q206" s="170">
        <f t="shared" ref="Q206:W206" si="102">SUM(Q207:Q207)</f>
        <v>0</v>
      </c>
      <c r="R206" s="170">
        <f t="shared" si="102"/>
        <v>0</v>
      </c>
      <c r="S206" s="170">
        <f t="shared" si="102"/>
        <v>-0.24657197999999997</v>
      </c>
      <c r="T206" s="170">
        <f t="shared" si="102"/>
        <v>0</v>
      </c>
      <c r="U206" s="170">
        <f t="shared" si="102"/>
        <v>0</v>
      </c>
      <c r="V206" s="170">
        <f t="shared" si="102"/>
        <v>0</v>
      </c>
      <c r="W206" s="170">
        <f t="shared" si="102"/>
        <v>0</v>
      </c>
      <c r="X206" s="170"/>
    </row>
    <row r="207" spans="1:24" ht="110.25" x14ac:dyDescent="0.25">
      <c r="A207" s="267">
        <f t="shared" si="88"/>
        <v>169</v>
      </c>
      <c r="B207" s="174" t="s">
        <v>411</v>
      </c>
      <c r="C207" s="138" t="s">
        <v>412</v>
      </c>
      <c r="D207" s="142">
        <v>4.6484639999999997</v>
      </c>
      <c r="E207" s="142">
        <f>G207+I207+K207+M207</f>
        <v>1.2E-2</v>
      </c>
      <c r="F207" s="142">
        <v>0.25857197999999998</v>
      </c>
      <c r="G207" s="142">
        <v>2.35116E-4</v>
      </c>
      <c r="H207" s="142">
        <v>2.35116E-4</v>
      </c>
      <c r="I207" s="142">
        <v>3.0000000000000001E-3</v>
      </c>
      <c r="J207" s="142">
        <v>2.9893199999999996E-4</v>
      </c>
      <c r="K207" s="142">
        <v>3.0000000000000001E-3</v>
      </c>
      <c r="L207" s="142">
        <v>0.25803793200000003</v>
      </c>
      <c r="M207" s="142">
        <v>5.7648839999999996E-3</v>
      </c>
      <c r="N207" s="142"/>
      <c r="O207" s="134">
        <v>0.21547665000000002</v>
      </c>
      <c r="P207" s="142">
        <f>O207-X207</f>
        <v>0.21547665000000002</v>
      </c>
      <c r="Q207" s="134">
        <v>0</v>
      </c>
      <c r="R207" s="134">
        <v>0</v>
      </c>
      <c r="S207" s="142">
        <f>E207-F207</f>
        <v>-0.24657197999999997</v>
      </c>
      <c r="T207" s="142"/>
      <c r="U207" s="142"/>
      <c r="V207" s="142"/>
      <c r="W207" s="142"/>
      <c r="X207" s="142"/>
    </row>
    <row r="208" spans="1:24" ht="31.5" x14ac:dyDescent="0.25">
      <c r="A208" s="267"/>
      <c r="B208" s="187" t="s">
        <v>413</v>
      </c>
      <c r="C208" s="188"/>
      <c r="D208" s="170">
        <v>2.8052999999999999</v>
      </c>
      <c r="E208" s="170">
        <v>1.3420679999999998</v>
      </c>
      <c r="F208" s="170">
        <v>4.3264878759999998</v>
      </c>
      <c r="G208" s="170">
        <v>2.6293908000000001E-2</v>
      </c>
      <c r="H208" s="170">
        <v>1.6876636079999998</v>
      </c>
      <c r="I208" s="170">
        <v>0.30480489599999999</v>
      </c>
      <c r="J208" s="170">
        <v>1.9290480280000002</v>
      </c>
      <c r="K208" s="170">
        <v>1.0109691959999998</v>
      </c>
      <c r="L208" s="170">
        <v>0.70977623999999984</v>
      </c>
      <c r="M208" s="170">
        <v>0</v>
      </c>
      <c r="N208" s="170">
        <f t="shared" ref="N208" si="103">SUM(N209:N213)</f>
        <v>0</v>
      </c>
      <c r="O208" s="198">
        <v>3.2406363800000002</v>
      </c>
      <c r="P208" s="170">
        <f t="shared" ref="P208" si="104">SUM(P209:P213)</f>
        <v>3.2406363800000002</v>
      </c>
      <c r="Q208" s="170">
        <f t="shared" ref="Q208:W208" si="105">SUM(Q209:Q213)</f>
        <v>3.3670872300000001</v>
      </c>
      <c r="R208" s="170">
        <f t="shared" si="105"/>
        <v>1.6088235499999999</v>
      </c>
      <c r="S208" s="170">
        <f t="shared" si="105"/>
        <v>-2.9844198760000005</v>
      </c>
      <c r="T208" s="170">
        <f t="shared" si="105"/>
        <v>0</v>
      </c>
      <c r="U208" s="170">
        <f t="shared" si="105"/>
        <v>0</v>
      </c>
      <c r="V208" s="170">
        <f t="shared" si="105"/>
        <v>0</v>
      </c>
      <c r="W208" s="170">
        <f t="shared" si="105"/>
        <v>0</v>
      </c>
      <c r="X208" s="170"/>
    </row>
    <row r="209" spans="1:24" ht="63" x14ac:dyDescent="0.25">
      <c r="A209" s="267">
        <f t="shared" si="88"/>
        <v>170</v>
      </c>
      <c r="B209" s="133" t="s">
        <v>414</v>
      </c>
      <c r="C209" s="138" t="s">
        <v>415</v>
      </c>
      <c r="D209" s="142">
        <v>1.7741279999999999</v>
      </c>
      <c r="E209" s="142">
        <f>G209+I209+K209+M209</f>
        <v>0.31089600000000001</v>
      </c>
      <c r="F209" s="142">
        <v>1.603111696</v>
      </c>
      <c r="G209" s="142">
        <v>6.091104E-3</v>
      </c>
      <c r="H209" s="142">
        <v>6.091104E-3</v>
      </c>
      <c r="I209" s="142">
        <v>0.30480489599999999</v>
      </c>
      <c r="J209" s="142">
        <v>1.483863852</v>
      </c>
      <c r="K209" s="142">
        <v>0</v>
      </c>
      <c r="L209" s="142">
        <v>0.11315673999999998</v>
      </c>
      <c r="M209" s="142">
        <v>0</v>
      </c>
      <c r="N209" s="142"/>
      <c r="O209" s="134">
        <v>1.3359264100000003</v>
      </c>
      <c r="P209" s="142">
        <f>O209-X209</f>
        <v>1.3359264100000003</v>
      </c>
      <c r="Q209" s="134">
        <v>1.46237726</v>
      </c>
      <c r="R209" s="134">
        <v>0</v>
      </c>
      <c r="S209" s="142">
        <f>E209-F209</f>
        <v>-1.292215696</v>
      </c>
      <c r="T209" s="142"/>
      <c r="U209" s="142"/>
      <c r="V209" s="142"/>
      <c r="W209" s="142"/>
      <c r="X209" s="142"/>
    </row>
    <row r="210" spans="1:24" ht="63" x14ac:dyDescent="0.25">
      <c r="A210" s="267">
        <f t="shared" si="88"/>
        <v>171</v>
      </c>
      <c r="B210" s="133" t="s">
        <v>416</v>
      </c>
      <c r="C210" s="138" t="s">
        <v>1684</v>
      </c>
      <c r="D210" s="142">
        <v>1.0311719999999998</v>
      </c>
      <c r="E210" s="142">
        <f>G210+I210+K210+M210</f>
        <v>1.0311719999999998</v>
      </c>
      <c r="F210" s="142">
        <v>0.32100559200000001</v>
      </c>
      <c r="G210" s="142">
        <v>2.0202804000000001E-2</v>
      </c>
      <c r="H210" s="142">
        <v>2.0202804000000001E-2</v>
      </c>
      <c r="I210" s="142">
        <v>0</v>
      </c>
      <c r="J210" s="142">
        <v>0.278512176</v>
      </c>
      <c r="K210" s="142">
        <v>1.0109691959999998</v>
      </c>
      <c r="L210" s="142">
        <v>2.2290611999999987E-2</v>
      </c>
      <c r="M210" s="142">
        <v>0</v>
      </c>
      <c r="N210" s="142"/>
      <c r="O210" s="134">
        <v>0.26979135999999998</v>
      </c>
      <c r="P210" s="142">
        <f>O210-X210</f>
        <v>0.26979135999999998</v>
      </c>
      <c r="Q210" s="134">
        <v>0.26979135999999998</v>
      </c>
      <c r="R210" s="134">
        <v>0.26979135999999998</v>
      </c>
      <c r="S210" s="142">
        <f>E210-F210</f>
        <v>0.71016640799999975</v>
      </c>
      <c r="T210" s="142"/>
      <c r="U210" s="142"/>
      <c r="V210" s="142"/>
      <c r="W210" s="142"/>
      <c r="X210" s="142"/>
    </row>
    <row r="211" spans="1:24" ht="126" x14ac:dyDescent="0.25">
      <c r="A211" s="267">
        <f t="shared" si="88"/>
        <v>172</v>
      </c>
      <c r="B211" s="174" t="s">
        <v>1831</v>
      </c>
      <c r="C211" s="138" t="s">
        <v>417</v>
      </c>
      <c r="D211" s="142">
        <v>0</v>
      </c>
      <c r="E211" s="142">
        <f>G211+I211+K211+M211</f>
        <v>0</v>
      </c>
      <c r="F211" s="142">
        <v>0.33646796000000001</v>
      </c>
      <c r="G211" s="142">
        <v>0</v>
      </c>
      <c r="H211" s="142">
        <v>0.27890000000000004</v>
      </c>
      <c r="I211" s="142">
        <v>0</v>
      </c>
      <c r="J211" s="142">
        <v>0</v>
      </c>
      <c r="K211" s="142">
        <v>0</v>
      </c>
      <c r="L211" s="142">
        <v>5.7567959999999974E-2</v>
      </c>
      <c r="M211" s="142">
        <v>0</v>
      </c>
      <c r="N211" s="142"/>
      <c r="O211" s="134">
        <v>0.29588641999999998</v>
      </c>
      <c r="P211" s="142">
        <f>O211-X211</f>
        <v>0.29588641999999998</v>
      </c>
      <c r="Q211" s="134">
        <v>0.29588641999999998</v>
      </c>
      <c r="R211" s="134">
        <v>0</v>
      </c>
      <c r="S211" s="142">
        <f>E211-F211</f>
        <v>-0.33646796000000001</v>
      </c>
      <c r="T211" s="142"/>
      <c r="U211" s="142"/>
      <c r="V211" s="142"/>
      <c r="W211" s="142"/>
      <c r="X211" s="142"/>
    </row>
    <row r="212" spans="1:24" ht="47.25" x14ac:dyDescent="0.25">
      <c r="A212" s="267">
        <f t="shared" si="88"/>
        <v>173</v>
      </c>
      <c r="B212" s="133" t="s">
        <v>1832</v>
      </c>
      <c r="C212" s="138" t="s">
        <v>1833</v>
      </c>
      <c r="D212" s="142">
        <v>0</v>
      </c>
      <c r="E212" s="142">
        <f>G212+I212+K212+M212</f>
        <v>0</v>
      </c>
      <c r="F212" s="142">
        <v>0.26275999999999999</v>
      </c>
      <c r="G212" s="142">
        <v>0</v>
      </c>
      <c r="H212" s="142">
        <v>0</v>
      </c>
      <c r="I212" s="142">
        <v>0</v>
      </c>
      <c r="J212" s="142">
        <v>0</v>
      </c>
      <c r="K212" s="142">
        <v>0</v>
      </c>
      <c r="L212" s="142">
        <v>0.26275999999999999</v>
      </c>
      <c r="M212" s="142">
        <v>0</v>
      </c>
      <c r="N212" s="142"/>
      <c r="O212" s="134">
        <v>0</v>
      </c>
      <c r="P212" s="142">
        <f>O212-X212</f>
        <v>0</v>
      </c>
      <c r="Q212" s="134">
        <v>0</v>
      </c>
      <c r="R212" s="134">
        <v>0</v>
      </c>
      <c r="S212" s="142">
        <f>E212-F212</f>
        <v>-0.26275999999999999</v>
      </c>
      <c r="T212" s="142"/>
      <c r="U212" s="142"/>
      <c r="V212" s="142"/>
      <c r="W212" s="142"/>
      <c r="X212" s="142"/>
    </row>
    <row r="213" spans="1:24" ht="47.25" x14ac:dyDescent="0.25">
      <c r="A213" s="267">
        <f t="shared" si="88"/>
        <v>174</v>
      </c>
      <c r="B213" s="174" t="s">
        <v>418</v>
      </c>
      <c r="C213" s="138" t="s">
        <v>419</v>
      </c>
      <c r="D213" s="142">
        <v>0</v>
      </c>
      <c r="E213" s="142">
        <f>G213+I213+K213+M213</f>
        <v>0</v>
      </c>
      <c r="F213" s="142">
        <v>1.803142628</v>
      </c>
      <c r="G213" s="142">
        <v>0</v>
      </c>
      <c r="H213" s="142">
        <v>1.3824696999999999</v>
      </c>
      <c r="I213" s="142">
        <v>0</v>
      </c>
      <c r="J213" s="142">
        <v>0.16667200000000015</v>
      </c>
      <c r="K213" s="142">
        <v>0</v>
      </c>
      <c r="L213" s="142">
        <v>0.25400092799999996</v>
      </c>
      <c r="M213" s="142">
        <v>0</v>
      </c>
      <c r="N213" s="142"/>
      <c r="O213" s="134">
        <v>1.33903219</v>
      </c>
      <c r="P213" s="142">
        <f>O213-X213</f>
        <v>1.33903219</v>
      </c>
      <c r="Q213" s="134">
        <v>1.33903219</v>
      </c>
      <c r="R213" s="134">
        <v>1.33903219</v>
      </c>
      <c r="S213" s="142">
        <f>E213-F213</f>
        <v>-1.803142628</v>
      </c>
      <c r="T213" s="142"/>
      <c r="U213" s="142"/>
      <c r="V213" s="142"/>
      <c r="W213" s="142"/>
      <c r="X213" s="142"/>
    </row>
    <row r="214" spans="1:24" ht="31.5" x14ac:dyDescent="0.25">
      <c r="A214" s="267"/>
      <c r="B214" s="187" t="s">
        <v>420</v>
      </c>
      <c r="C214" s="188"/>
      <c r="D214" s="170">
        <v>74.929820844000005</v>
      </c>
      <c r="E214" s="170">
        <v>30.260494284</v>
      </c>
      <c r="F214" s="170">
        <v>18.041333843999997</v>
      </c>
      <c r="G214" s="170">
        <v>6.0523238400000015</v>
      </c>
      <c r="H214" s="170">
        <v>1.507012276</v>
      </c>
      <c r="I214" s="170">
        <v>11.815057548</v>
      </c>
      <c r="J214" s="170">
        <v>3.5581237140000002</v>
      </c>
      <c r="K214" s="170">
        <v>2.6875829760000003</v>
      </c>
      <c r="L214" s="170">
        <v>12.976197854</v>
      </c>
      <c r="M214" s="170">
        <v>9.70552992</v>
      </c>
      <c r="N214" s="170">
        <f t="shared" ref="N214" si="106">SUM(N215:N228)</f>
        <v>0</v>
      </c>
      <c r="O214" s="198">
        <v>16.916023419999998</v>
      </c>
      <c r="P214" s="170">
        <f t="shared" ref="P214" si="107">SUM(P215:P228)</f>
        <v>16.916023419999998</v>
      </c>
      <c r="Q214" s="170">
        <f t="shared" ref="Q214:W214" si="108">SUM(Q215:Q228)</f>
        <v>18.247851579999999</v>
      </c>
      <c r="R214" s="170">
        <f t="shared" si="108"/>
        <v>10.282300969999998</v>
      </c>
      <c r="S214" s="170">
        <f t="shared" si="108"/>
        <v>12.219160440000001</v>
      </c>
      <c r="T214" s="170">
        <f t="shared" si="108"/>
        <v>0</v>
      </c>
      <c r="U214" s="170">
        <f t="shared" si="108"/>
        <v>0</v>
      </c>
      <c r="V214" s="170">
        <f t="shared" si="108"/>
        <v>0</v>
      </c>
      <c r="W214" s="170">
        <f t="shared" si="108"/>
        <v>0</v>
      </c>
      <c r="X214" s="170"/>
    </row>
    <row r="215" spans="1:24" ht="78.75" x14ac:dyDescent="0.25">
      <c r="A215" s="267">
        <f t="shared" ref="A215:A277" si="109">IF(A214&gt;0,A214+1,A213+1)</f>
        <v>175</v>
      </c>
      <c r="B215" s="133" t="s">
        <v>421</v>
      </c>
      <c r="C215" s="138" t="s">
        <v>422</v>
      </c>
      <c r="D215" s="142">
        <v>4.8966719999999997</v>
      </c>
      <c r="E215" s="142">
        <f t="shared" ref="E215:E228" si="110">G215+I215+K215+M215</f>
        <v>4.2624960000000005</v>
      </c>
      <c r="F215" s="142">
        <v>0.82411243599999995</v>
      </c>
      <c r="G215" s="142">
        <v>4.2624960000000005</v>
      </c>
      <c r="H215" s="142">
        <v>0.82411243599999995</v>
      </c>
      <c r="I215" s="142">
        <v>0</v>
      </c>
      <c r="J215" s="142">
        <v>0</v>
      </c>
      <c r="K215" s="142">
        <v>0</v>
      </c>
      <c r="L215" s="142">
        <v>0</v>
      </c>
      <c r="M215" s="142">
        <v>0</v>
      </c>
      <c r="N215" s="142"/>
      <c r="O215" s="134">
        <v>4.2025379999999883E-2</v>
      </c>
      <c r="P215" s="142">
        <f t="shared" ref="P215:P228" si="111">O215-X215</f>
        <v>4.2025379999999883E-2</v>
      </c>
      <c r="Q215" s="134">
        <v>3.8069566899999998</v>
      </c>
      <c r="R215" s="134">
        <v>0</v>
      </c>
      <c r="S215" s="142">
        <f t="shared" ref="S215:S228" si="112">E215-F215</f>
        <v>3.4383835640000004</v>
      </c>
      <c r="T215" s="142"/>
      <c r="U215" s="142"/>
      <c r="V215" s="142"/>
      <c r="W215" s="142"/>
      <c r="X215" s="142"/>
    </row>
    <row r="216" spans="1:24" ht="63" x14ac:dyDescent="0.25">
      <c r="A216" s="267">
        <f t="shared" si="109"/>
        <v>176</v>
      </c>
      <c r="B216" s="133" t="s">
        <v>423</v>
      </c>
      <c r="C216" s="138" t="s">
        <v>424</v>
      </c>
      <c r="D216" s="142">
        <v>7.9530000000000003</v>
      </c>
      <c r="E216" s="142">
        <f t="shared" si="110"/>
        <v>5.5860839999999996</v>
      </c>
      <c r="F216" s="142">
        <v>4.8662089279999998</v>
      </c>
      <c r="G216" s="142">
        <v>0.109442964</v>
      </c>
      <c r="H216" s="142">
        <v>0.109442964</v>
      </c>
      <c r="I216" s="142">
        <v>0</v>
      </c>
      <c r="J216" s="142">
        <v>0.37166778</v>
      </c>
      <c r="K216" s="142">
        <v>0</v>
      </c>
      <c r="L216" s="142">
        <v>4.3850981839999994</v>
      </c>
      <c r="M216" s="142">
        <v>5.4766410359999993</v>
      </c>
      <c r="N216" s="142"/>
      <c r="O216" s="134">
        <v>4.9781263600000001</v>
      </c>
      <c r="P216" s="142">
        <f t="shared" si="111"/>
        <v>4.9781263600000001</v>
      </c>
      <c r="Q216" s="134">
        <v>0</v>
      </c>
      <c r="R216" s="134">
        <v>0</v>
      </c>
      <c r="S216" s="142">
        <f t="shared" si="112"/>
        <v>0.71987507199999978</v>
      </c>
      <c r="T216" s="142"/>
      <c r="U216" s="142"/>
      <c r="V216" s="142"/>
      <c r="W216" s="142"/>
      <c r="X216" s="142"/>
    </row>
    <row r="217" spans="1:24" ht="94.5" x14ac:dyDescent="0.25">
      <c r="A217" s="267">
        <f t="shared" si="109"/>
        <v>177</v>
      </c>
      <c r="B217" s="174" t="s">
        <v>425</v>
      </c>
      <c r="C217" s="138" t="s">
        <v>426</v>
      </c>
      <c r="D217" s="142">
        <v>4.8715919999999997</v>
      </c>
      <c r="E217" s="142">
        <f t="shared" si="110"/>
        <v>0.89245199999999991</v>
      </c>
      <c r="F217" s="142">
        <v>3.554903608</v>
      </c>
      <c r="G217" s="142">
        <v>1.7484983999999999E-2</v>
      </c>
      <c r="H217" s="142">
        <v>1.7484983999999999E-2</v>
      </c>
      <c r="I217" s="142">
        <v>0.87496701599999993</v>
      </c>
      <c r="J217" s="142">
        <v>2.2233612000000003E-2</v>
      </c>
      <c r="K217" s="142">
        <v>0</v>
      </c>
      <c r="L217" s="142">
        <v>3.5151850119999999</v>
      </c>
      <c r="M217" s="142">
        <v>0</v>
      </c>
      <c r="N217" s="142"/>
      <c r="O217" s="134">
        <v>3.6823949100000002</v>
      </c>
      <c r="P217" s="142">
        <f t="shared" si="111"/>
        <v>3.6823949100000002</v>
      </c>
      <c r="Q217" s="134">
        <v>3.8537320799999999</v>
      </c>
      <c r="R217" s="134">
        <v>3.8537320799999999</v>
      </c>
      <c r="S217" s="142">
        <f t="shared" si="112"/>
        <v>-2.662451608</v>
      </c>
      <c r="T217" s="142"/>
      <c r="U217" s="142"/>
      <c r="V217" s="142"/>
      <c r="W217" s="142"/>
      <c r="X217" s="142"/>
    </row>
    <row r="218" spans="1:24" ht="60.75" customHeight="1" x14ac:dyDescent="0.25">
      <c r="A218" s="267">
        <f t="shared" si="109"/>
        <v>178</v>
      </c>
      <c r="B218" s="133" t="s">
        <v>427</v>
      </c>
      <c r="C218" s="138" t="s">
        <v>428</v>
      </c>
      <c r="D218" s="142">
        <v>20.363952000000001</v>
      </c>
      <c r="E218" s="142">
        <f t="shared" si="110"/>
        <v>1.2E-2</v>
      </c>
      <c r="F218" s="142">
        <v>8.5344000000000001E-4</v>
      </c>
      <c r="G218" s="142">
        <v>2.35116E-4</v>
      </c>
      <c r="H218" s="142">
        <v>2.35116E-4</v>
      </c>
      <c r="I218" s="142">
        <v>3.0000000000000001E-3</v>
      </c>
      <c r="J218" s="142">
        <v>2.9893199999999996E-4</v>
      </c>
      <c r="K218" s="142">
        <v>3.0000000000000001E-3</v>
      </c>
      <c r="L218" s="142">
        <v>3.1939199999999999E-4</v>
      </c>
      <c r="M218" s="142">
        <v>5.7648839999999996E-3</v>
      </c>
      <c r="N218" s="142"/>
      <c r="O218" s="134">
        <v>7.1120000000000005E-4</v>
      </c>
      <c r="P218" s="142">
        <f t="shared" si="111"/>
        <v>7.1120000000000005E-4</v>
      </c>
      <c r="Q218" s="134">
        <v>0</v>
      </c>
      <c r="R218" s="134">
        <v>0</v>
      </c>
      <c r="S218" s="142">
        <f t="shared" si="112"/>
        <v>1.114656E-2</v>
      </c>
      <c r="T218" s="142"/>
      <c r="U218" s="142"/>
      <c r="V218" s="142"/>
      <c r="W218" s="142"/>
      <c r="X218" s="142"/>
    </row>
    <row r="219" spans="1:24" ht="63" x14ac:dyDescent="0.25">
      <c r="A219" s="267">
        <f t="shared" si="109"/>
        <v>179</v>
      </c>
      <c r="B219" s="133" t="s">
        <v>429</v>
      </c>
      <c r="C219" s="138" t="s">
        <v>430</v>
      </c>
      <c r="D219" s="142">
        <v>3.8233048439999999</v>
      </c>
      <c r="E219" s="142">
        <f t="shared" si="110"/>
        <v>3.5077902839999999</v>
      </c>
      <c r="F219" s="142">
        <v>2.90917124</v>
      </c>
      <c r="G219" s="142">
        <v>6.872487599999999E-2</v>
      </c>
      <c r="H219" s="142">
        <v>6.872487599999999E-2</v>
      </c>
      <c r="I219" s="142">
        <v>3.4390654079999998</v>
      </c>
      <c r="J219" s="142">
        <v>8.7389496000000039E-2</v>
      </c>
      <c r="K219" s="142">
        <v>0</v>
      </c>
      <c r="L219" s="142">
        <v>2.7530568679999998</v>
      </c>
      <c r="M219" s="142">
        <v>0</v>
      </c>
      <c r="N219" s="142"/>
      <c r="O219" s="134">
        <v>2.9759760300000004</v>
      </c>
      <c r="P219" s="142">
        <f t="shared" si="111"/>
        <v>2.9759760300000004</v>
      </c>
      <c r="Q219" s="134">
        <v>3.2703655700000001</v>
      </c>
      <c r="R219" s="134">
        <v>3.2703655700000001</v>
      </c>
      <c r="S219" s="142">
        <f t="shared" si="112"/>
        <v>0.59861904399999988</v>
      </c>
      <c r="T219" s="142"/>
      <c r="U219" s="142"/>
      <c r="V219" s="142"/>
      <c r="W219" s="142"/>
      <c r="X219" s="142"/>
    </row>
    <row r="220" spans="1:24" ht="110.25" x14ac:dyDescent="0.25">
      <c r="A220" s="267">
        <f t="shared" si="109"/>
        <v>180</v>
      </c>
      <c r="B220" s="133" t="s">
        <v>431</v>
      </c>
      <c r="C220" s="139" t="s">
        <v>432</v>
      </c>
      <c r="D220" s="142">
        <v>2.7022199999999996</v>
      </c>
      <c r="E220" s="142">
        <f t="shared" si="110"/>
        <v>0.45567599999999997</v>
      </c>
      <c r="F220" s="142">
        <v>0</v>
      </c>
      <c r="G220" s="142">
        <v>0.45567599999999997</v>
      </c>
      <c r="H220" s="142">
        <v>0</v>
      </c>
      <c r="I220" s="142">
        <v>0</v>
      </c>
      <c r="J220" s="142">
        <v>0</v>
      </c>
      <c r="K220" s="142">
        <v>0</v>
      </c>
      <c r="L220" s="142">
        <v>0</v>
      </c>
      <c r="M220" s="142">
        <v>0</v>
      </c>
      <c r="N220" s="142"/>
      <c r="O220" s="134">
        <v>0</v>
      </c>
      <c r="P220" s="142">
        <f t="shared" si="111"/>
        <v>0</v>
      </c>
      <c r="Q220" s="134">
        <v>1.19411829</v>
      </c>
      <c r="R220" s="134">
        <v>0</v>
      </c>
      <c r="S220" s="142">
        <f t="shared" si="112"/>
        <v>0.45567599999999997</v>
      </c>
      <c r="T220" s="142"/>
      <c r="U220" s="142"/>
      <c r="V220" s="142"/>
      <c r="W220" s="142"/>
      <c r="X220" s="142"/>
    </row>
    <row r="221" spans="1:24" ht="63" x14ac:dyDescent="0.25">
      <c r="A221" s="267">
        <f t="shared" si="109"/>
        <v>181</v>
      </c>
      <c r="B221" s="174" t="s">
        <v>433</v>
      </c>
      <c r="C221" s="138" t="s">
        <v>434</v>
      </c>
      <c r="D221" s="142">
        <v>1.0311719999999998</v>
      </c>
      <c r="E221" s="142">
        <f t="shared" si="110"/>
        <v>1.019172</v>
      </c>
      <c r="F221" s="142">
        <v>5.7346800000000003E-2</v>
      </c>
      <c r="G221" s="142">
        <v>1.019172</v>
      </c>
      <c r="H221" s="142">
        <v>0</v>
      </c>
      <c r="I221" s="142">
        <v>0</v>
      </c>
      <c r="J221" s="142">
        <v>5.7346800000000003E-2</v>
      </c>
      <c r="K221" s="142">
        <v>0</v>
      </c>
      <c r="L221" s="142">
        <v>0</v>
      </c>
      <c r="M221" s="142">
        <v>0</v>
      </c>
      <c r="N221" s="142"/>
      <c r="O221" s="134">
        <v>0</v>
      </c>
      <c r="P221" s="142">
        <f t="shared" si="111"/>
        <v>0</v>
      </c>
      <c r="Q221" s="134">
        <v>0.32445191999999995</v>
      </c>
      <c r="R221" s="134">
        <v>0</v>
      </c>
      <c r="S221" s="142">
        <f t="shared" si="112"/>
        <v>0.96182519999999994</v>
      </c>
      <c r="T221" s="142"/>
      <c r="U221" s="142"/>
      <c r="V221" s="142"/>
      <c r="W221" s="142"/>
      <c r="X221" s="142"/>
    </row>
    <row r="222" spans="1:24" ht="81.2" customHeight="1" x14ac:dyDescent="0.25">
      <c r="A222" s="267">
        <f t="shared" si="109"/>
        <v>182</v>
      </c>
      <c r="B222" s="133" t="s">
        <v>435</v>
      </c>
      <c r="C222" s="138" t="s">
        <v>436</v>
      </c>
      <c r="D222" s="142">
        <v>2.9416920000000002</v>
      </c>
      <c r="E222" s="142">
        <f t="shared" si="110"/>
        <v>2.9217240000000002</v>
      </c>
      <c r="F222" s="142">
        <v>2.3774441940000002</v>
      </c>
      <c r="G222" s="142">
        <v>5.7242615999999996E-2</v>
      </c>
      <c r="H222" s="142">
        <v>5.7242615999999996E-2</v>
      </c>
      <c r="I222" s="142">
        <v>2.8644813840000003</v>
      </c>
      <c r="J222" s="142">
        <v>2.3202015780000003</v>
      </c>
      <c r="K222" s="142">
        <v>0</v>
      </c>
      <c r="L222" s="142">
        <v>0</v>
      </c>
      <c r="M222" s="142">
        <v>0</v>
      </c>
      <c r="N222" s="142"/>
      <c r="O222" s="134">
        <v>1.9812034999999997</v>
      </c>
      <c r="P222" s="142">
        <f t="shared" si="111"/>
        <v>1.9812034999999997</v>
      </c>
      <c r="Q222" s="134">
        <v>2.2606168899999997</v>
      </c>
      <c r="R222" s="134">
        <v>0</v>
      </c>
      <c r="S222" s="142">
        <f t="shared" si="112"/>
        <v>0.54427980600000003</v>
      </c>
      <c r="T222" s="142"/>
      <c r="U222" s="142"/>
      <c r="V222" s="142"/>
      <c r="W222" s="142"/>
      <c r="X222" s="142"/>
    </row>
    <row r="223" spans="1:24" ht="94.5" x14ac:dyDescent="0.25">
      <c r="A223" s="267">
        <f t="shared" si="109"/>
        <v>183</v>
      </c>
      <c r="B223" s="133" t="s">
        <v>437</v>
      </c>
      <c r="C223" s="138" t="s">
        <v>438</v>
      </c>
      <c r="D223" s="142">
        <v>2.6000639999999997</v>
      </c>
      <c r="E223" s="142">
        <f t="shared" si="110"/>
        <v>2.5723800000000003</v>
      </c>
      <c r="F223" s="142">
        <v>1.9809811739999998</v>
      </c>
      <c r="G223" s="142">
        <v>5.0398259999999993E-2</v>
      </c>
      <c r="H223" s="142">
        <v>5.0398259999999993E-2</v>
      </c>
      <c r="I223" s="142">
        <v>2.5219817400000002</v>
      </c>
      <c r="J223" s="142">
        <v>6.4085639999999972E-2</v>
      </c>
      <c r="K223" s="142">
        <v>0</v>
      </c>
      <c r="L223" s="142">
        <v>1.8664972739999999</v>
      </c>
      <c r="M223" s="142">
        <v>0</v>
      </c>
      <c r="N223" s="142"/>
      <c r="O223" s="134">
        <v>1.9889859999999995</v>
      </c>
      <c r="P223" s="142">
        <f t="shared" si="111"/>
        <v>1.9889859999999995</v>
      </c>
      <c r="Q223" s="134">
        <v>2.2710100999999998</v>
      </c>
      <c r="R223" s="134">
        <v>2.2710100999999998</v>
      </c>
      <c r="S223" s="142">
        <f t="shared" si="112"/>
        <v>0.59139882600000049</v>
      </c>
      <c r="T223" s="142"/>
      <c r="U223" s="142"/>
      <c r="V223" s="142"/>
      <c r="W223" s="142"/>
      <c r="X223" s="142"/>
    </row>
    <row r="224" spans="1:24" ht="162" customHeight="1" x14ac:dyDescent="0.25">
      <c r="A224" s="267">
        <f t="shared" si="109"/>
        <v>184</v>
      </c>
      <c r="B224" s="133" t="s">
        <v>439</v>
      </c>
      <c r="C224" s="138" t="s">
        <v>440</v>
      </c>
      <c r="D224" s="142">
        <v>16.775016000000001</v>
      </c>
      <c r="E224" s="142">
        <f t="shared" si="110"/>
        <v>4.9315440000000006</v>
      </c>
      <c r="F224" s="142">
        <v>0</v>
      </c>
      <c r="G224" s="142">
        <v>0</v>
      </c>
      <c r="H224" s="142">
        <v>0</v>
      </c>
      <c r="I224" s="142">
        <v>1.2328860000000001</v>
      </c>
      <c r="J224" s="142">
        <v>0</v>
      </c>
      <c r="K224" s="142">
        <v>1.2328860000000001</v>
      </c>
      <c r="L224" s="142">
        <v>0</v>
      </c>
      <c r="M224" s="142">
        <v>2.4657720000000003</v>
      </c>
      <c r="N224" s="142"/>
      <c r="O224" s="134">
        <v>0</v>
      </c>
      <c r="P224" s="142">
        <f t="shared" si="111"/>
        <v>0</v>
      </c>
      <c r="Q224" s="134">
        <v>0</v>
      </c>
      <c r="R224" s="134">
        <v>0</v>
      </c>
      <c r="S224" s="142">
        <f t="shared" si="112"/>
        <v>4.9315440000000006</v>
      </c>
      <c r="T224" s="142"/>
      <c r="U224" s="142"/>
      <c r="V224" s="142"/>
      <c r="W224" s="142"/>
      <c r="X224" s="142"/>
    </row>
    <row r="225" spans="1:24" ht="47.25" x14ac:dyDescent="0.25">
      <c r="A225" s="267">
        <f t="shared" si="109"/>
        <v>185</v>
      </c>
      <c r="B225" s="133" t="s">
        <v>441</v>
      </c>
      <c r="C225" s="138" t="s">
        <v>442</v>
      </c>
      <c r="D225" s="142">
        <v>6.3866639999999997</v>
      </c>
      <c r="E225" s="142">
        <f t="shared" si="110"/>
        <v>3.5147040000000001</v>
      </c>
      <c r="F225" s="142">
        <v>0</v>
      </c>
      <c r="G225" s="142">
        <v>0</v>
      </c>
      <c r="H225" s="142">
        <v>0</v>
      </c>
      <c r="I225" s="142">
        <v>0.87867600000000001</v>
      </c>
      <c r="J225" s="142">
        <v>0</v>
      </c>
      <c r="K225" s="142">
        <v>0.87867600000000001</v>
      </c>
      <c r="L225" s="142">
        <v>0</v>
      </c>
      <c r="M225" s="142">
        <v>1.757352</v>
      </c>
      <c r="N225" s="142"/>
      <c r="O225" s="134">
        <v>0</v>
      </c>
      <c r="P225" s="142">
        <f t="shared" si="111"/>
        <v>0</v>
      </c>
      <c r="Q225" s="134">
        <v>0</v>
      </c>
      <c r="R225" s="134">
        <v>0</v>
      </c>
      <c r="S225" s="142">
        <f t="shared" si="112"/>
        <v>3.5147040000000001</v>
      </c>
      <c r="T225" s="142"/>
      <c r="U225" s="142"/>
      <c r="V225" s="142"/>
      <c r="W225" s="142"/>
      <c r="X225" s="142"/>
    </row>
    <row r="226" spans="1:24" ht="110.25" x14ac:dyDescent="0.25">
      <c r="A226" s="141">
        <f t="shared" si="109"/>
        <v>186</v>
      </c>
      <c r="B226" s="133" t="s">
        <v>443</v>
      </c>
      <c r="C226" s="138" t="s">
        <v>1685</v>
      </c>
      <c r="D226" s="142">
        <v>0.58447199999999999</v>
      </c>
      <c r="E226" s="142">
        <f t="shared" si="110"/>
        <v>0.58447199999999988</v>
      </c>
      <c r="F226" s="142">
        <v>0.419024964</v>
      </c>
      <c r="G226" s="142">
        <v>1.1451023999999999E-2</v>
      </c>
      <c r="H226" s="142">
        <v>1.1451023999999999E-2</v>
      </c>
      <c r="I226" s="142">
        <v>0</v>
      </c>
      <c r="J226" s="142">
        <v>7.1907875999999982E-2</v>
      </c>
      <c r="K226" s="142">
        <v>0.5730209759999999</v>
      </c>
      <c r="L226" s="142">
        <v>0.33566606400000004</v>
      </c>
      <c r="M226" s="142">
        <v>0</v>
      </c>
      <c r="N226" s="142"/>
      <c r="O226" s="134">
        <v>0.36059323000000004</v>
      </c>
      <c r="P226" s="142">
        <f t="shared" si="111"/>
        <v>0.36059323000000004</v>
      </c>
      <c r="Q226" s="134">
        <v>0.36059322999999999</v>
      </c>
      <c r="R226" s="134">
        <v>0.36059322999999999</v>
      </c>
      <c r="S226" s="142">
        <f t="shared" si="112"/>
        <v>0.16544703599999988</v>
      </c>
      <c r="T226" s="142"/>
      <c r="U226" s="142"/>
      <c r="V226" s="142"/>
      <c r="W226" s="142"/>
      <c r="X226" s="142"/>
    </row>
    <row r="227" spans="1:24" ht="126" x14ac:dyDescent="0.25">
      <c r="A227" s="267">
        <f t="shared" si="109"/>
        <v>187</v>
      </c>
      <c r="B227" s="133" t="s">
        <v>1517</v>
      </c>
      <c r="C227" s="138" t="s">
        <v>1518</v>
      </c>
      <c r="D227" s="142">
        <v>0</v>
      </c>
      <c r="E227" s="142">
        <f t="shared" si="110"/>
        <v>0</v>
      </c>
      <c r="F227" s="142">
        <v>0.60919274800000001</v>
      </c>
      <c r="G227" s="142">
        <v>0</v>
      </c>
      <c r="H227" s="142">
        <v>0</v>
      </c>
      <c r="I227" s="142">
        <v>0</v>
      </c>
      <c r="J227" s="142">
        <v>0.50564520000000002</v>
      </c>
      <c r="K227" s="142">
        <v>0</v>
      </c>
      <c r="L227" s="142">
        <v>0.10354754799999999</v>
      </c>
      <c r="M227" s="142">
        <v>0</v>
      </c>
      <c r="N227" s="142"/>
      <c r="O227" s="134">
        <v>0.52659998999999991</v>
      </c>
      <c r="P227" s="142">
        <f t="shared" si="111"/>
        <v>0.52659998999999991</v>
      </c>
      <c r="Q227" s="134">
        <v>0.52659998999999991</v>
      </c>
      <c r="R227" s="134">
        <v>0.52659998999999991</v>
      </c>
      <c r="S227" s="142">
        <f t="shared" si="112"/>
        <v>-0.60919274800000001</v>
      </c>
      <c r="T227" s="142"/>
      <c r="U227" s="142"/>
      <c r="V227" s="142"/>
      <c r="W227" s="142"/>
      <c r="X227" s="142"/>
    </row>
    <row r="228" spans="1:24" ht="110.25" x14ac:dyDescent="0.25">
      <c r="A228" s="267">
        <f t="shared" si="109"/>
        <v>188</v>
      </c>
      <c r="B228" s="133" t="s">
        <v>444</v>
      </c>
      <c r="C228" s="139" t="s">
        <v>445</v>
      </c>
      <c r="D228" s="142">
        <v>0</v>
      </c>
      <c r="E228" s="142">
        <f t="shared" si="110"/>
        <v>0</v>
      </c>
      <c r="F228" s="142">
        <v>0.44209431199999999</v>
      </c>
      <c r="G228" s="142">
        <v>0</v>
      </c>
      <c r="H228" s="142">
        <v>0.36792000000000002</v>
      </c>
      <c r="I228" s="142">
        <v>0</v>
      </c>
      <c r="J228" s="142">
        <v>5.7346799999999976E-2</v>
      </c>
      <c r="K228" s="142">
        <v>0</v>
      </c>
      <c r="L228" s="142">
        <v>1.6827511999999989E-2</v>
      </c>
      <c r="M228" s="142">
        <v>0</v>
      </c>
      <c r="N228" s="142"/>
      <c r="O228" s="134">
        <v>0.37940681999999998</v>
      </c>
      <c r="P228" s="142">
        <f t="shared" si="111"/>
        <v>0.37940681999999998</v>
      </c>
      <c r="Q228" s="134">
        <v>0.37940681999999998</v>
      </c>
      <c r="R228" s="134">
        <v>0</v>
      </c>
      <c r="S228" s="142">
        <f t="shared" si="112"/>
        <v>-0.44209431199999999</v>
      </c>
      <c r="T228" s="142"/>
      <c r="U228" s="142"/>
      <c r="V228" s="142"/>
      <c r="W228" s="142"/>
      <c r="X228" s="142"/>
    </row>
    <row r="229" spans="1:24" ht="31.5" x14ac:dyDescent="0.25">
      <c r="A229" s="267"/>
      <c r="B229" s="187" t="s">
        <v>446</v>
      </c>
      <c r="C229" s="188"/>
      <c r="D229" s="170">
        <v>5.2700879999999994</v>
      </c>
      <c r="E229" s="170">
        <v>2.8046687999999995</v>
      </c>
      <c r="F229" s="170">
        <v>2.885568696</v>
      </c>
      <c r="G229" s="170">
        <v>0.13896709200000001</v>
      </c>
      <c r="H229" s="170">
        <v>0.53204330399999988</v>
      </c>
      <c r="I229" s="170">
        <v>2.6657017079999998</v>
      </c>
      <c r="J229" s="170">
        <v>0.35731651600000003</v>
      </c>
      <c r="K229" s="170">
        <v>0</v>
      </c>
      <c r="L229" s="170">
        <v>1.9962088759999999</v>
      </c>
      <c r="M229" s="170">
        <v>0</v>
      </c>
      <c r="N229" s="170">
        <f t="shared" ref="N229" si="113">SUM(N230:N232)</f>
        <v>0</v>
      </c>
      <c r="O229" s="198">
        <v>3.5034999</v>
      </c>
      <c r="P229" s="170">
        <f t="shared" ref="P229" si="114">SUM(P230:P232)</f>
        <v>3.5034999</v>
      </c>
      <c r="Q229" s="170">
        <f t="shared" ref="Q229:W229" si="115">SUM(Q230:Q232)</f>
        <v>4.5609643099999992</v>
      </c>
      <c r="R229" s="170">
        <f t="shared" si="115"/>
        <v>2.2481992900000001</v>
      </c>
      <c r="S229" s="170">
        <f t="shared" si="115"/>
        <v>-8.0899895999999805E-2</v>
      </c>
      <c r="T229" s="170">
        <f t="shared" si="115"/>
        <v>0</v>
      </c>
      <c r="U229" s="170">
        <f t="shared" si="115"/>
        <v>0</v>
      </c>
      <c r="V229" s="170">
        <f t="shared" si="115"/>
        <v>0</v>
      </c>
      <c r="W229" s="170">
        <f t="shared" si="115"/>
        <v>0</v>
      </c>
      <c r="X229" s="170"/>
    </row>
    <row r="230" spans="1:24" ht="110.25" x14ac:dyDescent="0.25">
      <c r="A230" s="267">
        <f t="shared" si="109"/>
        <v>189</v>
      </c>
      <c r="B230" s="133" t="s">
        <v>1834</v>
      </c>
      <c r="C230" s="138" t="s">
        <v>447</v>
      </c>
      <c r="D230" s="142">
        <v>1.5079439999999997</v>
      </c>
      <c r="E230" s="142">
        <f>G230+I230+K230+M230</f>
        <v>7.9696800000000012E-2</v>
      </c>
      <c r="F230" s="142">
        <v>0.60278314200000005</v>
      </c>
      <c r="G230" s="142">
        <v>7.9696800000000012E-2</v>
      </c>
      <c r="H230" s="142">
        <v>0.47877301199999989</v>
      </c>
      <c r="I230" s="142">
        <v>0</v>
      </c>
      <c r="J230" s="142">
        <v>0.11942850000000005</v>
      </c>
      <c r="K230" s="142">
        <v>0</v>
      </c>
      <c r="L230" s="142">
        <v>4.5816300000001142E-3</v>
      </c>
      <c r="M230" s="142">
        <v>0</v>
      </c>
      <c r="N230" s="142"/>
      <c r="O230" s="134">
        <v>1.2555422799999998</v>
      </c>
      <c r="P230" s="142">
        <f>O230-X230</f>
        <v>1.2555422799999998</v>
      </c>
      <c r="Q230" s="134">
        <v>1.8856596599999997</v>
      </c>
      <c r="R230" s="134">
        <v>0</v>
      </c>
      <c r="S230" s="142">
        <f>E230-F230</f>
        <v>-0.52308634200000004</v>
      </c>
      <c r="T230" s="142"/>
      <c r="U230" s="142"/>
      <c r="V230" s="142"/>
      <c r="W230" s="142"/>
      <c r="X230" s="142"/>
    </row>
    <row r="231" spans="1:24" ht="110.25" x14ac:dyDescent="0.25">
      <c r="A231" s="267">
        <f t="shared" si="109"/>
        <v>190</v>
      </c>
      <c r="B231" s="133" t="s">
        <v>448</v>
      </c>
      <c r="C231" s="138" t="s">
        <v>449</v>
      </c>
      <c r="D231" s="142">
        <v>2.730972</v>
      </c>
      <c r="E231" s="142">
        <f>G231+I231+K231+M231</f>
        <v>2.7189719999999999</v>
      </c>
      <c r="F231" s="142">
        <v>2.2827855539999997</v>
      </c>
      <c r="G231" s="142">
        <v>5.3270292000000004E-2</v>
      </c>
      <c r="H231" s="142">
        <v>5.3270292000000004E-2</v>
      </c>
      <c r="I231" s="142">
        <v>2.6657017079999998</v>
      </c>
      <c r="J231" s="142">
        <v>0.23788801599999998</v>
      </c>
      <c r="K231" s="142">
        <v>0</v>
      </c>
      <c r="L231" s="142">
        <v>1.9916272459999997</v>
      </c>
      <c r="M231" s="142">
        <v>0</v>
      </c>
      <c r="N231" s="142"/>
      <c r="O231" s="134">
        <v>2.2479576200000002</v>
      </c>
      <c r="P231" s="142">
        <f>O231-X231</f>
        <v>2.2479576200000002</v>
      </c>
      <c r="Q231" s="134">
        <v>2.2481992900000001</v>
      </c>
      <c r="R231" s="134">
        <v>2.2481992900000001</v>
      </c>
      <c r="S231" s="142">
        <f>E231-F231</f>
        <v>0.43618644600000023</v>
      </c>
      <c r="T231" s="142"/>
      <c r="U231" s="142"/>
      <c r="V231" s="142"/>
      <c r="W231" s="142"/>
      <c r="X231" s="142"/>
    </row>
    <row r="232" spans="1:24" ht="78.75" x14ac:dyDescent="0.25">
      <c r="A232" s="267">
        <f t="shared" si="109"/>
        <v>191</v>
      </c>
      <c r="B232" s="133" t="s">
        <v>450</v>
      </c>
      <c r="C232" s="138" t="s">
        <v>451</v>
      </c>
      <c r="D232" s="142">
        <v>1.0311719999999998</v>
      </c>
      <c r="E232" s="142">
        <f>G232+I232+K232+M232</f>
        <v>6.0000000000000001E-3</v>
      </c>
      <c r="F232" s="142">
        <v>0</v>
      </c>
      <c r="G232" s="142">
        <v>6.0000000000000001E-3</v>
      </c>
      <c r="H232" s="142">
        <v>0</v>
      </c>
      <c r="I232" s="142">
        <v>0</v>
      </c>
      <c r="J232" s="142">
        <v>0</v>
      </c>
      <c r="K232" s="142">
        <v>0</v>
      </c>
      <c r="L232" s="142">
        <v>0</v>
      </c>
      <c r="M232" s="142">
        <v>0</v>
      </c>
      <c r="N232" s="142"/>
      <c r="O232" s="134">
        <v>0</v>
      </c>
      <c r="P232" s="142">
        <f>O232-X232</f>
        <v>0</v>
      </c>
      <c r="Q232" s="134">
        <v>0.42710535999999999</v>
      </c>
      <c r="R232" s="134">
        <v>0</v>
      </c>
      <c r="S232" s="142">
        <f>E232-F232</f>
        <v>6.0000000000000001E-3</v>
      </c>
      <c r="T232" s="142"/>
      <c r="U232" s="142"/>
      <c r="V232" s="142"/>
      <c r="W232" s="142"/>
      <c r="X232" s="142"/>
    </row>
    <row r="233" spans="1:24" ht="31.5" x14ac:dyDescent="0.25">
      <c r="A233" s="267"/>
      <c r="B233" s="191" t="s">
        <v>452</v>
      </c>
      <c r="C233" s="188"/>
      <c r="D233" s="170">
        <v>3.7851239999999997</v>
      </c>
      <c r="E233" s="170">
        <v>3.1497839999999999</v>
      </c>
      <c r="F233" s="170">
        <v>2.6619612559999997</v>
      </c>
      <c r="G233" s="170">
        <v>3.1497839999999999</v>
      </c>
      <c r="H233" s="170">
        <v>4.4436935999999996E-2</v>
      </c>
      <c r="I233" s="170">
        <v>0</v>
      </c>
      <c r="J233" s="170">
        <v>2.6175243199999998</v>
      </c>
      <c r="K233" s="170">
        <v>0</v>
      </c>
      <c r="L233" s="170">
        <v>0</v>
      </c>
      <c r="M233" s="170">
        <v>0</v>
      </c>
      <c r="N233" s="170">
        <f t="shared" ref="N233:P233" si="116">SUM(N234:N234)</f>
        <v>0</v>
      </c>
      <c r="O233" s="198">
        <v>2.76361861</v>
      </c>
      <c r="P233" s="170">
        <f t="shared" si="116"/>
        <v>2.76361861</v>
      </c>
      <c r="Q233" s="170">
        <f t="shared" ref="Q233:W233" si="117">SUM(Q234:Q234)</f>
        <v>3.1864868099999999</v>
      </c>
      <c r="R233" s="170">
        <f t="shared" si="117"/>
        <v>0</v>
      </c>
      <c r="S233" s="170">
        <f t="shared" si="117"/>
        <v>0.48782274400000025</v>
      </c>
      <c r="T233" s="170">
        <f t="shared" si="117"/>
        <v>0</v>
      </c>
      <c r="U233" s="170">
        <f t="shared" si="117"/>
        <v>0</v>
      </c>
      <c r="V233" s="170">
        <f t="shared" si="117"/>
        <v>0</v>
      </c>
      <c r="W233" s="170">
        <f t="shared" si="117"/>
        <v>0</v>
      </c>
      <c r="X233" s="170"/>
    </row>
    <row r="234" spans="1:24" ht="110.25" x14ac:dyDescent="0.25">
      <c r="A234" s="267">
        <f t="shared" si="109"/>
        <v>192</v>
      </c>
      <c r="B234" s="133" t="s">
        <v>453</v>
      </c>
      <c r="C234" s="138" t="s">
        <v>454</v>
      </c>
      <c r="D234" s="142">
        <v>3.7851239999999997</v>
      </c>
      <c r="E234" s="142">
        <f>G234+I234+K234+M234</f>
        <v>3.1497839999999999</v>
      </c>
      <c r="F234" s="142">
        <v>2.6619612559999997</v>
      </c>
      <c r="G234" s="142">
        <v>3.1497839999999999</v>
      </c>
      <c r="H234" s="142">
        <v>4.4436935999999996E-2</v>
      </c>
      <c r="I234" s="142">
        <v>0</v>
      </c>
      <c r="J234" s="142">
        <v>2.6175243199999998</v>
      </c>
      <c r="K234" s="142">
        <v>0</v>
      </c>
      <c r="L234" s="142">
        <v>0</v>
      </c>
      <c r="M234" s="142">
        <v>0</v>
      </c>
      <c r="N234" s="142"/>
      <c r="O234" s="134">
        <v>2.76361861</v>
      </c>
      <c r="P234" s="142">
        <f>O234-X234</f>
        <v>2.76361861</v>
      </c>
      <c r="Q234" s="134">
        <v>3.1864868099999999</v>
      </c>
      <c r="R234" s="134">
        <v>0</v>
      </c>
      <c r="S234" s="142">
        <f>E234-F234</f>
        <v>0.48782274400000025</v>
      </c>
      <c r="T234" s="142"/>
      <c r="U234" s="142"/>
      <c r="V234" s="142"/>
      <c r="W234" s="142"/>
      <c r="X234" s="142"/>
    </row>
    <row r="235" spans="1:24" ht="60.75" customHeight="1" x14ac:dyDescent="0.25">
      <c r="A235" s="267"/>
      <c r="B235" s="187" t="s">
        <v>455</v>
      </c>
      <c r="C235" s="188"/>
      <c r="D235" s="170">
        <v>45.871484844000001</v>
      </c>
      <c r="E235" s="170">
        <v>4.6590119999999997</v>
      </c>
      <c r="F235" s="170">
        <v>4.0667698040000007</v>
      </c>
      <c r="G235" s="170">
        <v>6.9498364000000007E-2</v>
      </c>
      <c r="H235" s="170">
        <v>6.9498364000000007E-2</v>
      </c>
      <c r="I235" s="170">
        <v>2.0457126360000002</v>
      </c>
      <c r="J235" s="170">
        <v>3.9940775320000004</v>
      </c>
      <c r="K235" s="170">
        <v>0.86322299999999996</v>
      </c>
      <c r="L235" s="170">
        <v>3.1939080000000022E-3</v>
      </c>
      <c r="M235" s="170">
        <v>1.6805779999999999</v>
      </c>
      <c r="N235" s="170">
        <f t="shared" ref="N235" si="118">SUM(N236:N238)</f>
        <v>0</v>
      </c>
      <c r="O235" s="198">
        <v>3.3889748300000004</v>
      </c>
      <c r="P235" s="170">
        <f t="shared" ref="P235" si="119">SUM(P236:P238)</f>
        <v>3.3889748300000004</v>
      </c>
      <c r="Q235" s="170">
        <f t="shared" ref="Q235:W235" si="120">SUM(Q236:Q238)</f>
        <v>3.58772928</v>
      </c>
      <c r="R235" s="170">
        <f t="shared" si="120"/>
        <v>0</v>
      </c>
      <c r="S235" s="170">
        <f t="shared" si="120"/>
        <v>0.5922421959999995</v>
      </c>
      <c r="T235" s="170">
        <f t="shared" si="120"/>
        <v>0</v>
      </c>
      <c r="U235" s="170">
        <f t="shared" si="120"/>
        <v>0</v>
      </c>
      <c r="V235" s="170">
        <f t="shared" si="120"/>
        <v>0</v>
      </c>
      <c r="W235" s="170">
        <f t="shared" si="120"/>
        <v>0</v>
      </c>
      <c r="X235" s="170"/>
    </row>
    <row r="236" spans="1:24" ht="78.75" x14ac:dyDescent="0.25">
      <c r="A236" s="267">
        <f t="shared" si="109"/>
        <v>193</v>
      </c>
      <c r="B236" s="133" t="s">
        <v>456</v>
      </c>
      <c r="C236" s="138" t="s">
        <v>457</v>
      </c>
      <c r="D236" s="142">
        <v>37.803528</v>
      </c>
      <c r="E236" s="142">
        <f>G236+I236+K236+M236</f>
        <v>0.11999999999999998</v>
      </c>
      <c r="F236" s="142">
        <v>5.2051468000000004E-2</v>
      </c>
      <c r="G236" s="142">
        <v>4.5867999999999999E-2</v>
      </c>
      <c r="H236" s="142">
        <v>4.5867999999999999E-2</v>
      </c>
      <c r="I236" s="142">
        <v>0.03</v>
      </c>
      <c r="J236" s="142">
        <v>2.9895600000000022E-3</v>
      </c>
      <c r="K236" s="142">
        <v>0.03</v>
      </c>
      <c r="L236" s="142">
        <v>3.1939080000000022E-3</v>
      </c>
      <c r="M236" s="142">
        <v>1.4131999999999995E-2</v>
      </c>
      <c r="N236" s="142"/>
      <c r="O236" s="134">
        <v>4.3376220000000007E-2</v>
      </c>
      <c r="P236" s="142">
        <f>O236-X236</f>
        <v>4.3376220000000007E-2</v>
      </c>
      <c r="Q236" s="134">
        <v>0</v>
      </c>
      <c r="R236" s="134">
        <v>0</v>
      </c>
      <c r="S236" s="142">
        <f>E236-F236</f>
        <v>6.7948531999999978E-2</v>
      </c>
      <c r="T236" s="142"/>
      <c r="U236" s="142"/>
      <c r="V236" s="142"/>
      <c r="W236" s="142"/>
      <c r="X236" s="142"/>
    </row>
    <row r="237" spans="1:24" ht="78.75" x14ac:dyDescent="0.25">
      <c r="A237" s="267">
        <f t="shared" si="109"/>
        <v>194</v>
      </c>
      <c r="B237" s="174" t="s">
        <v>458</v>
      </c>
      <c r="C237" s="138" t="s">
        <v>459</v>
      </c>
      <c r="D237" s="142">
        <v>4.4296168439999999</v>
      </c>
      <c r="E237" s="142">
        <f>G237+I237+K237+M237</f>
        <v>1.2061200000000001</v>
      </c>
      <c r="F237" s="142">
        <v>4.0147183360000005</v>
      </c>
      <c r="G237" s="142">
        <v>2.3630364000000001E-2</v>
      </c>
      <c r="H237" s="142">
        <v>2.3630364000000001E-2</v>
      </c>
      <c r="I237" s="142">
        <v>1.1824896360000001</v>
      </c>
      <c r="J237" s="142">
        <v>3.9910879720000003</v>
      </c>
      <c r="K237" s="142">
        <v>0</v>
      </c>
      <c r="L237" s="142">
        <v>0</v>
      </c>
      <c r="M237" s="142">
        <v>0</v>
      </c>
      <c r="N237" s="142"/>
      <c r="O237" s="134">
        <v>3.3455986100000006</v>
      </c>
      <c r="P237" s="142">
        <f>O237-X237</f>
        <v>3.3455986100000006</v>
      </c>
      <c r="Q237" s="134">
        <v>3.58772928</v>
      </c>
      <c r="R237" s="134">
        <v>0</v>
      </c>
      <c r="S237" s="142">
        <f>E237-F237</f>
        <v>-2.8085983360000002</v>
      </c>
      <c r="T237" s="142"/>
      <c r="U237" s="142"/>
      <c r="V237" s="142"/>
      <c r="W237" s="142"/>
      <c r="X237" s="142"/>
    </row>
    <row r="238" spans="1:24" ht="101.25" customHeight="1" x14ac:dyDescent="0.25">
      <c r="A238" s="267">
        <f t="shared" si="109"/>
        <v>195</v>
      </c>
      <c r="B238" s="133" t="s">
        <v>460</v>
      </c>
      <c r="C238" s="138" t="s">
        <v>461</v>
      </c>
      <c r="D238" s="142">
        <v>3.6383399999999999</v>
      </c>
      <c r="E238" s="142">
        <f>G238+I238+K238+M238</f>
        <v>3.3328919999999997</v>
      </c>
      <c r="F238" s="142">
        <v>0</v>
      </c>
      <c r="G238" s="142">
        <v>0</v>
      </c>
      <c r="H238" s="142">
        <v>0</v>
      </c>
      <c r="I238" s="142">
        <v>0.83322299999999994</v>
      </c>
      <c r="J238" s="142">
        <v>0</v>
      </c>
      <c r="K238" s="142">
        <v>0.83322299999999994</v>
      </c>
      <c r="L238" s="142">
        <v>0</v>
      </c>
      <c r="M238" s="142">
        <v>1.6664459999999999</v>
      </c>
      <c r="N238" s="142"/>
      <c r="O238" s="134">
        <v>0</v>
      </c>
      <c r="P238" s="142">
        <f>O238-X238</f>
        <v>0</v>
      </c>
      <c r="Q238" s="134">
        <v>0</v>
      </c>
      <c r="R238" s="134">
        <v>0</v>
      </c>
      <c r="S238" s="142">
        <f>E238-F238</f>
        <v>3.3328919999999997</v>
      </c>
      <c r="T238" s="142"/>
      <c r="U238" s="142"/>
      <c r="V238" s="142"/>
      <c r="W238" s="142"/>
      <c r="X238" s="142"/>
    </row>
    <row r="239" spans="1:24" ht="31.5" x14ac:dyDescent="0.25">
      <c r="A239" s="267"/>
      <c r="B239" s="187" t="s">
        <v>462</v>
      </c>
      <c r="C239" s="188"/>
      <c r="D239" s="170">
        <v>36.150624000000001</v>
      </c>
      <c r="E239" s="170">
        <v>7.1813520000000013</v>
      </c>
      <c r="F239" s="170">
        <v>2.40114143</v>
      </c>
      <c r="G239" s="170">
        <v>0.26058187199999994</v>
      </c>
      <c r="H239" s="170">
        <v>0.13992675599999996</v>
      </c>
      <c r="I239" s="170">
        <v>1.7647680000000003</v>
      </c>
      <c r="J239" s="170">
        <v>0.17586249600000003</v>
      </c>
      <c r="K239" s="170">
        <v>1.7647680000000003</v>
      </c>
      <c r="L239" s="170">
        <v>2.0853521779999999</v>
      </c>
      <c r="M239" s="170">
        <v>3.3912341280000002</v>
      </c>
      <c r="N239" s="170">
        <f t="shared" ref="N239" si="121">SUM(N240:N244)</f>
        <v>0</v>
      </c>
      <c r="O239" s="198">
        <v>1.6540581200000002</v>
      </c>
      <c r="P239" s="170">
        <f t="shared" ref="P239" si="122">SUM(P240:P244)</f>
        <v>1.6540581200000002</v>
      </c>
      <c r="Q239" s="170">
        <f t="shared" ref="Q239:W239" si="123">SUM(Q240:Q244)</f>
        <v>0.16800607000000001</v>
      </c>
      <c r="R239" s="170">
        <f t="shared" si="123"/>
        <v>0</v>
      </c>
      <c r="S239" s="170">
        <f t="shared" si="123"/>
        <v>4.7802105700000013</v>
      </c>
      <c r="T239" s="170">
        <f t="shared" si="123"/>
        <v>0</v>
      </c>
      <c r="U239" s="170">
        <f t="shared" si="123"/>
        <v>0</v>
      </c>
      <c r="V239" s="170">
        <f t="shared" si="123"/>
        <v>0</v>
      </c>
      <c r="W239" s="170">
        <f t="shared" si="123"/>
        <v>0</v>
      </c>
      <c r="X239" s="170"/>
    </row>
    <row r="240" spans="1:24" ht="63" x14ac:dyDescent="0.25">
      <c r="A240" s="267">
        <f t="shared" si="109"/>
        <v>196</v>
      </c>
      <c r="B240" s="133" t="s">
        <v>463</v>
      </c>
      <c r="C240" s="138" t="s">
        <v>464</v>
      </c>
      <c r="D240" s="142">
        <v>28.671299999999999</v>
      </c>
      <c r="E240" s="142">
        <f>G240+I240+K240+M240</f>
        <v>6.4725720000000013</v>
      </c>
      <c r="F240" s="142">
        <v>0.46033570799999995</v>
      </c>
      <c r="G240" s="142">
        <v>0.12681111599999997</v>
      </c>
      <c r="H240" s="142">
        <v>0.12681111599999997</v>
      </c>
      <c r="I240" s="142">
        <v>1.6181430000000003</v>
      </c>
      <c r="J240" s="142">
        <v>0.16125103200000004</v>
      </c>
      <c r="K240" s="142">
        <v>1.6181430000000003</v>
      </c>
      <c r="L240" s="142">
        <v>0.17227355999999991</v>
      </c>
      <c r="M240" s="142">
        <v>3.1094748840000004</v>
      </c>
      <c r="N240" s="142"/>
      <c r="O240" s="134">
        <v>0.38361308999999999</v>
      </c>
      <c r="P240" s="142">
        <f>O240-X240</f>
        <v>0.38361308999999999</v>
      </c>
      <c r="Q240" s="134">
        <v>0</v>
      </c>
      <c r="R240" s="134">
        <v>0</v>
      </c>
      <c r="S240" s="142">
        <f>E240-F240</f>
        <v>6.0122362920000016</v>
      </c>
      <c r="T240" s="142"/>
      <c r="U240" s="142"/>
      <c r="V240" s="142"/>
      <c r="W240" s="142"/>
      <c r="X240" s="142"/>
    </row>
    <row r="241" spans="1:24" ht="63" x14ac:dyDescent="0.25">
      <c r="A241" s="267">
        <f t="shared" si="109"/>
        <v>197</v>
      </c>
      <c r="B241" s="133" t="s">
        <v>465</v>
      </c>
      <c r="C241" s="138" t="s">
        <v>466</v>
      </c>
      <c r="D241" s="142">
        <v>7.2595559999999999</v>
      </c>
      <c r="E241" s="142">
        <f>G241+I241+K241+M241</f>
        <v>0.58650000000000002</v>
      </c>
      <c r="F241" s="142">
        <v>4.1712468000000003E-2</v>
      </c>
      <c r="G241" s="142">
        <v>1.1490756E-2</v>
      </c>
      <c r="H241" s="142">
        <v>1.1490756E-2</v>
      </c>
      <c r="I241" s="142">
        <v>0.14662500000000001</v>
      </c>
      <c r="J241" s="142">
        <v>1.4611463999999999E-2</v>
      </c>
      <c r="K241" s="142">
        <v>0.14662500000000001</v>
      </c>
      <c r="L241" s="142">
        <v>1.5610248000000005E-2</v>
      </c>
      <c r="M241" s="142">
        <v>0.28175924400000002</v>
      </c>
      <c r="N241" s="142"/>
      <c r="O241" s="134">
        <v>3.4760390000000002E-2</v>
      </c>
      <c r="P241" s="142">
        <f>O241-X241</f>
        <v>3.4760390000000002E-2</v>
      </c>
      <c r="Q241" s="134">
        <v>0</v>
      </c>
      <c r="R241" s="134">
        <v>0</v>
      </c>
      <c r="S241" s="142">
        <f>E241-F241</f>
        <v>0.54478753199999996</v>
      </c>
      <c r="T241" s="142"/>
      <c r="U241" s="142"/>
      <c r="V241" s="142"/>
      <c r="W241" s="142"/>
      <c r="X241" s="142"/>
    </row>
    <row r="242" spans="1:24" ht="126" x14ac:dyDescent="0.25">
      <c r="A242" s="267">
        <f t="shared" si="109"/>
        <v>198</v>
      </c>
      <c r="B242" s="133" t="s">
        <v>1835</v>
      </c>
      <c r="C242" s="138" t="s">
        <v>1836</v>
      </c>
      <c r="D242" s="142">
        <v>0</v>
      </c>
      <c r="E242" s="142">
        <f>G242+I242+K242+M242</f>
        <v>0</v>
      </c>
      <c r="F242" s="142">
        <v>0.64739999000000004</v>
      </c>
      <c r="G242" s="142">
        <v>0</v>
      </c>
      <c r="H242" s="142">
        <v>0</v>
      </c>
      <c r="I242" s="142">
        <v>0</v>
      </c>
      <c r="J242" s="142">
        <v>0</v>
      </c>
      <c r="K242" s="142">
        <v>0</v>
      </c>
      <c r="L242" s="142">
        <v>0.64739999000000004</v>
      </c>
      <c r="M242" s="142">
        <v>0</v>
      </c>
      <c r="N242" s="142"/>
      <c r="O242" s="134">
        <v>0</v>
      </c>
      <c r="P242" s="142">
        <f>O242-X242</f>
        <v>0</v>
      </c>
      <c r="Q242" s="134">
        <v>0</v>
      </c>
      <c r="R242" s="134">
        <v>0</v>
      </c>
      <c r="S242" s="142">
        <f>E242-F242</f>
        <v>-0.64739999000000004</v>
      </c>
      <c r="T242" s="142"/>
      <c r="U242" s="142"/>
      <c r="V242" s="142"/>
      <c r="W242" s="142"/>
      <c r="X242" s="142"/>
    </row>
    <row r="243" spans="1:24" ht="78.75" x14ac:dyDescent="0.25">
      <c r="A243" s="267">
        <f t="shared" si="109"/>
        <v>199</v>
      </c>
      <c r="B243" s="133" t="s">
        <v>1837</v>
      </c>
      <c r="C243" s="138" t="s">
        <v>1838</v>
      </c>
      <c r="D243" s="142">
        <v>0</v>
      </c>
      <c r="E243" s="142">
        <f>G243+I243+K243+M243</f>
        <v>0</v>
      </c>
      <c r="F243" s="142">
        <v>1.2500683800000001</v>
      </c>
      <c r="G243" s="142">
        <v>0</v>
      </c>
      <c r="H243" s="142">
        <v>0</v>
      </c>
      <c r="I243" s="142">
        <v>0</v>
      </c>
      <c r="J243" s="142">
        <v>0</v>
      </c>
      <c r="K243" s="142">
        <v>0</v>
      </c>
      <c r="L243" s="142">
        <v>1.2500683800000001</v>
      </c>
      <c r="M243" s="142">
        <v>0</v>
      </c>
      <c r="N243" s="142"/>
      <c r="O243" s="134">
        <v>1.23433057</v>
      </c>
      <c r="P243" s="142">
        <f>O243-X243</f>
        <v>1.23433057</v>
      </c>
      <c r="Q243" s="134">
        <v>0</v>
      </c>
      <c r="R243" s="134">
        <v>0</v>
      </c>
      <c r="S243" s="142">
        <f>E243-F243</f>
        <v>-1.2500683800000001</v>
      </c>
      <c r="T243" s="142"/>
      <c r="U243" s="142"/>
      <c r="V243" s="142"/>
      <c r="W243" s="142"/>
      <c r="X243" s="142"/>
    </row>
    <row r="244" spans="1:24" ht="110.25" x14ac:dyDescent="0.25">
      <c r="A244" s="267">
        <f t="shared" si="109"/>
        <v>200</v>
      </c>
      <c r="B244" s="174" t="s">
        <v>1839</v>
      </c>
      <c r="C244" s="138" t="s">
        <v>467</v>
      </c>
      <c r="D244" s="142">
        <v>0.21976799999999996</v>
      </c>
      <c r="E244" s="142">
        <f>G244+I244+K244+M244</f>
        <v>0.12228</v>
      </c>
      <c r="F244" s="142">
        <v>1.6248840000000003E-3</v>
      </c>
      <c r="G244" s="142">
        <v>0.12228</v>
      </c>
      <c r="H244" s="142">
        <v>1.6248840000000001E-3</v>
      </c>
      <c r="I244" s="142">
        <v>0</v>
      </c>
      <c r="J244" s="142">
        <v>0</v>
      </c>
      <c r="K244" s="142">
        <v>0</v>
      </c>
      <c r="L244" s="142">
        <v>2.1684043449710089E-19</v>
      </c>
      <c r="M244" s="142">
        <v>0</v>
      </c>
      <c r="N244" s="142"/>
      <c r="O244" s="134">
        <v>1.3540699999999998E-3</v>
      </c>
      <c r="P244" s="142">
        <f>O244-X244</f>
        <v>1.3540699999999998E-3</v>
      </c>
      <c r="Q244" s="134">
        <v>0.16800607000000001</v>
      </c>
      <c r="R244" s="134">
        <v>0</v>
      </c>
      <c r="S244" s="142">
        <f>E244-F244</f>
        <v>0.12065511599999999</v>
      </c>
      <c r="T244" s="142"/>
      <c r="U244" s="142"/>
      <c r="V244" s="142"/>
      <c r="W244" s="142"/>
      <c r="X244" s="142"/>
    </row>
    <row r="245" spans="1:24" ht="31.5" x14ac:dyDescent="0.25">
      <c r="A245" s="267"/>
      <c r="B245" s="187" t="s">
        <v>1121</v>
      </c>
      <c r="C245" s="188"/>
      <c r="D245" s="170">
        <v>0</v>
      </c>
      <c r="E245" s="170">
        <v>0</v>
      </c>
      <c r="F245" s="170">
        <v>1.3717237200000001</v>
      </c>
      <c r="G245" s="170">
        <v>0</v>
      </c>
      <c r="H245" s="170">
        <v>0</v>
      </c>
      <c r="I245" s="170">
        <v>0</v>
      </c>
      <c r="J245" s="170">
        <v>0</v>
      </c>
      <c r="K245" s="170">
        <v>0</v>
      </c>
      <c r="L245" s="170">
        <v>1.3717237200000001</v>
      </c>
      <c r="M245" s="170">
        <v>0</v>
      </c>
      <c r="N245" s="170">
        <f t="shared" ref="N245:P245" si="124">SUM(N246)</f>
        <v>0</v>
      </c>
      <c r="O245" s="198">
        <v>1.4048499999999999</v>
      </c>
      <c r="P245" s="170">
        <f t="shared" si="124"/>
        <v>1.4048499999999999</v>
      </c>
      <c r="Q245" s="170">
        <f t="shared" ref="Q245:W245" si="125">SUM(Q246)</f>
        <v>0</v>
      </c>
      <c r="R245" s="170">
        <f t="shared" si="125"/>
        <v>0</v>
      </c>
      <c r="S245" s="170">
        <f t="shared" si="125"/>
        <v>-1.3717237200000001</v>
      </c>
      <c r="T245" s="170">
        <f t="shared" si="125"/>
        <v>0</v>
      </c>
      <c r="U245" s="170">
        <f t="shared" si="125"/>
        <v>0</v>
      </c>
      <c r="V245" s="170">
        <f t="shared" si="125"/>
        <v>0</v>
      </c>
      <c r="W245" s="170">
        <f t="shared" si="125"/>
        <v>0</v>
      </c>
      <c r="X245" s="170"/>
    </row>
    <row r="246" spans="1:24" ht="110.25" x14ac:dyDescent="0.25">
      <c r="A246" s="267">
        <f t="shared" si="109"/>
        <v>201</v>
      </c>
      <c r="B246" s="133" t="s">
        <v>1840</v>
      </c>
      <c r="C246" s="138" t="s">
        <v>1841</v>
      </c>
      <c r="D246" s="142">
        <v>0</v>
      </c>
      <c r="E246" s="142">
        <f>G246+I246+K246+M246</f>
        <v>0</v>
      </c>
      <c r="F246" s="142">
        <v>1.3717237200000001</v>
      </c>
      <c r="G246" s="142">
        <v>0</v>
      </c>
      <c r="H246" s="142">
        <v>0</v>
      </c>
      <c r="I246" s="142">
        <v>0</v>
      </c>
      <c r="J246" s="142">
        <v>0</v>
      </c>
      <c r="K246" s="142">
        <v>0</v>
      </c>
      <c r="L246" s="142">
        <v>1.3717237200000001</v>
      </c>
      <c r="M246" s="142">
        <v>0</v>
      </c>
      <c r="N246" s="142"/>
      <c r="O246" s="134">
        <v>1.4048499999999999</v>
      </c>
      <c r="P246" s="142">
        <f>O246-X246</f>
        <v>1.4048499999999999</v>
      </c>
      <c r="Q246" s="134">
        <v>0</v>
      </c>
      <c r="R246" s="134">
        <v>0</v>
      </c>
      <c r="S246" s="142">
        <f>E246-F246</f>
        <v>-1.3717237200000001</v>
      </c>
      <c r="T246" s="142"/>
      <c r="U246" s="142"/>
      <c r="V246" s="142"/>
      <c r="W246" s="142"/>
      <c r="X246" s="142"/>
    </row>
    <row r="247" spans="1:24" ht="31.5" x14ac:dyDescent="0.25">
      <c r="A247" s="267"/>
      <c r="B247" s="187" t="s">
        <v>468</v>
      </c>
      <c r="C247" s="188"/>
      <c r="D247" s="170">
        <v>163.32039600000002</v>
      </c>
      <c r="E247" s="170">
        <v>39.479567446320345</v>
      </c>
      <c r="F247" s="170">
        <v>11.831923037999999</v>
      </c>
      <c r="G247" s="170">
        <v>1.2107053679999997</v>
      </c>
      <c r="H247" s="170">
        <v>1.064797368</v>
      </c>
      <c r="I247" s="170">
        <v>9.6671829895800876</v>
      </c>
      <c r="J247" s="170">
        <v>2.2017091199999999</v>
      </c>
      <c r="K247" s="170">
        <v>11.179019081580087</v>
      </c>
      <c r="L247" s="170">
        <v>8.5654165499999984</v>
      </c>
      <c r="M247" s="170">
        <v>17.422660007160175</v>
      </c>
      <c r="N247" s="170">
        <f t="shared" ref="N247" si="126">SUM(N248:N261)</f>
        <v>0</v>
      </c>
      <c r="O247" s="198">
        <v>11.206136730000001</v>
      </c>
      <c r="P247" s="170">
        <f t="shared" ref="P247" si="127">SUM(P248:P261)</f>
        <v>11.206136730000001</v>
      </c>
      <c r="Q247" s="170">
        <f t="shared" ref="Q247:W247" si="128">SUM(Q248:Q261)</f>
        <v>1.6053267999999998</v>
      </c>
      <c r="R247" s="170">
        <f t="shared" si="128"/>
        <v>0</v>
      </c>
      <c r="S247" s="170">
        <f t="shared" si="128"/>
        <v>27.64764440832035</v>
      </c>
      <c r="T247" s="170">
        <f t="shared" si="128"/>
        <v>0</v>
      </c>
      <c r="U247" s="170">
        <f t="shared" si="128"/>
        <v>0</v>
      </c>
      <c r="V247" s="170">
        <f t="shared" si="128"/>
        <v>0</v>
      </c>
      <c r="W247" s="170">
        <f t="shared" si="128"/>
        <v>0</v>
      </c>
      <c r="X247" s="170"/>
    </row>
    <row r="248" spans="1:24" ht="63" x14ac:dyDescent="0.25">
      <c r="A248" s="267">
        <f t="shared" si="109"/>
        <v>202</v>
      </c>
      <c r="B248" s="133" t="s">
        <v>469</v>
      </c>
      <c r="C248" s="138" t="s">
        <v>470</v>
      </c>
      <c r="D248" s="142">
        <v>9.5272199999999998</v>
      </c>
      <c r="E248" s="142">
        <f t="shared" ref="E248:E261" si="129">G248+I248+K248+M248</f>
        <v>1.2E-2</v>
      </c>
      <c r="F248" s="142">
        <v>0.64816247000000005</v>
      </c>
      <c r="G248" s="142">
        <v>2.35116E-4</v>
      </c>
      <c r="H248" s="142">
        <v>2.35116E-4</v>
      </c>
      <c r="I248" s="142">
        <v>3.0000000000000001E-3</v>
      </c>
      <c r="J248" s="142">
        <v>2.9893199999999996E-4</v>
      </c>
      <c r="K248" s="142">
        <v>3.0000000000000001E-3</v>
      </c>
      <c r="L248" s="142">
        <v>0.64762842200000004</v>
      </c>
      <c r="M248" s="142">
        <v>5.7648839999999996E-3</v>
      </c>
      <c r="N248" s="142"/>
      <c r="O248" s="134">
        <v>0.54013538999999999</v>
      </c>
      <c r="P248" s="142">
        <f t="shared" ref="P248:P261" si="130">O248-X248</f>
        <v>0.54013538999999999</v>
      </c>
      <c r="Q248" s="134">
        <v>0</v>
      </c>
      <c r="R248" s="134">
        <v>0</v>
      </c>
      <c r="S248" s="142">
        <f t="shared" ref="S248:S261" si="131">E248-F248</f>
        <v>-0.63616247000000004</v>
      </c>
      <c r="T248" s="142"/>
      <c r="U248" s="142"/>
      <c r="V248" s="142"/>
      <c r="W248" s="142"/>
      <c r="X248" s="142"/>
    </row>
    <row r="249" spans="1:24" ht="78.75" x14ac:dyDescent="0.25">
      <c r="A249" s="267">
        <f t="shared" si="109"/>
        <v>203</v>
      </c>
      <c r="B249" s="133" t="s">
        <v>471</v>
      </c>
      <c r="C249" s="139" t="s">
        <v>472</v>
      </c>
      <c r="D249" s="142">
        <v>28.003884000000003</v>
      </c>
      <c r="E249" s="142">
        <f t="shared" si="129"/>
        <v>1.2E-2</v>
      </c>
      <c r="F249" s="142">
        <v>1.75600902</v>
      </c>
      <c r="G249" s="142">
        <v>2.35116E-4</v>
      </c>
      <c r="H249" s="142">
        <v>2.35116E-4</v>
      </c>
      <c r="I249" s="142">
        <v>3.0000000000000001E-3</v>
      </c>
      <c r="J249" s="142">
        <v>2.9893199999999996E-4</v>
      </c>
      <c r="K249" s="142">
        <v>3.0000000000000001E-3</v>
      </c>
      <c r="L249" s="142">
        <v>1.755474972</v>
      </c>
      <c r="M249" s="142">
        <v>5.7648839999999996E-3</v>
      </c>
      <c r="N249" s="142"/>
      <c r="O249" s="134">
        <v>1.46334085</v>
      </c>
      <c r="P249" s="142">
        <f t="shared" si="130"/>
        <v>1.46334085</v>
      </c>
      <c r="Q249" s="134">
        <v>0</v>
      </c>
      <c r="R249" s="134">
        <v>0</v>
      </c>
      <c r="S249" s="142">
        <f t="shared" si="131"/>
        <v>-1.74400902</v>
      </c>
      <c r="T249" s="142"/>
      <c r="U249" s="142"/>
      <c r="V249" s="142"/>
      <c r="W249" s="142"/>
      <c r="X249" s="142"/>
    </row>
    <row r="250" spans="1:24" ht="63" x14ac:dyDescent="0.25">
      <c r="A250" s="267">
        <f t="shared" si="109"/>
        <v>204</v>
      </c>
      <c r="B250" s="133" t="s">
        <v>473</v>
      </c>
      <c r="C250" s="139" t="s">
        <v>474</v>
      </c>
      <c r="D250" s="142">
        <v>11.691563999999998</v>
      </c>
      <c r="E250" s="142">
        <f t="shared" si="129"/>
        <v>10.505015999999999</v>
      </c>
      <c r="F250" s="142">
        <v>5.0221079159999995</v>
      </c>
      <c r="G250" s="142">
        <v>0.205815048</v>
      </c>
      <c r="H250" s="142">
        <v>0.205815048</v>
      </c>
      <c r="I250" s="142">
        <v>2.6262539999999999</v>
      </c>
      <c r="J250" s="142">
        <v>0.26171125200000006</v>
      </c>
      <c r="K250" s="142">
        <v>2.6262539999999999</v>
      </c>
      <c r="L250" s="142">
        <v>4.5545816159999992</v>
      </c>
      <c r="M250" s="142">
        <v>5.0466929519999999</v>
      </c>
      <c r="N250" s="142"/>
      <c r="O250" s="134">
        <v>5.0757109299999996</v>
      </c>
      <c r="P250" s="142">
        <f t="shared" si="130"/>
        <v>5.0757109299999996</v>
      </c>
      <c r="Q250" s="134">
        <v>0</v>
      </c>
      <c r="R250" s="134">
        <v>0</v>
      </c>
      <c r="S250" s="142">
        <f t="shared" si="131"/>
        <v>5.482908084</v>
      </c>
      <c r="T250" s="142"/>
      <c r="U250" s="142"/>
      <c r="V250" s="142"/>
      <c r="W250" s="142"/>
      <c r="X250" s="142"/>
    </row>
    <row r="251" spans="1:24" ht="63" x14ac:dyDescent="0.25">
      <c r="A251" s="267">
        <f t="shared" si="109"/>
        <v>205</v>
      </c>
      <c r="B251" s="133" t="s">
        <v>475</v>
      </c>
      <c r="C251" s="139" t="s">
        <v>476</v>
      </c>
      <c r="D251" s="142">
        <v>48.015564000000005</v>
      </c>
      <c r="E251" s="142">
        <f t="shared" si="129"/>
        <v>12.002531446320354</v>
      </c>
      <c r="F251" s="142">
        <v>0.85363188000000001</v>
      </c>
      <c r="G251" s="142">
        <v>0.23515445999999998</v>
      </c>
      <c r="H251" s="142">
        <v>0.23515445999999998</v>
      </c>
      <c r="I251" s="142">
        <v>3.000632861580089</v>
      </c>
      <c r="J251" s="142">
        <v>0.29901882000000002</v>
      </c>
      <c r="K251" s="142">
        <v>3.000632861580089</v>
      </c>
      <c r="L251" s="142">
        <v>0.31945860000000004</v>
      </c>
      <c r="M251" s="142">
        <v>5.7661112631601776</v>
      </c>
      <c r="N251" s="142"/>
      <c r="O251" s="134">
        <v>0.71135990000000004</v>
      </c>
      <c r="P251" s="142">
        <f t="shared" si="130"/>
        <v>0.71135990000000004</v>
      </c>
      <c r="Q251" s="134">
        <v>0</v>
      </c>
      <c r="R251" s="134">
        <v>0</v>
      </c>
      <c r="S251" s="142">
        <f t="shared" si="131"/>
        <v>11.148899566320354</v>
      </c>
      <c r="T251" s="142"/>
      <c r="U251" s="142"/>
      <c r="V251" s="142"/>
      <c r="W251" s="142"/>
      <c r="X251" s="142"/>
    </row>
    <row r="252" spans="1:24" ht="78.75" x14ac:dyDescent="0.25">
      <c r="A252" s="267">
        <f t="shared" si="109"/>
        <v>206</v>
      </c>
      <c r="B252" s="133" t="s">
        <v>477</v>
      </c>
      <c r="C252" s="139" t="s">
        <v>478</v>
      </c>
      <c r="D252" s="142">
        <v>9.0768959999999996</v>
      </c>
      <c r="E252" s="142">
        <f t="shared" si="129"/>
        <v>7.9185599999999994</v>
      </c>
      <c r="F252" s="142">
        <v>0.56317579200000001</v>
      </c>
      <c r="G252" s="142">
        <v>0.15514099199999998</v>
      </c>
      <c r="H252" s="142">
        <v>0.15514099199999998</v>
      </c>
      <c r="I252" s="142">
        <v>1.9796399999999998</v>
      </c>
      <c r="J252" s="142">
        <v>0.19727489999999998</v>
      </c>
      <c r="K252" s="142">
        <v>1.9796399999999998</v>
      </c>
      <c r="L252" s="142">
        <v>0.21075990000000006</v>
      </c>
      <c r="M252" s="142">
        <v>3.8041390079999999</v>
      </c>
      <c r="N252" s="142"/>
      <c r="O252" s="134">
        <v>0.46931316000000001</v>
      </c>
      <c r="P252" s="142">
        <f t="shared" si="130"/>
        <v>0.46931316000000001</v>
      </c>
      <c r="Q252" s="134">
        <v>0</v>
      </c>
      <c r="R252" s="134">
        <v>0</v>
      </c>
      <c r="S252" s="142">
        <f t="shared" si="131"/>
        <v>7.3553842079999994</v>
      </c>
      <c r="T252" s="142"/>
      <c r="U252" s="142"/>
      <c r="V252" s="142"/>
      <c r="W252" s="142"/>
      <c r="X252" s="142"/>
    </row>
    <row r="253" spans="1:24" ht="204.75" x14ac:dyDescent="0.25">
      <c r="A253" s="267">
        <f t="shared" si="109"/>
        <v>207</v>
      </c>
      <c r="B253" s="133" t="s">
        <v>1842</v>
      </c>
      <c r="C253" s="139" t="s">
        <v>479</v>
      </c>
      <c r="D253" s="142">
        <v>45.999348000000005</v>
      </c>
      <c r="E253" s="142">
        <f t="shared" si="129"/>
        <v>1.2E-2</v>
      </c>
      <c r="F253" s="142">
        <v>0.48302624</v>
      </c>
      <c r="G253" s="142">
        <v>2.35116E-4</v>
      </c>
      <c r="H253" s="142">
        <v>2.35116E-4</v>
      </c>
      <c r="I253" s="142">
        <v>3.0000000000000001E-3</v>
      </c>
      <c r="J253" s="142">
        <v>0.48247173200000004</v>
      </c>
      <c r="K253" s="142">
        <v>3.0000000000000001E-3</v>
      </c>
      <c r="L253" s="142">
        <v>3.1939199999997392E-4</v>
      </c>
      <c r="M253" s="142">
        <v>5.7648839999999996E-3</v>
      </c>
      <c r="N253" s="142"/>
      <c r="O253" s="134">
        <v>0.40252187</v>
      </c>
      <c r="P253" s="142">
        <f t="shared" si="130"/>
        <v>0.40252187</v>
      </c>
      <c r="Q253" s="134">
        <v>0</v>
      </c>
      <c r="R253" s="134">
        <v>0</v>
      </c>
      <c r="S253" s="142">
        <f t="shared" si="131"/>
        <v>-0.47102623999999998</v>
      </c>
      <c r="T253" s="142"/>
      <c r="U253" s="142"/>
      <c r="V253" s="142"/>
      <c r="W253" s="142"/>
      <c r="X253" s="142"/>
    </row>
    <row r="254" spans="1:24" ht="110.25" x14ac:dyDescent="0.25">
      <c r="A254" s="267">
        <f t="shared" si="109"/>
        <v>208</v>
      </c>
      <c r="B254" s="133" t="s">
        <v>1843</v>
      </c>
      <c r="C254" s="139" t="s">
        <v>480</v>
      </c>
      <c r="D254" s="142">
        <v>0.46832399999999996</v>
      </c>
      <c r="E254" s="142">
        <f t="shared" si="129"/>
        <v>0.44595599999999996</v>
      </c>
      <c r="F254" s="142">
        <v>0.30004799999999998</v>
      </c>
      <c r="G254" s="142">
        <v>0.44595599999999996</v>
      </c>
      <c r="H254" s="142">
        <v>0.30004799999999998</v>
      </c>
      <c r="I254" s="142">
        <v>0</v>
      </c>
      <c r="J254" s="142">
        <v>0</v>
      </c>
      <c r="K254" s="142">
        <v>0</v>
      </c>
      <c r="L254" s="142">
        <v>0</v>
      </c>
      <c r="M254" s="142">
        <v>0</v>
      </c>
      <c r="N254" s="142"/>
      <c r="O254" s="134">
        <v>0</v>
      </c>
      <c r="P254" s="142">
        <f t="shared" si="130"/>
        <v>0</v>
      </c>
      <c r="Q254" s="134">
        <v>0.29011243000000003</v>
      </c>
      <c r="R254" s="134">
        <v>0</v>
      </c>
      <c r="S254" s="142">
        <f t="shared" si="131"/>
        <v>0.14590799999999998</v>
      </c>
      <c r="T254" s="142"/>
      <c r="U254" s="142"/>
      <c r="V254" s="142"/>
      <c r="W254" s="142"/>
      <c r="X254" s="142"/>
    </row>
    <row r="255" spans="1:24" ht="141.75" x14ac:dyDescent="0.25">
      <c r="A255" s="267">
        <f t="shared" si="109"/>
        <v>209</v>
      </c>
      <c r="B255" s="174" t="s">
        <v>1844</v>
      </c>
      <c r="C255" s="138" t="s">
        <v>1686</v>
      </c>
      <c r="D255" s="142">
        <v>0.85907999999999995</v>
      </c>
      <c r="E255" s="142">
        <f t="shared" si="129"/>
        <v>0.61258800000000002</v>
      </c>
      <c r="F255" s="142">
        <v>0.63530349400000008</v>
      </c>
      <c r="G255" s="142">
        <v>1.2001871999999998E-2</v>
      </c>
      <c r="H255" s="142">
        <v>1.2001871999999998E-2</v>
      </c>
      <c r="I255" s="142">
        <v>0.600586128</v>
      </c>
      <c r="J255" s="142">
        <v>0.62330162200000006</v>
      </c>
      <c r="K255" s="142">
        <v>0</v>
      </c>
      <c r="L255" s="142">
        <v>0</v>
      </c>
      <c r="M255" s="142">
        <v>0</v>
      </c>
      <c r="N255" s="142"/>
      <c r="O255" s="134">
        <v>0.52941958</v>
      </c>
      <c r="P255" s="142">
        <f t="shared" si="130"/>
        <v>0.52941958</v>
      </c>
      <c r="Q255" s="134">
        <v>0.66118089000000002</v>
      </c>
      <c r="R255" s="134">
        <v>0</v>
      </c>
      <c r="S255" s="142">
        <f t="shared" si="131"/>
        <v>-2.2715494000000058E-2</v>
      </c>
      <c r="T255" s="142"/>
      <c r="U255" s="142"/>
      <c r="V255" s="142"/>
      <c r="W255" s="142"/>
      <c r="X255" s="142"/>
    </row>
    <row r="256" spans="1:24" ht="60.75" customHeight="1" x14ac:dyDescent="0.25">
      <c r="A256" s="267">
        <f t="shared" si="109"/>
        <v>210</v>
      </c>
      <c r="B256" s="133" t="s">
        <v>1845</v>
      </c>
      <c r="C256" s="138" t="s">
        <v>481</v>
      </c>
      <c r="D256" s="142">
        <v>7.5238799999999992</v>
      </c>
      <c r="E256" s="142">
        <f t="shared" si="129"/>
        <v>5.8042799999999986</v>
      </c>
      <c r="F256" s="142">
        <v>1.051981888</v>
      </c>
      <c r="G256" s="142">
        <v>0.11371786800000001</v>
      </c>
      <c r="H256" s="142">
        <v>0.11371786800000001</v>
      </c>
      <c r="I256" s="142">
        <v>1.4510699999999999</v>
      </c>
      <c r="J256" s="142">
        <v>0.144601908</v>
      </c>
      <c r="K256" s="142">
        <v>1.4510699999999999</v>
      </c>
      <c r="L256" s="142">
        <v>0.79366211200000003</v>
      </c>
      <c r="M256" s="142">
        <v>2.7884221319999991</v>
      </c>
      <c r="N256" s="142"/>
      <c r="O256" s="134">
        <v>0.87665157000000005</v>
      </c>
      <c r="P256" s="142">
        <f t="shared" si="130"/>
        <v>0.87665157000000005</v>
      </c>
      <c r="Q256" s="134">
        <v>0</v>
      </c>
      <c r="R256" s="134">
        <v>0</v>
      </c>
      <c r="S256" s="142">
        <f t="shared" si="131"/>
        <v>4.7522981119999983</v>
      </c>
      <c r="T256" s="142"/>
      <c r="U256" s="142"/>
      <c r="V256" s="142"/>
      <c r="W256" s="142"/>
      <c r="X256" s="142"/>
    </row>
    <row r="257" spans="1:24" ht="141.75" x14ac:dyDescent="0.25">
      <c r="A257" s="267">
        <f t="shared" si="109"/>
        <v>211</v>
      </c>
      <c r="B257" s="133" t="s">
        <v>482</v>
      </c>
      <c r="C257" s="138" t="s">
        <v>1687</v>
      </c>
      <c r="D257" s="142">
        <v>2.154636</v>
      </c>
      <c r="E257" s="142">
        <f t="shared" si="129"/>
        <v>2.154636</v>
      </c>
      <c r="F257" s="142">
        <v>0.25561633800000005</v>
      </c>
      <c r="G257" s="142">
        <v>4.2213779999999999E-2</v>
      </c>
      <c r="H257" s="142">
        <v>4.2213779999999999E-2</v>
      </c>
      <c r="I257" s="142">
        <v>0</v>
      </c>
      <c r="J257" s="142">
        <v>0.192731022</v>
      </c>
      <c r="K257" s="142">
        <v>2.11242222</v>
      </c>
      <c r="L257" s="142">
        <v>2.0671536000000046E-2</v>
      </c>
      <c r="M257" s="142">
        <v>0</v>
      </c>
      <c r="N257" s="142"/>
      <c r="O257" s="134">
        <v>0.65403347999999994</v>
      </c>
      <c r="P257" s="142">
        <f t="shared" si="130"/>
        <v>0.65403347999999994</v>
      </c>
      <c r="Q257" s="134">
        <v>0.65403347999999994</v>
      </c>
      <c r="R257" s="134">
        <v>0</v>
      </c>
      <c r="S257" s="142">
        <f t="shared" si="131"/>
        <v>1.8990196619999999</v>
      </c>
      <c r="T257" s="142"/>
      <c r="U257" s="142"/>
      <c r="V257" s="142"/>
      <c r="W257" s="142"/>
      <c r="X257" s="142"/>
    </row>
    <row r="258" spans="1:24" ht="101.25" customHeight="1" x14ac:dyDescent="0.25">
      <c r="A258" s="267">
        <f t="shared" si="109"/>
        <v>212</v>
      </c>
      <c r="B258" s="133" t="s">
        <v>1846</v>
      </c>
      <c r="C258" s="138" t="s">
        <v>1847</v>
      </c>
      <c r="D258" s="142">
        <v>0</v>
      </c>
      <c r="E258" s="142">
        <f t="shared" si="129"/>
        <v>0</v>
      </c>
      <c r="F258" s="142">
        <v>0.26285999999999998</v>
      </c>
      <c r="G258" s="142">
        <v>0</v>
      </c>
      <c r="H258" s="142">
        <v>0</v>
      </c>
      <c r="I258" s="142">
        <v>0</v>
      </c>
      <c r="J258" s="142">
        <v>0</v>
      </c>
      <c r="K258" s="142">
        <v>0</v>
      </c>
      <c r="L258" s="142">
        <v>0.26285999999999998</v>
      </c>
      <c r="M258" s="142">
        <v>0</v>
      </c>
      <c r="N258" s="142"/>
      <c r="O258" s="134">
        <v>3.5110000000000002E-2</v>
      </c>
      <c r="P258" s="142">
        <f t="shared" si="130"/>
        <v>3.5110000000000002E-2</v>
      </c>
      <c r="Q258" s="134">
        <v>0</v>
      </c>
      <c r="R258" s="134">
        <v>0</v>
      </c>
      <c r="S258" s="142">
        <f t="shared" si="131"/>
        <v>-0.26285999999999998</v>
      </c>
      <c r="T258" s="142"/>
      <c r="U258" s="142"/>
      <c r="V258" s="142"/>
      <c r="W258" s="142"/>
      <c r="X258" s="142"/>
    </row>
    <row r="259" spans="1:24" ht="157.5" x14ac:dyDescent="0.25">
      <c r="A259" s="267">
        <f t="shared" si="109"/>
        <v>213</v>
      </c>
      <c r="B259" s="133" t="s">
        <v>1848</v>
      </c>
      <c r="C259" s="138" t="s">
        <v>1849</v>
      </c>
      <c r="D259" s="142">
        <v>0</v>
      </c>
      <c r="E259" s="142">
        <f t="shared" si="129"/>
        <v>0</v>
      </c>
      <c r="F259" s="142">
        <v>0</v>
      </c>
      <c r="G259" s="142">
        <v>0</v>
      </c>
      <c r="H259" s="142">
        <v>0</v>
      </c>
      <c r="I259" s="142">
        <v>0</v>
      </c>
      <c r="J259" s="142">
        <v>0</v>
      </c>
      <c r="K259" s="142">
        <v>0</v>
      </c>
      <c r="L259" s="142">
        <v>0</v>
      </c>
      <c r="M259" s="142">
        <v>0</v>
      </c>
      <c r="N259" s="142"/>
      <c r="O259" s="134">
        <v>0.15267</v>
      </c>
      <c r="P259" s="142">
        <f t="shared" si="130"/>
        <v>0.15267</v>
      </c>
      <c r="Q259" s="134">
        <v>0</v>
      </c>
      <c r="R259" s="134">
        <v>0</v>
      </c>
      <c r="S259" s="142">
        <f t="shared" si="131"/>
        <v>0</v>
      </c>
      <c r="T259" s="142"/>
      <c r="U259" s="142"/>
      <c r="V259" s="142"/>
      <c r="W259" s="142"/>
      <c r="X259" s="142"/>
    </row>
    <row r="260" spans="1:24" ht="141.75" x14ac:dyDescent="0.25">
      <c r="A260" s="267">
        <f t="shared" si="109"/>
        <v>214</v>
      </c>
      <c r="B260" s="133" t="s">
        <v>1850</v>
      </c>
      <c r="C260" s="138" t="s">
        <v>1851</v>
      </c>
      <c r="D260" s="142">
        <v>0</v>
      </c>
      <c r="E260" s="142">
        <f t="shared" si="129"/>
        <v>0</v>
      </c>
      <c r="F260" s="142">
        <v>0</v>
      </c>
      <c r="G260" s="142">
        <v>0</v>
      </c>
      <c r="H260" s="142">
        <v>0</v>
      </c>
      <c r="I260" s="142">
        <v>0</v>
      </c>
      <c r="J260" s="142">
        <v>0</v>
      </c>
      <c r="K260" s="142">
        <v>0</v>
      </c>
      <c r="L260" s="142">
        <v>0</v>
      </c>
      <c r="M260" s="142">
        <v>0</v>
      </c>
      <c r="N260" s="142"/>
      <c r="O260" s="134">
        <v>0.15511000000000003</v>
      </c>
      <c r="P260" s="142">
        <f t="shared" si="130"/>
        <v>0.15511000000000003</v>
      </c>
      <c r="Q260" s="134">
        <v>0</v>
      </c>
      <c r="R260" s="134">
        <v>0</v>
      </c>
      <c r="S260" s="142">
        <f t="shared" si="131"/>
        <v>0</v>
      </c>
      <c r="T260" s="142"/>
      <c r="U260" s="142"/>
      <c r="V260" s="142"/>
      <c r="W260" s="142"/>
      <c r="X260" s="142"/>
    </row>
    <row r="261" spans="1:24" ht="157.5" x14ac:dyDescent="0.25">
      <c r="A261" s="267">
        <f t="shared" si="109"/>
        <v>215</v>
      </c>
      <c r="B261" s="133" t="s">
        <v>1519</v>
      </c>
      <c r="C261" s="138" t="s">
        <v>1520</v>
      </c>
      <c r="D261" s="142">
        <v>0</v>
      </c>
      <c r="E261" s="142">
        <f t="shared" si="129"/>
        <v>0</v>
      </c>
      <c r="F261" s="142">
        <v>0</v>
      </c>
      <c r="G261" s="142">
        <v>0</v>
      </c>
      <c r="H261" s="142">
        <v>0</v>
      </c>
      <c r="I261" s="142">
        <v>0</v>
      </c>
      <c r="J261" s="142">
        <v>0</v>
      </c>
      <c r="K261" s="142">
        <v>0</v>
      </c>
      <c r="L261" s="142">
        <v>0</v>
      </c>
      <c r="M261" s="142">
        <v>0</v>
      </c>
      <c r="N261" s="142"/>
      <c r="O261" s="134">
        <v>0.14076</v>
      </c>
      <c r="P261" s="142">
        <f t="shared" si="130"/>
        <v>0.14076</v>
      </c>
      <c r="Q261" s="134">
        <v>0</v>
      </c>
      <c r="R261" s="134">
        <v>0</v>
      </c>
      <c r="S261" s="142">
        <f t="shared" si="131"/>
        <v>0</v>
      </c>
      <c r="T261" s="142"/>
      <c r="U261" s="142"/>
      <c r="V261" s="142"/>
      <c r="W261" s="142"/>
      <c r="X261" s="142"/>
    </row>
    <row r="262" spans="1:24" ht="31.5" x14ac:dyDescent="0.25">
      <c r="A262" s="267"/>
      <c r="B262" s="187" t="s">
        <v>483</v>
      </c>
      <c r="C262" s="188"/>
      <c r="D262" s="170">
        <v>1.8020159999999998</v>
      </c>
      <c r="E262" s="170">
        <v>1.7900159999999998</v>
      </c>
      <c r="F262" s="170">
        <v>3.0885221919999997</v>
      </c>
      <c r="G262" s="170">
        <v>2.589468E-2</v>
      </c>
      <c r="H262" s="170">
        <v>0.77349707999999984</v>
      </c>
      <c r="I262" s="170">
        <v>0.46832399999999996</v>
      </c>
      <c r="J262" s="170">
        <v>0.42352729200000028</v>
      </c>
      <c r="K262" s="170">
        <v>1.2957973200000001</v>
      </c>
      <c r="L262" s="170">
        <v>1.8914978200000001</v>
      </c>
      <c r="M262" s="170">
        <v>0</v>
      </c>
      <c r="N262" s="170">
        <f t="shared" ref="N262" si="132">SUM(N263:N267)</f>
        <v>0</v>
      </c>
      <c r="O262" s="198">
        <v>2.3895072500000003</v>
      </c>
      <c r="P262" s="170">
        <f t="shared" ref="P262" si="133">SUM(P263:P267)</f>
        <v>2.3895072500000003</v>
      </c>
      <c r="Q262" s="170">
        <f t="shared" ref="Q262:W262" si="134">SUM(Q263:Q267)</f>
        <v>1.30048483</v>
      </c>
      <c r="R262" s="170">
        <f t="shared" si="134"/>
        <v>1.00445575</v>
      </c>
      <c r="S262" s="170">
        <f t="shared" si="134"/>
        <v>-1.2985061920000001</v>
      </c>
      <c r="T262" s="170">
        <f t="shared" si="134"/>
        <v>0</v>
      </c>
      <c r="U262" s="170">
        <f t="shared" si="134"/>
        <v>0</v>
      </c>
      <c r="V262" s="170">
        <f t="shared" si="134"/>
        <v>0</v>
      </c>
      <c r="W262" s="170">
        <f t="shared" si="134"/>
        <v>0</v>
      </c>
      <c r="X262" s="170"/>
    </row>
    <row r="263" spans="1:24" ht="63" x14ac:dyDescent="0.25">
      <c r="A263" s="267">
        <f t="shared" si="109"/>
        <v>216</v>
      </c>
      <c r="B263" s="174" t="s">
        <v>484</v>
      </c>
      <c r="C263" s="138" t="s">
        <v>485</v>
      </c>
      <c r="D263" s="142">
        <v>1.3336919999999999</v>
      </c>
      <c r="E263" s="142">
        <f>G263+I263+K263+M263</f>
        <v>1.3216920000000001</v>
      </c>
      <c r="F263" s="142">
        <v>1.1005773299999999</v>
      </c>
      <c r="G263" s="142">
        <v>2.589468E-2</v>
      </c>
      <c r="H263" s="142">
        <v>2.589468E-2</v>
      </c>
      <c r="I263" s="142">
        <v>0</v>
      </c>
      <c r="J263" s="142">
        <v>3.2927291999999997E-2</v>
      </c>
      <c r="K263" s="142">
        <v>1.2957973200000001</v>
      </c>
      <c r="L263" s="142">
        <v>1.0417553580000001</v>
      </c>
      <c r="M263" s="142">
        <v>0</v>
      </c>
      <c r="N263" s="142"/>
      <c r="O263" s="134">
        <v>1.1043000200000002</v>
      </c>
      <c r="P263" s="142">
        <f>O263-X263</f>
        <v>1.1043000200000002</v>
      </c>
      <c r="Q263" s="134">
        <v>0</v>
      </c>
      <c r="R263" s="134">
        <v>0</v>
      </c>
      <c r="S263" s="142">
        <f>E263-F263</f>
        <v>0.22111467000000018</v>
      </c>
      <c r="T263" s="142"/>
      <c r="U263" s="142"/>
      <c r="V263" s="142"/>
      <c r="W263" s="142"/>
      <c r="X263" s="142"/>
    </row>
    <row r="264" spans="1:24" ht="121.5" customHeight="1" x14ac:dyDescent="0.25">
      <c r="A264" s="267">
        <f t="shared" si="109"/>
        <v>217</v>
      </c>
      <c r="B264" s="133" t="s">
        <v>486</v>
      </c>
      <c r="C264" s="138" t="s">
        <v>1688</v>
      </c>
      <c r="D264" s="142">
        <v>0.46832399999999996</v>
      </c>
      <c r="E264" s="142">
        <f>G264+I264+K264+M264</f>
        <v>0.46832399999999996</v>
      </c>
      <c r="F264" s="142">
        <v>2.2801775999999999E-2</v>
      </c>
      <c r="G264" s="142">
        <v>0</v>
      </c>
      <c r="H264" s="142">
        <v>0</v>
      </c>
      <c r="I264" s="142">
        <v>0.46832399999999996</v>
      </c>
      <c r="J264" s="142">
        <v>0</v>
      </c>
      <c r="K264" s="142">
        <v>0</v>
      </c>
      <c r="L264" s="142">
        <v>2.2801775999999999E-2</v>
      </c>
      <c r="M264" s="142">
        <v>0</v>
      </c>
      <c r="N264" s="142"/>
      <c r="O264" s="134">
        <v>0.25930148000000003</v>
      </c>
      <c r="P264" s="142">
        <f>O264-X264</f>
        <v>0.25930148000000003</v>
      </c>
      <c r="Q264" s="134">
        <v>0.29602908</v>
      </c>
      <c r="R264" s="134">
        <v>0</v>
      </c>
      <c r="S264" s="142">
        <f>E264-F264</f>
        <v>0.44552222399999997</v>
      </c>
      <c r="T264" s="142"/>
      <c r="U264" s="142"/>
      <c r="V264" s="142"/>
      <c r="W264" s="142"/>
      <c r="X264" s="142"/>
    </row>
    <row r="265" spans="1:24" ht="126" x14ac:dyDescent="0.25">
      <c r="A265" s="267">
        <f t="shared" si="109"/>
        <v>218</v>
      </c>
      <c r="B265" s="133" t="s">
        <v>487</v>
      </c>
      <c r="C265" s="138" t="s">
        <v>488</v>
      </c>
      <c r="D265" s="142">
        <v>0</v>
      </c>
      <c r="E265" s="142">
        <f>G265+I265+K265+M265</f>
        <v>0</v>
      </c>
      <c r="F265" s="142">
        <v>1.1579730960000001</v>
      </c>
      <c r="G265" s="142">
        <v>0</v>
      </c>
      <c r="H265" s="142">
        <v>0.74760239999999989</v>
      </c>
      <c r="I265" s="142">
        <v>0</v>
      </c>
      <c r="J265" s="142">
        <v>0.39060000000000028</v>
      </c>
      <c r="K265" s="142">
        <v>0</v>
      </c>
      <c r="L265" s="142">
        <v>1.9770695999999921E-2</v>
      </c>
      <c r="M265" s="142">
        <v>0</v>
      </c>
      <c r="N265" s="142"/>
      <c r="O265" s="134">
        <v>1.00445575</v>
      </c>
      <c r="P265" s="142">
        <f>O265-X265</f>
        <v>1.00445575</v>
      </c>
      <c r="Q265" s="134">
        <v>1.00445575</v>
      </c>
      <c r="R265" s="134">
        <v>1.00445575</v>
      </c>
      <c r="S265" s="142">
        <f>E265-F265</f>
        <v>-1.1579730960000001</v>
      </c>
      <c r="T265" s="142"/>
      <c r="U265" s="142"/>
      <c r="V265" s="142"/>
      <c r="W265" s="142"/>
      <c r="X265" s="142"/>
    </row>
    <row r="266" spans="1:24" ht="126" x14ac:dyDescent="0.25">
      <c r="A266" s="267">
        <f t="shared" si="109"/>
        <v>219</v>
      </c>
      <c r="B266" s="133" t="s">
        <v>1852</v>
      </c>
      <c r="C266" s="138" t="s">
        <v>1853</v>
      </c>
      <c r="D266" s="142">
        <v>0</v>
      </c>
      <c r="E266" s="142">
        <f>G266+I266+K266+M266</f>
        <v>0</v>
      </c>
      <c r="F266" s="142">
        <v>0.52571999000000003</v>
      </c>
      <c r="G266" s="142">
        <v>0</v>
      </c>
      <c r="H266" s="142">
        <v>0</v>
      </c>
      <c r="I266" s="142">
        <v>0</v>
      </c>
      <c r="J266" s="142">
        <v>0</v>
      </c>
      <c r="K266" s="142">
        <v>0</v>
      </c>
      <c r="L266" s="142">
        <v>0.52571999000000003</v>
      </c>
      <c r="M266" s="142">
        <v>0</v>
      </c>
      <c r="N266" s="142"/>
      <c r="O266" s="134">
        <v>0</v>
      </c>
      <c r="P266" s="142">
        <f>O266-X266</f>
        <v>0</v>
      </c>
      <c r="Q266" s="134">
        <v>0</v>
      </c>
      <c r="R266" s="134">
        <v>0</v>
      </c>
      <c r="S266" s="142">
        <f>E266-F266</f>
        <v>-0.52571999000000003</v>
      </c>
      <c r="T266" s="142"/>
      <c r="U266" s="142"/>
      <c r="V266" s="142"/>
      <c r="W266" s="142"/>
      <c r="X266" s="142"/>
    </row>
    <row r="267" spans="1:24" ht="121.5" customHeight="1" x14ac:dyDescent="0.25">
      <c r="A267" s="267">
        <f t="shared" si="109"/>
        <v>220</v>
      </c>
      <c r="B267" s="133" t="s">
        <v>1854</v>
      </c>
      <c r="C267" s="138" t="s">
        <v>1855</v>
      </c>
      <c r="D267" s="142">
        <v>0</v>
      </c>
      <c r="E267" s="142">
        <f>G267+I267+K267+M267</f>
        <v>0</v>
      </c>
      <c r="F267" s="142">
        <v>0.28145000000000003</v>
      </c>
      <c r="G267" s="142">
        <v>0</v>
      </c>
      <c r="H267" s="142">
        <v>0</v>
      </c>
      <c r="I267" s="142">
        <v>0</v>
      </c>
      <c r="J267" s="142">
        <v>0</v>
      </c>
      <c r="K267" s="142">
        <v>0</v>
      </c>
      <c r="L267" s="142">
        <v>0.28145000000000003</v>
      </c>
      <c r="M267" s="142">
        <v>0</v>
      </c>
      <c r="N267" s="142"/>
      <c r="O267" s="134">
        <v>2.145E-2</v>
      </c>
      <c r="P267" s="142">
        <f>O267-X267</f>
        <v>2.145E-2</v>
      </c>
      <c r="Q267" s="134">
        <v>0</v>
      </c>
      <c r="R267" s="134">
        <v>0</v>
      </c>
      <c r="S267" s="142">
        <f>E267-F267</f>
        <v>-0.28145000000000003</v>
      </c>
      <c r="T267" s="142"/>
      <c r="U267" s="142"/>
      <c r="V267" s="142"/>
      <c r="W267" s="142"/>
      <c r="X267" s="142"/>
    </row>
    <row r="268" spans="1:24" ht="31.5" x14ac:dyDescent="0.25">
      <c r="A268" s="267"/>
      <c r="B268" s="187" t="s">
        <v>489</v>
      </c>
      <c r="C268" s="188"/>
      <c r="D268" s="170">
        <v>10.350168</v>
      </c>
      <c r="E268" s="170">
        <v>8.356344</v>
      </c>
      <c r="F268" s="170">
        <v>10.620065982</v>
      </c>
      <c r="G268" s="170">
        <v>0.33531768399999995</v>
      </c>
      <c r="H268" s="170">
        <v>0.33531768399999995</v>
      </c>
      <c r="I268" s="170">
        <v>3.570316284</v>
      </c>
      <c r="J268" s="170">
        <v>2.4865057360000002</v>
      </c>
      <c r="K268" s="170">
        <v>2.504914028</v>
      </c>
      <c r="L268" s="170">
        <v>7.7982425619999995</v>
      </c>
      <c r="M268" s="170">
        <v>1.9457960039999997</v>
      </c>
      <c r="N268" s="170">
        <f t="shared" ref="N268" si="135">SUM(N269:N277)</f>
        <v>0</v>
      </c>
      <c r="O268" s="198">
        <v>9.1161014600000012</v>
      </c>
      <c r="P268" s="170">
        <f t="shared" ref="P268" si="136">SUM(P269:P277)</f>
        <v>9.1161014600000012</v>
      </c>
      <c r="Q268" s="170">
        <f t="shared" ref="Q268:W268" si="137">SUM(Q269:Q277)</f>
        <v>7.8443701800000003</v>
      </c>
      <c r="R268" s="170">
        <f t="shared" si="137"/>
        <v>5.7840558699999995</v>
      </c>
      <c r="S268" s="170">
        <f t="shared" si="137"/>
        <v>-2.2637219820000003</v>
      </c>
      <c r="T268" s="170">
        <f t="shared" si="137"/>
        <v>0</v>
      </c>
      <c r="U268" s="170">
        <f t="shared" si="137"/>
        <v>0</v>
      </c>
      <c r="V268" s="170">
        <f t="shared" si="137"/>
        <v>0</v>
      </c>
      <c r="W268" s="170">
        <f t="shared" si="137"/>
        <v>0</v>
      </c>
      <c r="X268" s="170"/>
    </row>
    <row r="269" spans="1:24" ht="78.75" x14ac:dyDescent="0.25">
      <c r="A269" s="267">
        <f t="shared" si="109"/>
        <v>221</v>
      </c>
      <c r="B269" s="133" t="s">
        <v>490</v>
      </c>
      <c r="C269" s="138" t="s">
        <v>1689</v>
      </c>
      <c r="D269" s="142">
        <v>2.9559600000000001</v>
      </c>
      <c r="E269" s="142">
        <f t="shared" ref="E269:E277" si="138">G269+I269+K269+M269</f>
        <v>2.73</v>
      </c>
      <c r="F269" s="142">
        <v>0.53555298399999995</v>
      </c>
      <c r="G269" s="142">
        <v>0.225085972</v>
      </c>
      <c r="H269" s="142">
        <v>0.225085972</v>
      </c>
      <c r="I269" s="142">
        <v>0</v>
      </c>
      <c r="J269" s="142">
        <v>6.8012423999999988E-2</v>
      </c>
      <c r="K269" s="142">
        <v>2.504914028</v>
      </c>
      <c r="L269" s="142">
        <v>0.24245458799999994</v>
      </c>
      <c r="M269" s="142">
        <v>0</v>
      </c>
      <c r="N269" s="142"/>
      <c r="O269" s="134">
        <v>0.44629416</v>
      </c>
      <c r="P269" s="142">
        <f t="shared" ref="P269:P277" si="139">O269-X269</f>
        <v>0.44629416</v>
      </c>
      <c r="Q269" s="134">
        <v>0</v>
      </c>
      <c r="R269" s="134">
        <v>0</v>
      </c>
      <c r="S269" s="142">
        <f t="shared" ref="S269:S277" si="140">E269-F269</f>
        <v>2.1944470159999998</v>
      </c>
      <c r="T269" s="142"/>
      <c r="U269" s="142"/>
      <c r="V269" s="142"/>
      <c r="W269" s="142"/>
      <c r="X269" s="142"/>
    </row>
    <row r="270" spans="1:24" ht="94.5" x14ac:dyDescent="0.25">
      <c r="A270" s="267">
        <f t="shared" si="109"/>
        <v>222</v>
      </c>
      <c r="B270" s="133" t="s">
        <v>491</v>
      </c>
      <c r="C270" s="138" t="s">
        <v>492</v>
      </c>
      <c r="D270" s="142">
        <v>2.6886959999999998</v>
      </c>
      <c r="E270" s="142">
        <f t="shared" si="138"/>
        <v>2.6552639999999998</v>
      </c>
      <c r="F270" s="142">
        <v>2.458663966</v>
      </c>
      <c r="G270" s="142">
        <v>5.2022099999999995E-2</v>
      </c>
      <c r="H270" s="142">
        <v>5.2022099999999995E-2</v>
      </c>
      <c r="I270" s="142">
        <v>2.6032419</v>
      </c>
      <c r="J270" s="142">
        <v>2.1096961460000001</v>
      </c>
      <c r="K270" s="142">
        <v>0</v>
      </c>
      <c r="L270" s="142">
        <v>0.29694572000000008</v>
      </c>
      <c r="M270" s="142">
        <v>0</v>
      </c>
      <c r="N270" s="142"/>
      <c r="O270" s="134">
        <v>2.0600726400000005</v>
      </c>
      <c r="P270" s="142">
        <f t="shared" si="139"/>
        <v>2.0600726400000005</v>
      </c>
      <c r="Q270" s="134">
        <v>2.0603143100000003</v>
      </c>
      <c r="R270" s="134">
        <v>0</v>
      </c>
      <c r="S270" s="142">
        <f t="shared" si="140"/>
        <v>0.19660003399999981</v>
      </c>
      <c r="T270" s="142"/>
      <c r="U270" s="142"/>
      <c r="V270" s="142"/>
      <c r="W270" s="142"/>
      <c r="X270" s="142"/>
    </row>
    <row r="271" spans="1:24" ht="157.5" x14ac:dyDescent="0.25">
      <c r="A271" s="267">
        <f t="shared" si="109"/>
        <v>223</v>
      </c>
      <c r="B271" s="133" t="s">
        <v>493</v>
      </c>
      <c r="C271" s="138" t="s">
        <v>494</v>
      </c>
      <c r="D271" s="142">
        <v>1.98468</v>
      </c>
      <c r="E271" s="142">
        <f t="shared" si="138"/>
        <v>1.9846799999999998</v>
      </c>
      <c r="F271" s="142">
        <v>0.141152376</v>
      </c>
      <c r="G271" s="142">
        <v>3.8883995999999997E-2</v>
      </c>
      <c r="H271" s="142">
        <v>3.8883995999999997E-2</v>
      </c>
      <c r="I271" s="142">
        <v>0</v>
      </c>
      <c r="J271" s="142">
        <v>4.9444271999999991E-2</v>
      </c>
      <c r="K271" s="142">
        <v>0</v>
      </c>
      <c r="L271" s="142">
        <v>5.2824108000000002E-2</v>
      </c>
      <c r="M271" s="142">
        <v>1.9457960039999997</v>
      </c>
      <c r="N271" s="142"/>
      <c r="O271" s="134">
        <v>0.11762697999999999</v>
      </c>
      <c r="P271" s="142">
        <f t="shared" si="139"/>
        <v>0.11762697999999999</v>
      </c>
      <c r="Q271" s="134">
        <v>0</v>
      </c>
      <c r="R271" s="134">
        <v>0</v>
      </c>
      <c r="S271" s="142">
        <f t="shared" si="140"/>
        <v>1.8435276239999998</v>
      </c>
      <c r="T271" s="142"/>
      <c r="U271" s="142"/>
      <c r="V271" s="142"/>
      <c r="W271" s="142"/>
      <c r="X271" s="142"/>
    </row>
    <row r="272" spans="1:24" ht="78.75" x14ac:dyDescent="0.25">
      <c r="A272" s="267">
        <f t="shared" si="109"/>
        <v>224</v>
      </c>
      <c r="B272" s="174" t="s">
        <v>495</v>
      </c>
      <c r="C272" s="138" t="s">
        <v>496</v>
      </c>
      <c r="D272" s="142">
        <v>2.7208320000000001</v>
      </c>
      <c r="E272" s="142">
        <f t="shared" si="138"/>
        <v>0.98640000000000005</v>
      </c>
      <c r="F272" s="142">
        <v>1.393136288</v>
      </c>
      <c r="G272" s="142">
        <v>1.9325616E-2</v>
      </c>
      <c r="H272" s="142">
        <v>1.9325616E-2</v>
      </c>
      <c r="I272" s="142">
        <v>0.96707438400000001</v>
      </c>
      <c r="J272" s="142">
        <v>2.4574163999999999E-2</v>
      </c>
      <c r="K272" s="142">
        <v>0</v>
      </c>
      <c r="L272" s="142">
        <v>1.3492365080000002</v>
      </c>
      <c r="M272" s="142">
        <v>0</v>
      </c>
      <c r="N272" s="142"/>
      <c r="O272" s="134">
        <v>1.4338317700000001</v>
      </c>
      <c r="P272" s="142">
        <f t="shared" si="139"/>
        <v>1.4338317700000001</v>
      </c>
      <c r="Q272" s="134">
        <v>1.64634635</v>
      </c>
      <c r="R272" s="134">
        <v>1.64634635</v>
      </c>
      <c r="S272" s="142">
        <f t="shared" si="140"/>
        <v>-0.40673628799999995</v>
      </c>
      <c r="T272" s="142"/>
      <c r="U272" s="142"/>
      <c r="V272" s="142"/>
      <c r="W272" s="142"/>
      <c r="X272" s="142"/>
    </row>
    <row r="273" spans="1:24" ht="141.75" x14ac:dyDescent="0.25">
      <c r="A273" s="267">
        <f t="shared" si="109"/>
        <v>225</v>
      </c>
      <c r="B273" s="133" t="s">
        <v>1856</v>
      </c>
      <c r="C273" s="138" t="s">
        <v>1857</v>
      </c>
      <c r="D273" s="142">
        <v>0</v>
      </c>
      <c r="E273" s="142">
        <f t="shared" si="138"/>
        <v>0</v>
      </c>
      <c r="F273" s="142">
        <v>0.39</v>
      </c>
      <c r="G273" s="142">
        <v>0</v>
      </c>
      <c r="H273" s="142">
        <v>0</v>
      </c>
      <c r="I273" s="142">
        <v>0</v>
      </c>
      <c r="J273" s="142">
        <v>0</v>
      </c>
      <c r="K273" s="142">
        <v>0</v>
      </c>
      <c r="L273" s="142">
        <v>0.39</v>
      </c>
      <c r="M273" s="142">
        <v>0</v>
      </c>
      <c r="N273" s="142"/>
      <c r="O273" s="134">
        <v>0</v>
      </c>
      <c r="P273" s="142">
        <f t="shared" si="139"/>
        <v>0</v>
      </c>
      <c r="Q273" s="134">
        <v>0</v>
      </c>
      <c r="R273" s="134">
        <v>0</v>
      </c>
      <c r="S273" s="142">
        <f t="shared" si="140"/>
        <v>-0.39</v>
      </c>
      <c r="T273" s="142"/>
      <c r="U273" s="142"/>
      <c r="V273" s="142"/>
      <c r="W273" s="142"/>
      <c r="X273" s="142"/>
    </row>
    <row r="274" spans="1:24" ht="78.75" x14ac:dyDescent="0.25">
      <c r="A274" s="267">
        <f t="shared" si="109"/>
        <v>226</v>
      </c>
      <c r="B274" s="133" t="s">
        <v>1858</v>
      </c>
      <c r="C274" s="138" t="s">
        <v>1521</v>
      </c>
      <c r="D274" s="142">
        <v>0</v>
      </c>
      <c r="E274" s="142">
        <f t="shared" si="138"/>
        <v>0</v>
      </c>
      <c r="F274" s="142">
        <v>1.17325313</v>
      </c>
      <c r="G274" s="142">
        <v>0</v>
      </c>
      <c r="H274" s="142">
        <v>0</v>
      </c>
      <c r="I274" s="142">
        <v>0</v>
      </c>
      <c r="J274" s="142">
        <v>0.23477873000000002</v>
      </c>
      <c r="K274" s="142">
        <v>0</v>
      </c>
      <c r="L274" s="142">
        <v>0.93847439999999993</v>
      </c>
      <c r="M274" s="142">
        <v>0</v>
      </c>
      <c r="N274" s="142"/>
      <c r="O274" s="134">
        <v>0.98333331999999996</v>
      </c>
      <c r="P274" s="142">
        <f t="shared" si="139"/>
        <v>0.98333331999999996</v>
      </c>
      <c r="Q274" s="134">
        <v>0.98333331999999996</v>
      </c>
      <c r="R274" s="134">
        <v>0.98333331999999996</v>
      </c>
      <c r="S274" s="142">
        <f t="shared" si="140"/>
        <v>-1.17325313</v>
      </c>
      <c r="T274" s="142"/>
      <c r="U274" s="142"/>
      <c r="V274" s="142"/>
      <c r="W274" s="142"/>
      <c r="X274" s="142"/>
    </row>
    <row r="275" spans="1:24" ht="63" x14ac:dyDescent="0.25">
      <c r="A275" s="267">
        <f t="shared" si="109"/>
        <v>227</v>
      </c>
      <c r="B275" s="133" t="s">
        <v>1859</v>
      </c>
      <c r="C275" s="138" t="s">
        <v>1860</v>
      </c>
      <c r="D275" s="142">
        <v>0</v>
      </c>
      <c r="E275" s="142">
        <f t="shared" si="138"/>
        <v>0</v>
      </c>
      <c r="F275" s="142">
        <v>1.1046796699999999</v>
      </c>
      <c r="G275" s="142">
        <v>0</v>
      </c>
      <c r="H275" s="142">
        <v>0</v>
      </c>
      <c r="I275" s="142">
        <v>0</v>
      </c>
      <c r="J275" s="142">
        <v>0</v>
      </c>
      <c r="K275" s="142">
        <v>0</v>
      </c>
      <c r="L275" s="142">
        <v>1.1046796699999999</v>
      </c>
      <c r="M275" s="142">
        <v>0</v>
      </c>
      <c r="N275" s="142"/>
      <c r="O275" s="134">
        <v>0.92056639000000007</v>
      </c>
      <c r="P275" s="142">
        <f t="shared" si="139"/>
        <v>0.92056639000000007</v>
      </c>
      <c r="Q275" s="134">
        <v>0</v>
      </c>
      <c r="R275" s="134">
        <v>0</v>
      </c>
      <c r="S275" s="142">
        <f t="shared" si="140"/>
        <v>-1.1046796699999999</v>
      </c>
      <c r="T275" s="142"/>
      <c r="U275" s="142"/>
      <c r="V275" s="142"/>
      <c r="W275" s="142"/>
      <c r="X275" s="142"/>
    </row>
    <row r="276" spans="1:24" ht="173.25" x14ac:dyDescent="0.25">
      <c r="A276" s="267">
        <f t="shared" si="109"/>
        <v>228</v>
      </c>
      <c r="B276" s="133" t="s">
        <v>1861</v>
      </c>
      <c r="C276" s="138" t="s">
        <v>1862</v>
      </c>
      <c r="D276" s="142">
        <v>0</v>
      </c>
      <c r="E276" s="142">
        <f t="shared" si="138"/>
        <v>0</v>
      </c>
      <c r="F276" s="142">
        <v>0.26285999999999998</v>
      </c>
      <c r="G276" s="142">
        <v>0</v>
      </c>
      <c r="H276" s="142">
        <v>0</v>
      </c>
      <c r="I276" s="142">
        <v>0</v>
      </c>
      <c r="J276" s="142">
        <v>0</v>
      </c>
      <c r="K276" s="142">
        <v>0</v>
      </c>
      <c r="L276" s="142">
        <v>0.26285999999999998</v>
      </c>
      <c r="M276" s="142">
        <v>0</v>
      </c>
      <c r="N276" s="142"/>
      <c r="O276" s="134">
        <v>0</v>
      </c>
      <c r="P276" s="142">
        <f t="shared" si="139"/>
        <v>0</v>
      </c>
      <c r="Q276" s="134">
        <v>0</v>
      </c>
      <c r="R276" s="134">
        <v>0</v>
      </c>
      <c r="S276" s="142">
        <f t="shared" si="140"/>
        <v>-0.26285999999999998</v>
      </c>
      <c r="T276" s="142"/>
      <c r="U276" s="142"/>
      <c r="V276" s="142"/>
      <c r="W276" s="142"/>
      <c r="X276" s="142"/>
    </row>
    <row r="277" spans="1:24" ht="94.5" x14ac:dyDescent="0.25">
      <c r="A277" s="267">
        <f t="shared" si="109"/>
        <v>229</v>
      </c>
      <c r="B277" s="133" t="s">
        <v>1522</v>
      </c>
      <c r="C277" s="138" t="s">
        <v>1523</v>
      </c>
      <c r="D277" s="142">
        <v>0</v>
      </c>
      <c r="E277" s="142">
        <f t="shared" si="138"/>
        <v>0</v>
      </c>
      <c r="F277" s="142">
        <v>3.1607675679999998</v>
      </c>
      <c r="G277" s="142">
        <v>0</v>
      </c>
      <c r="H277" s="142">
        <v>0</v>
      </c>
      <c r="I277" s="142">
        <v>0</v>
      </c>
      <c r="J277" s="142">
        <v>0</v>
      </c>
      <c r="K277" s="142">
        <v>0</v>
      </c>
      <c r="L277" s="142">
        <v>3.1607675679999998</v>
      </c>
      <c r="M277" s="142">
        <v>0</v>
      </c>
      <c r="N277" s="142"/>
      <c r="O277" s="134">
        <v>3.1543762000000002</v>
      </c>
      <c r="P277" s="142">
        <f t="shared" si="139"/>
        <v>3.1543762000000002</v>
      </c>
      <c r="Q277" s="134">
        <v>3.1543762000000002</v>
      </c>
      <c r="R277" s="134">
        <v>3.1543762000000002</v>
      </c>
      <c r="S277" s="142">
        <f t="shared" si="140"/>
        <v>-3.1607675679999998</v>
      </c>
      <c r="T277" s="142"/>
      <c r="U277" s="142"/>
      <c r="V277" s="142"/>
      <c r="W277" s="142"/>
      <c r="X277" s="142"/>
    </row>
    <row r="278" spans="1:24" ht="31.5" x14ac:dyDescent="0.25">
      <c r="A278" s="267"/>
      <c r="B278" s="187" t="s">
        <v>497</v>
      </c>
      <c r="C278" s="188"/>
      <c r="D278" s="170">
        <v>110.62965599999998</v>
      </c>
      <c r="E278" s="170">
        <v>50.149524000000007</v>
      </c>
      <c r="F278" s="170">
        <v>45.467476463999994</v>
      </c>
      <c r="G278" s="170">
        <v>5.4235987219999995</v>
      </c>
      <c r="H278" s="170">
        <v>5.2528387219999999</v>
      </c>
      <c r="I278" s="170">
        <v>1.238967028</v>
      </c>
      <c r="J278" s="170">
        <v>39.403061679999993</v>
      </c>
      <c r="K278" s="170">
        <v>41.469244961999998</v>
      </c>
      <c r="L278" s="170">
        <v>0.81157606199999999</v>
      </c>
      <c r="M278" s="170">
        <v>2.0177132879999999</v>
      </c>
      <c r="N278" s="170">
        <f t="shared" ref="N278" si="141">SUM(N279:N288)</f>
        <v>0</v>
      </c>
      <c r="O278" s="198">
        <v>37.823261079999988</v>
      </c>
      <c r="P278" s="170">
        <f t="shared" ref="P278" si="142">SUM(P279:P288)</f>
        <v>37.823261079999988</v>
      </c>
      <c r="Q278" s="170">
        <f t="shared" ref="Q278:W278" si="143">SUM(Q279:Q288)</f>
        <v>37.957716739999988</v>
      </c>
      <c r="R278" s="170">
        <f t="shared" si="143"/>
        <v>0.41092868000000005</v>
      </c>
      <c r="S278" s="170">
        <f t="shared" si="143"/>
        <v>4.6820475360000025</v>
      </c>
      <c r="T278" s="170">
        <f t="shared" si="143"/>
        <v>0</v>
      </c>
      <c r="U278" s="170">
        <f t="shared" si="143"/>
        <v>0</v>
      </c>
      <c r="V278" s="170">
        <f t="shared" si="143"/>
        <v>0</v>
      </c>
      <c r="W278" s="170">
        <f t="shared" si="143"/>
        <v>0</v>
      </c>
      <c r="X278" s="170"/>
    </row>
    <row r="279" spans="1:24" ht="189" x14ac:dyDescent="0.25">
      <c r="A279" s="267">
        <f t="shared" ref="A279:A342" si="144">IF(A278&gt;0,A278+1,A277+1)</f>
        <v>230</v>
      </c>
      <c r="B279" s="133" t="s">
        <v>1863</v>
      </c>
      <c r="C279" s="138" t="s">
        <v>498</v>
      </c>
      <c r="D279" s="142">
        <v>0.76949999999999996</v>
      </c>
      <c r="E279" s="142">
        <f t="shared" ref="E279:E288" si="145">G279+I279+K279+M279</f>
        <v>0.66217199999999998</v>
      </c>
      <c r="F279" s="142">
        <v>0.58508047200000002</v>
      </c>
      <c r="G279" s="142">
        <v>1.2973344000000001E-2</v>
      </c>
      <c r="H279" s="142">
        <v>1.2973344000000001E-2</v>
      </c>
      <c r="I279" s="142">
        <v>0</v>
      </c>
      <c r="J279" s="142">
        <v>0.43085535600000002</v>
      </c>
      <c r="K279" s="142">
        <v>0.64919865599999993</v>
      </c>
      <c r="L279" s="142">
        <v>0.14125177199999994</v>
      </c>
      <c r="M279" s="142">
        <v>0</v>
      </c>
      <c r="N279" s="142"/>
      <c r="O279" s="134">
        <v>0.64458847000000019</v>
      </c>
      <c r="P279" s="142">
        <f t="shared" ref="P279:P288" si="146">O279-X279</f>
        <v>0.64458847000000019</v>
      </c>
      <c r="Q279" s="134">
        <v>0.77264294</v>
      </c>
      <c r="R279" s="134">
        <v>0</v>
      </c>
      <c r="S279" s="142">
        <f t="shared" ref="S279:S288" si="147">E279-F279</f>
        <v>7.7091527999999965E-2</v>
      </c>
      <c r="T279" s="142"/>
      <c r="U279" s="142"/>
      <c r="V279" s="142"/>
      <c r="W279" s="142"/>
      <c r="X279" s="142"/>
    </row>
    <row r="280" spans="1:24" ht="110.25" x14ac:dyDescent="0.25">
      <c r="A280" s="267">
        <f t="shared" si="144"/>
        <v>231</v>
      </c>
      <c r="B280" s="133" t="s">
        <v>499</v>
      </c>
      <c r="C280" s="138" t="s">
        <v>500</v>
      </c>
      <c r="D280" s="142">
        <v>64.56080399999999</v>
      </c>
      <c r="E280" s="142">
        <f t="shared" si="145"/>
        <v>4.1999999999999993</v>
      </c>
      <c r="F280" s="142">
        <v>0.29870818799999999</v>
      </c>
      <c r="G280" s="142">
        <v>8.2286711999999998E-2</v>
      </c>
      <c r="H280" s="142">
        <v>8.2286711999999998E-2</v>
      </c>
      <c r="I280" s="142">
        <v>1.05</v>
      </c>
      <c r="J280" s="142">
        <v>0.10463452799999996</v>
      </c>
      <c r="K280" s="142">
        <v>1.05</v>
      </c>
      <c r="L280" s="142">
        <v>0.11178694800000004</v>
      </c>
      <c r="M280" s="142">
        <v>2.0177132879999999</v>
      </c>
      <c r="N280" s="142"/>
      <c r="O280" s="134">
        <v>0.24892349</v>
      </c>
      <c r="P280" s="142">
        <f t="shared" si="146"/>
        <v>0.24892349</v>
      </c>
      <c r="Q280" s="134">
        <v>0</v>
      </c>
      <c r="R280" s="134">
        <v>0</v>
      </c>
      <c r="S280" s="142">
        <f t="shared" si="147"/>
        <v>3.9012918119999993</v>
      </c>
      <c r="T280" s="142"/>
      <c r="U280" s="142"/>
      <c r="V280" s="142"/>
      <c r="W280" s="142"/>
      <c r="X280" s="142"/>
    </row>
    <row r="281" spans="1:24" ht="101.25" customHeight="1" x14ac:dyDescent="0.25">
      <c r="A281" s="267">
        <f t="shared" si="144"/>
        <v>232</v>
      </c>
      <c r="B281" s="133" t="s">
        <v>1864</v>
      </c>
      <c r="C281" s="138" t="s">
        <v>1690</v>
      </c>
      <c r="D281" s="142">
        <v>44.347092000000004</v>
      </c>
      <c r="E281" s="142">
        <f t="shared" si="145"/>
        <v>44.347091999999996</v>
      </c>
      <c r="F281" s="142">
        <v>43.112484489999993</v>
      </c>
      <c r="G281" s="142">
        <v>4.5770456939999997</v>
      </c>
      <c r="H281" s="142">
        <v>4.5770456939999997</v>
      </c>
      <c r="I281" s="142">
        <v>0</v>
      </c>
      <c r="J281" s="142">
        <v>38.535438795999994</v>
      </c>
      <c r="K281" s="142">
        <v>39.770046305999998</v>
      </c>
      <c r="L281" s="142">
        <v>0</v>
      </c>
      <c r="M281" s="142">
        <v>0</v>
      </c>
      <c r="N281" s="142"/>
      <c r="O281" s="134">
        <v>35.927070409999992</v>
      </c>
      <c r="P281" s="142">
        <f t="shared" si="146"/>
        <v>35.927070409999992</v>
      </c>
      <c r="Q281" s="134">
        <v>35.927070409999992</v>
      </c>
      <c r="R281" s="134">
        <v>0</v>
      </c>
      <c r="S281" s="142">
        <f t="shared" si="147"/>
        <v>1.2346075100000036</v>
      </c>
      <c r="T281" s="142"/>
      <c r="U281" s="142"/>
      <c r="V281" s="142"/>
      <c r="W281" s="142"/>
      <c r="X281" s="142"/>
    </row>
    <row r="282" spans="1:24" ht="126" x14ac:dyDescent="0.25">
      <c r="A282" s="267">
        <f t="shared" si="144"/>
        <v>233</v>
      </c>
      <c r="B282" s="133" t="s">
        <v>501</v>
      </c>
      <c r="C282" s="138" t="s">
        <v>1691</v>
      </c>
      <c r="D282" s="142">
        <v>0.76949999999999996</v>
      </c>
      <c r="E282" s="142">
        <f t="shared" si="145"/>
        <v>0.76949999999999996</v>
      </c>
      <c r="F282" s="142">
        <v>0.58706082199999998</v>
      </c>
      <c r="G282" s="142">
        <v>0.58053297199999998</v>
      </c>
      <c r="H282" s="142">
        <v>0.58053297199999998</v>
      </c>
      <c r="I282" s="142">
        <v>0.18896702799999995</v>
      </c>
      <c r="J282" s="142">
        <v>0</v>
      </c>
      <c r="K282" s="142">
        <v>0</v>
      </c>
      <c r="L282" s="142">
        <v>6.5278500000000017E-3</v>
      </c>
      <c r="M282" s="142">
        <v>0</v>
      </c>
      <c r="N282" s="142"/>
      <c r="O282" s="134">
        <v>0.13435084</v>
      </c>
      <c r="P282" s="142">
        <f t="shared" si="146"/>
        <v>0.13435084</v>
      </c>
      <c r="Q282" s="134">
        <v>0.64810405000000004</v>
      </c>
      <c r="R282" s="134">
        <v>0</v>
      </c>
      <c r="S282" s="142">
        <f t="shared" si="147"/>
        <v>0.18243917799999998</v>
      </c>
      <c r="T282" s="142"/>
      <c r="U282" s="142"/>
      <c r="V282" s="142"/>
      <c r="W282" s="142"/>
      <c r="X282" s="142"/>
    </row>
    <row r="283" spans="1:24" ht="63" x14ac:dyDescent="0.25">
      <c r="A283" s="267">
        <f t="shared" si="144"/>
        <v>234</v>
      </c>
      <c r="B283" s="133" t="s">
        <v>502</v>
      </c>
      <c r="C283" s="138" t="s">
        <v>503</v>
      </c>
      <c r="D283" s="142">
        <v>0.18276000000000001</v>
      </c>
      <c r="E283" s="142">
        <f t="shared" si="145"/>
        <v>0.17076000000000002</v>
      </c>
      <c r="F283" s="142">
        <v>0</v>
      </c>
      <c r="G283" s="142">
        <v>0.17076000000000002</v>
      </c>
      <c r="H283" s="142">
        <v>0</v>
      </c>
      <c r="I283" s="142">
        <v>0</v>
      </c>
      <c r="J283" s="142">
        <v>0</v>
      </c>
      <c r="K283" s="142">
        <v>0</v>
      </c>
      <c r="L283" s="142">
        <v>0</v>
      </c>
      <c r="M283" s="142">
        <v>0</v>
      </c>
      <c r="N283" s="142"/>
      <c r="O283" s="134">
        <v>0</v>
      </c>
      <c r="P283" s="142">
        <f t="shared" si="146"/>
        <v>0</v>
      </c>
      <c r="Q283" s="134">
        <v>3.4392129999999993E-2</v>
      </c>
      <c r="R283" s="134">
        <v>0</v>
      </c>
      <c r="S283" s="142">
        <f t="shared" si="147"/>
        <v>0.17076000000000002</v>
      </c>
      <c r="T283" s="142"/>
      <c r="U283" s="142"/>
      <c r="V283" s="142"/>
      <c r="W283" s="142"/>
      <c r="X283" s="142"/>
    </row>
    <row r="284" spans="1:24" ht="141.75" x14ac:dyDescent="0.25">
      <c r="A284" s="267">
        <f t="shared" si="144"/>
        <v>235</v>
      </c>
      <c r="B284" s="133" t="s">
        <v>504</v>
      </c>
      <c r="C284" s="138" t="s">
        <v>505</v>
      </c>
      <c r="D284" s="142">
        <v>0</v>
      </c>
      <c r="E284" s="142">
        <f t="shared" si="145"/>
        <v>0</v>
      </c>
      <c r="F284" s="142">
        <v>4.8676392000000006E-2</v>
      </c>
      <c r="G284" s="142">
        <v>0</v>
      </c>
      <c r="H284" s="142">
        <v>0</v>
      </c>
      <c r="I284" s="142">
        <v>0</v>
      </c>
      <c r="J284" s="142">
        <v>0</v>
      </c>
      <c r="K284" s="142">
        <v>0</v>
      </c>
      <c r="L284" s="142">
        <v>4.8676392000000006E-2</v>
      </c>
      <c r="M284" s="142">
        <v>0</v>
      </c>
      <c r="N284" s="142"/>
      <c r="O284" s="134">
        <v>0.11540085999999999</v>
      </c>
      <c r="P284" s="142">
        <f t="shared" si="146"/>
        <v>0.11540085999999999</v>
      </c>
      <c r="Q284" s="134">
        <v>0.11540085999999999</v>
      </c>
      <c r="R284" s="134">
        <v>0</v>
      </c>
      <c r="S284" s="142">
        <f t="shared" si="147"/>
        <v>-4.8676392000000006E-2</v>
      </c>
      <c r="T284" s="142"/>
      <c r="U284" s="142"/>
      <c r="V284" s="142"/>
      <c r="W284" s="142"/>
      <c r="X284" s="142"/>
    </row>
    <row r="285" spans="1:24" ht="78.75" x14ac:dyDescent="0.25">
      <c r="A285" s="267">
        <f t="shared" si="144"/>
        <v>236</v>
      </c>
      <c r="B285" s="133" t="s">
        <v>506</v>
      </c>
      <c r="C285" s="138" t="s">
        <v>507</v>
      </c>
      <c r="D285" s="142">
        <v>0</v>
      </c>
      <c r="E285" s="142">
        <f t="shared" si="145"/>
        <v>0</v>
      </c>
      <c r="F285" s="142">
        <v>2.2717560000000001E-2</v>
      </c>
      <c r="G285" s="142">
        <v>0</v>
      </c>
      <c r="H285" s="142">
        <v>0</v>
      </c>
      <c r="I285" s="142">
        <v>0</v>
      </c>
      <c r="J285" s="142">
        <v>0</v>
      </c>
      <c r="K285" s="142">
        <v>0</v>
      </c>
      <c r="L285" s="142">
        <v>2.2717560000000001E-2</v>
      </c>
      <c r="M285" s="142">
        <v>0</v>
      </c>
      <c r="N285" s="142"/>
      <c r="O285" s="134">
        <v>4.917767E-2</v>
      </c>
      <c r="P285" s="142">
        <f t="shared" si="146"/>
        <v>4.917767E-2</v>
      </c>
      <c r="Q285" s="134">
        <v>4.917767E-2</v>
      </c>
      <c r="R285" s="134">
        <v>0</v>
      </c>
      <c r="S285" s="142">
        <f t="shared" si="147"/>
        <v>-2.2717560000000001E-2</v>
      </c>
      <c r="T285" s="142"/>
      <c r="U285" s="142"/>
      <c r="V285" s="142"/>
      <c r="W285" s="142"/>
      <c r="X285" s="142"/>
    </row>
    <row r="286" spans="1:24" ht="78.75" x14ac:dyDescent="0.25">
      <c r="A286" s="267">
        <f t="shared" si="144"/>
        <v>237</v>
      </c>
      <c r="B286" s="133" t="s">
        <v>1524</v>
      </c>
      <c r="C286" s="138" t="s">
        <v>1525</v>
      </c>
      <c r="D286" s="142">
        <v>0</v>
      </c>
      <c r="E286" s="142">
        <f t="shared" si="145"/>
        <v>0</v>
      </c>
      <c r="F286" s="142">
        <v>0.347186196</v>
      </c>
      <c r="G286" s="142">
        <v>0</v>
      </c>
      <c r="H286" s="142">
        <v>0</v>
      </c>
      <c r="I286" s="142">
        <v>0</v>
      </c>
      <c r="J286" s="142">
        <v>0.33213300000000001</v>
      </c>
      <c r="K286" s="142">
        <v>0</v>
      </c>
      <c r="L286" s="142">
        <v>1.5053195999999991E-2</v>
      </c>
      <c r="M286" s="142">
        <v>0</v>
      </c>
      <c r="N286" s="142"/>
      <c r="O286" s="134">
        <v>0.29282065999999995</v>
      </c>
      <c r="P286" s="142">
        <f t="shared" si="146"/>
        <v>0.29282065999999995</v>
      </c>
      <c r="Q286" s="134">
        <v>0</v>
      </c>
      <c r="R286" s="134">
        <v>0</v>
      </c>
      <c r="S286" s="142">
        <f t="shared" si="147"/>
        <v>-0.347186196</v>
      </c>
      <c r="T286" s="142"/>
      <c r="U286" s="142"/>
      <c r="V286" s="142"/>
      <c r="W286" s="142"/>
      <c r="X286" s="142"/>
    </row>
    <row r="287" spans="1:24" ht="78.75" x14ac:dyDescent="0.25">
      <c r="A287" s="267">
        <f t="shared" si="144"/>
        <v>238</v>
      </c>
      <c r="B287" s="133" t="s">
        <v>1526</v>
      </c>
      <c r="C287" s="138" t="s">
        <v>1527</v>
      </c>
      <c r="D287" s="142">
        <v>0</v>
      </c>
      <c r="E287" s="142">
        <f t="shared" si="145"/>
        <v>0</v>
      </c>
      <c r="F287" s="142">
        <v>2.6725043999999996E-2</v>
      </c>
      <c r="G287" s="142">
        <v>0</v>
      </c>
      <c r="H287" s="142">
        <v>0</v>
      </c>
      <c r="I287" s="142">
        <v>0</v>
      </c>
      <c r="J287" s="142">
        <v>0</v>
      </c>
      <c r="K287" s="142">
        <v>0</v>
      </c>
      <c r="L287" s="142">
        <v>2.6725043999999996E-2</v>
      </c>
      <c r="M287" s="142">
        <v>0</v>
      </c>
      <c r="N287" s="142"/>
      <c r="O287" s="134">
        <v>3.7506250000000005E-2</v>
      </c>
      <c r="P287" s="142">
        <f t="shared" si="146"/>
        <v>3.7506250000000005E-2</v>
      </c>
      <c r="Q287" s="134">
        <v>3.7506250000000005E-2</v>
      </c>
      <c r="R287" s="134">
        <v>3.7506250000000005E-2</v>
      </c>
      <c r="S287" s="142">
        <f t="shared" si="147"/>
        <v>-2.6725043999999996E-2</v>
      </c>
      <c r="T287" s="142"/>
      <c r="U287" s="142"/>
      <c r="V287" s="142"/>
      <c r="W287" s="142"/>
      <c r="X287" s="142"/>
    </row>
    <row r="288" spans="1:24" ht="63" x14ac:dyDescent="0.25">
      <c r="A288" s="267">
        <f t="shared" si="144"/>
        <v>239</v>
      </c>
      <c r="B288" s="133" t="s">
        <v>1528</v>
      </c>
      <c r="C288" s="138" t="s">
        <v>1529</v>
      </c>
      <c r="D288" s="142">
        <v>0</v>
      </c>
      <c r="E288" s="142">
        <f t="shared" si="145"/>
        <v>0</v>
      </c>
      <c r="F288" s="142">
        <v>0.43883729999999999</v>
      </c>
      <c r="G288" s="142">
        <v>0</v>
      </c>
      <c r="H288" s="142">
        <v>0</v>
      </c>
      <c r="I288" s="142">
        <v>0</v>
      </c>
      <c r="J288" s="142">
        <v>0</v>
      </c>
      <c r="K288" s="142">
        <v>0</v>
      </c>
      <c r="L288" s="142">
        <v>0.43883729999999999</v>
      </c>
      <c r="M288" s="142">
        <v>0</v>
      </c>
      <c r="N288" s="142"/>
      <c r="O288" s="134">
        <v>0.37342243000000003</v>
      </c>
      <c r="P288" s="142">
        <f t="shared" si="146"/>
        <v>0.37342243000000003</v>
      </c>
      <c r="Q288" s="134">
        <v>0.37342243000000003</v>
      </c>
      <c r="R288" s="134">
        <v>0.37342243000000003</v>
      </c>
      <c r="S288" s="142">
        <f t="shared" si="147"/>
        <v>-0.43883729999999999</v>
      </c>
      <c r="T288" s="142"/>
      <c r="U288" s="142"/>
      <c r="V288" s="142"/>
      <c r="W288" s="142"/>
      <c r="X288" s="142"/>
    </row>
    <row r="289" spans="1:24" ht="31.5" x14ac:dyDescent="0.25">
      <c r="A289" s="267"/>
      <c r="B289" s="187" t="s">
        <v>508</v>
      </c>
      <c r="C289" s="188"/>
      <c r="D289" s="170">
        <v>65.012411644881354</v>
      </c>
      <c r="E289" s="170">
        <v>11.754746400000002</v>
      </c>
      <c r="F289" s="170">
        <v>2.6101032920000002</v>
      </c>
      <c r="G289" s="170">
        <v>0.19266763200000003</v>
      </c>
      <c r="H289" s="170">
        <v>0.19266763200000003</v>
      </c>
      <c r="I289" s="170">
        <v>3.9463252560000002</v>
      </c>
      <c r="J289" s="170">
        <v>0.75063838799999993</v>
      </c>
      <c r="K289" s="170">
        <v>2.5937976000000003</v>
      </c>
      <c r="L289" s="170">
        <v>1.6667972720000002</v>
      </c>
      <c r="M289" s="170">
        <v>5.0219559119999992</v>
      </c>
      <c r="N289" s="170">
        <f t="shared" ref="N289" si="148">SUM(N290:N298)</f>
        <v>0</v>
      </c>
      <c r="O289" s="198">
        <v>2.8538090700000001</v>
      </c>
      <c r="P289" s="170">
        <f t="shared" ref="P289" si="149">SUM(P290:P298)</f>
        <v>2.8538090700000001</v>
      </c>
      <c r="Q289" s="170">
        <f t="shared" ref="Q289:W289" si="150">SUM(Q290:Q298)</f>
        <v>2.1628692300000001</v>
      </c>
      <c r="R289" s="170">
        <f t="shared" si="150"/>
        <v>1.1894911400000001</v>
      </c>
      <c r="S289" s="170">
        <f t="shared" si="150"/>
        <v>9.1446431079999986</v>
      </c>
      <c r="T289" s="170">
        <f t="shared" si="150"/>
        <v>0</v>
      </c>
      <c r="U289" s="170">
        <f t="shared" si="150"/>
        <v>0</v>
      </c>
      <c r="V289" s="170">
        <f t="shared" si="150"/>
        <v>0</v>
      </c>
      <c r="W289" s="170">
        <f t="shared" si="150"/>
        <v>0</v>
      </c>
      <c r="X289" s="170"/>
    </row>
    <row r="290" spans="1:24" ht="63" x14ac:dyDescent="0.25">
      <c r="A290" s="267">
        <f t="shared" si="144"/>
        <v>240</v>
      </c>
      <c r="B290" s="133" t="s">
        <v>509</v>
      </c>
      <c r="C290" s="138" t="s">
        <v>510</v>
      </c>
      <c r="D290" s="142">
        <v>35.290224455999997</v>
      </c>
      <c r="E290" s="142">
        <f t="shared" ref="E290:E298" si="151">G290+I290+K290+M290</f>
        <v>1.5561119999999997</v>
      </c>
      <c r="F290" s="142">
        <v>0.11067219600000001</v>
      </c>
      <c r="G290" s="142">
        <v>3.0487475999999999E-2</v>
      </c>
      <c r="H290" s="142">
        <v>3.0487475999999999E-2</v>
      </c>
      <c r="I290" s="142">
        <v>0.38902799999999998</v>
      </c>
      <c r="J290" s="142">
        <v>3.8767367999999996E-2</v>
      </c>
      <c r="K290" s="142">
        <v>0.38902799999999998</v>
      </c>
      <c r="L290" s="142">
        <v>4.1417352000000018E-2</v>
      </c>
      <c r="M290" s="142">
        <v>0.74756852399999985</v>
      </c>
      <c r="N290" s="142"/>
      <c r="O290" s="134">
        <v>9.222683000000001E-2</v>
      </c>
      <c r="P290" s="142">
        <f t="shared" ref="P290:P298" si="152">O290-X290</f>
        <v>9.222683000000001E-2</v>
      </c>
      <c r="Q290" s="134">
        <v>0</v>
      </c>
      <c r="R290" s="134">
        <v>0</v>
      </c>
      <c r="S290" s="142">
        <f t="shared" ref="S290:S298" si="153">E290-F290</f>
        <v>1.4454398039999996</v>
      </c>
      <c r="T290" s="142"/>
      <c r="U290" s="142"/>
      <c r="V290" s="142"/>
      <c r="W290" s="142"/>
      <c r="X290" s="142"/>
    </row>
    <row r="291" spans="1:24" ht="110.25" x14ac:dyDescent="0.25">
      <c r="A291" s="267">
        <f t="shared" si="144"/>
        <v>241</v>
      </c>
      <c r="B291" s="133" t="s">
        <v>511</v>
      </c>
      <c r="C291" s="139" t="s">
        <v>512</v>
      </c>
      <c r="D291" s="142">
        <v>1.4888160000000001</v>
      </c>
      <c r="E291" s="142">
        <f t="shared" si="151"/>
        <v>1.3795560000000002</v>
      </c>
      <c r="F291" s="142">
        <v>1.010488702</v>
      </c>
      <c r="G291" s="142">
        <v>2.7028343999999999E-2</v>
      </c>
      <c r="H291" s="142">
        <v>2.7028343999999999E-2</v>
      </c>
      <c r="I291" s="142">
        <v>1.3525276560000001</v>
      </c>
      <c r="J291" s="142">
        <v>3.4368852000000005E-2</v>
      </c>
      <c r="K291" s="142">
        <v>0</v>
      </c>
      <c r="L291" s="142">
        <v>0.94909150600000003</v>
      </c>
      <c r="M291" s="142">
        <v>0</v>
      </c>
      <c r="N291" s="142"/>
      <c r="O291" s="134">
        <v>1.0101128500000001</v>
      </c>
      <c r="P291" s="142">
        <f t="shared" si="152"/>
        <v>1.0101128500000001</v>
      </c>
      <c r="Q291" s="134">
        <v>1.11592625</v>
      </c>
      <c r="R291" s="134">
        <v>1.11592625</v>
      </c>
      <c r="S291" s="142">
        <f t="shared" si="153"/>
        <v>0.36906729800000027</v>
      </c>
      <c r="T291" s="142"/>
      <c r="U291" s="142"/>
      <c r="V291" s="142"/>
      <c r="W291" s="142"/>
      <c r="X291" s="142"/>
    </row>
    <row r="292" spans="1:24" ht="63" x14ac:dyDescent="0.25">
      <c r="A292" s="267">
        <f t="shared" si="144"/>
        <v>242</v>
      </c>
      <c r="B292" s="133" t="s">
        <v>513</v>
      </c>
      <c r="C292" s="138" t="s">
        <v>514</v>
      </c>
      <c r="D292" s="142">
        <v>2.7790080000000001</v>
      </c>
      <c r="E292" s="142">
        <f t="shared" si="151"/>
        <v>1.9207871999999997</v>
      </c>
      <c r="F292" s="142">
        <v>0</v>
      </c>
      <c r="G292" s="142">
        <v>0</v>
      </c>
      <c r="H292" s="142">
        <v>0</v>
      </c>
      <c r="I292" s="142">
        <v>0.48019679999999992</v>
      </c>
      <c r="J292" s="142">
        <v>0</v>
      </c>
      <c r="K292" s="142">
        <v>0.48019679999999992</v>
      </c>
      <c r="L292" s="142">
        <v>0</v>
      </c>
      <c r="M292" s="142">
        <v>0.96039359999999985</v>
      </c>
      <c r="N292" s="142"/>
      <c r="O292" s="134">
        <v>0</v>
      </c>
      <c r="P292" s="142">
        <f t="shared" si="152"/>
        <v>0</v>
      </c>
      <c r="Q292" s="134">
        <v>0</v>
      </c>
      <c r="R292" s="134">
        <v>0</v>
      </c>
      <c r="S292" s="142">
        <f t="shared" si="153"/>
        <v>1.9207871999999997</v>
      </c>
      <c r="T292" s="142"/>
      <c r="U292" s="142"/>
      <c r="V292" s="142"/>
      <c r="W292" s="142"/>
      <c r="X292" s="142"/>
    </row>
    <row r="293" spans="1:24" ht="94.5" x14ac:dyDescent="0.25">
      <c r="A293" s="267">
        <f t="shared" si="144"/>
        <v>243</v>
      </c>
      <c r="B293" s="133" t="s">
        <v>515</v>
      </c>
      <c r="C293" s="138" t="s">
        <v>516</v>
      </c>
      <c r="D293" s="142">
        <v>15.304991188881356</v>
      </c>
      <c r="E293" s="142">
        <f t="shared" si="151"/>
        <v>1.2E-2</v>
      </c>
      <c r="F293" s="142">
        <v>8.5344000000000001E-4</v>
      </c>
      <c r="G293" s="142">
        <v>2.35116E-4</v>
      </c>
      <c r="H293" s="142">
        <v>2.35116E-4</v>
      </c>
      <c r="I293" s="142">
        <v>3.0000000000000001E-3</v>
      </c>
      <c r="J293" s="142">
        <v>2.9893199999999996E-4</v>
      </c>
      <c r="K293" s="142">
        <v>3.0000000000000001E-3</v>
      </c>
      <c r="L293" s="142">
        <v>3.1939199999999999E-4</v>
      </c>
      <c r="M293" s="142">
        <v>5.7648839999999996E-3</v>
      </c>
      <c r="N293" s="142"/>
      <c r="O293" s="134">
        <v>7.1120000000000005E-4</v>
      </c>
      <c r="P293" s="142">
        <f t="shared" si="152"/>
        <v>7.1120000000000005E-4</v>
      </c>
      <c r="Q293" s="134">
        <v>0</v>
      </c>
      <c r="R293" s="134">
        <v>0</v>
      </c>
      <c r="S293" s="142">
        <f t="shared" si="153"/>
        <v>1.114656E-2</v>
      </c>
      <c r="T293" s="142"/>
      <c r="U293" s="142"/>
      <c r="V293" s="142"/>
      <c r="W293" s="142"/>
      <c r="X293" s="142"/>
    </row>
    <row r="294" spans="1:24" ht="78.75" x14ac:dyDescent="0.25">
      <c r="A294" s="267">
        <f t="shared" si="144"/>
        <v>244</v>
      </c>
      <c r="B294" s="133" t="s">
        <v>517</v>
      </c>
      <c r="C294" s="138" t="s">
        <v>518</v>
      </c>
      <c r="D294" s="142">
        <v>10.149372</v>
      </c>
      <c r="E294" s="142">
        <f t="shared" si="151"/>
        <v>6.8862912000000005</v>
      </c>
      <c r="F294" s="142">
        <v>0.48975980399999997</v>
      </c>
      <c r="G294" s="142">
        <v>0.13491669600000003</v>
      </c>
      <c r="H294" s="142">
        <v>0.13491669600000003</v>
      </c>
      <c r="I294" s="142">
        <v>1.7215728000000001</v>
      </c>
      <c r="J294" s="142">
        <v>0.17155803599999994</v>
      </c>
      <c r="K294" s="142">
        <v>1.7215728000000001</v>
      </c>
      <c r="L294" s="142">
        <v>0.18328507200000002</v>
      </c>
      <c r="M294" s="142">
        <v>3.3082289039999999</v>
      </c>
      <c r="N294" s="142"/>
      <c r="O294" s="134">
        <v>0.40813316999999999</v>
      </c>
      <c r="P294" s="142">
        <f t="shared" si="152"/>
        <v>0.40813316999999999</v>
      </c>
      <c r="Q294" s="134">
        <v>0</v>
      </c>
      <c r="R294" s="134">
        <v>0</v>
      </c>
      <c r="S294" s="142">
        <f t="shared" si="153"/>
        <v>6.3965313960000003</v>
      </c>
      <c r="T294" s="142"/>
      <c r="U294" s="142"/>
      <c r="V294" s="142"/>
      <c r="W294" s="142"/>
      <c r="X294" s="142"/>
    </row>
    <row r="295" spans="1:24" ht="63" x14ac:dyDescent="0.25">
      <c r="A295" s="267">
        <f t="shared" si="144"/>
        <v>245</v>
      </c>
      <c r="B295" s="133" t="s">
        <v>1530</v>
      </c>
      <c r="C295" s="138" t="s">
        <v>1692</v>
      </c>
      <c r="D295" s="142">
        <v>0</v>
      </c>
      <c r="E295" s="142">
        <f t="shared" si="151"/>
        <v>0</v>
      </c>
      <c r="F295" s="142">
        <v>0.55337042400000003</v>
      </c>
      <c r="G295" s="142">
        <v>0</v>
      </c>
      <c r="H295" s="142">
        <v>0</v>
      </c>
      <c r="I295" s="142">
        <v>0</v>
      </c>
      <c r="J295" s="142">
        <v>0.50564520000000002</v>
      </c>
      <c r="K295" s="142">
        <v>0</v>
      </c>
      <c r="L295" s="142">
        <v>4.7725224000000011E-2</v>
      </c>
      <c r="M295" s="142">
        <v>0</v>
      </c>
      <c r="N295" s="142"/>
      <c r="O295" s="134">
        <v>0.46403217000000002</v>
      </c>
      <c r="P295" s="142">
        <f t="shared" si="152"/>
        <v>0.46403217000000002</v>
      </c>
      <c r="Q295" s="134">
        <v>0.46403217000000002</v>
      </c>
      <c r="R295" s="134">
        <v>0</v>
      </c>
      <c r="S295" s="142">
        <f t="shared" si="153"/>
        <v>-0.55337042400000003</v>
      </c>
      <c r="T295" s="142"/>
      <c r="U295" s="142"/>
      <c r="V295" s="142"/>
      <c r="W295" s="142"/>
      <c r="X295" s="142"/>
    </row>
    <row r="296" spans="1:24" ht="110.25" x14ac:dyDescent="0.25">
      <c r="A296" s="267">
        <f t="shared" si="144"/>
        <v>246</v>
      </c>
      <c r="B296" s="133" t="s">
        <v>1865</v>
      </c>
      <c r="C296" s="138" t="s">
        <v>519</v>
      </c>
      <c r="D296" s="142">
        <v>0</v>
      </c>
      <c r="E296" s="142">
        <f t="shared" si="151"/>
        <v>0</v>
      </c>
      <c r="F296" s="142">
        <v>4.6498955999999987E-2</v>
      </c>
      <c r="G296" s="142">
        <v>0</v>
      </c>
      <c r="H296" s="142">
        <v>0</v>
      </c>
      <c r="I296" s="142">
        <v>0</v>
      </c>
      <c r="J296" s="142">
        <v>0</v>
      </c>
      <c r="K296" s="142">
        <v>0</v>
      </c>
      <c r="L296" s="142">
        <v>4.6498955999999987E-2</v>
      </c>
      <c r="M296" s="142">
        <v>0</v>
      </c>
      <c r="N296" s="142"/>
      <c r="O296" s="134">
        <v>0.50934592000000001</v>
      </c>
      <c r="P296" s="142">
        <f t="shared" si="152"/>
        <v>0.50934592000000001</v>
      </c>
      <c r="Q296" s="134">
        <v>0.50934592000000001</v>
      </c>
      <c r="R296" s="134">
        <v>0</v>
      </c>
      <c r="S296" s="142">
        <f t="shared" si="153"/>
        <v>-4.6498955999999987E-2</v>
      </c>
      <c r="T296" s="142"/>
      <c r="U296" s="142"/>
      <c r="V296" s="142"/>
      <c r="W296" s="142"/>
      <c r="X296" s="142"/>
    </row>
    <row r="297" spans="1:24" ht="63" x14ac:dyDescent="0.25">
      <c r="A297" s="267">
        <f t="shared" si="144"/>
        <v>247</v>
      </c>
      <c r="B297" s="133" t="s">
        <v>1866</v>
      </c>
      <c r="C297" s="138" t="s">
        <v>1867</v>
      </c>
      <c r="D297" s="142">
        <v>0</v>
      </c>
      <c r="E297" s="142">
        <f t="shared" si="151"/>
        <v>0</v>
      </c>
      <c r="F297" s="142">
        <v>4.7725223999999997E-2</v>
      </c>
      <c r="G297" s="142">
        <v>0</v>
      </c>
      <c r="H297" s="142">
        <v>0</v>
      </c>
      <c r="I297" s="142">
        <v>0</v>
      </c>
      <c r="J297" s="142">
        <v>0</v>
      </c>
      <c r="K297" s="142">
        <v>0</v>
      </c>
      <c r="L297" s="142">
        <v>4.7725223999999997E-2</v>
      </c>
      <c r="M297" s="142">
        <v>0</v>
      </c>
      <c r="N297" s="142"/>
      <c r="O297" s="134">
        <v>7.3564890000000008E-2</v>
      </c>
      <c r="P297" s="142">
        <f t="shared" si="152"/>
        <v>7.3564890000000008E-2</v>
      </c>
      <c r="Q297" s="134">
        <v>7.3564890000000008E-2</v>
      </c>
      <c r="R297" s="134">
        <v>7.3564890000000008E-2</v>
      </c>
      <c r="S297" s="142">
        <f t="shared" si="153"/>
        <v>-4.7725223999999997E-2</v>
      </c>
      <c r="T297" s="142"/>
      <c r="U297" s="142"/>
      <c r="V297" s="142"/>
      <c r="W297" s="142"/>
      <c r="X297" s="142"/>
    </row>
    <row r="298" spans="1:24" ht="110.25" x14ac:dyDescent="0.25">
      <c r="A298" s="267">
        <f t="shared" si="144"/>
        <v>248</v>
      </c>
      <c r="B298" s="133" t="s">
        <v>1868</v>
      </c>
      <c r="C298" s="138" t="s">
        <v>1869</v>
      </c>
      <c r="D298" s="142">
        <v>0</v>
      </c>
      <c r="E298" s="142">
        <f t="shared" si="151"/>
        <v>0</v>
      </c>
      <c r="F298" s="142">
        <v>0.35073454599999998</v>
      </c>
      <c r="G298" s="142">
        <v>0</v>
      </c>
      <c r="H298" s="142">
        <v>0</v>
      </c>
      <c r="I298" s="142">
        <v>0</v>
      </c>
      <c r="J298" s="142">
        <v>0</v>
      </c>
      <c r="K298" s="142">
        <v>0</v>
      </c>
      <c r="L298" s="142">
        <v>0.35073454599999998</v>
      </c>
      <c r="M298" s="142">
        <v>0</v>
      </c>
      <c r="N298" s="142"/>
      <c r="O298" s="134">
        <v>0.29568203999999998</v>
      </c>
      <c r="P298" s="142">
        <f t="shared" si="152"/>
        <v>0.29568203999999998</v>
      </c>
      <c r="Q298" s="134">
        <v>0</v>
      </c>
      <c r="R298" s="134">
        <v>0</v>
      </c>
      <c r="S298" s="142">
        <f t="shared" si="153"/>
        <v>-0.35073454599999998</v>
      </c>
      <c r="T298" s="142"/>
      <c r="U298" s="142"/>
      <c r="V298" s="142"/>
      <c r="W298" s="142"/>
      <c r="X298" s="142"/>
    </row>
    <row r="299" spans="1:24" ht="15.75" x14ac:dyDescent="0.25">
      <c r="A299" s="267"/>
      <c r="B299" s="187" t="s">
        <v>520</v>
      </c>
      <c r="C299" s="188"/>
      <c r="D299" s="170">
        <v>120.89238258874575</v>
      </c>
      <c r="E299" s="170">
        <v>12.202523999999999</v>
      </c>
      <c r="F299" s="170">
        <v>17.655942572000001</v>
      </c>
      <c r="G299" s="170">
        <v>2.2637199460000001</v>
      </c>
      <c r="H299" s="170">
        <v>0.84077324199999981</v>
      </c>
      <c r="I299" s="170">
        <v>2.0708670000000002</v>
      </c>
      <c r="J299" s="170">
        <v>0.20851322399999997</v>
      </c>
      <c r="K299" s="170">
        <v>2.0708670000000002</v>
      </c>
      <c r="L299" s="170">
        <v>16.606656106000003</v>
      </c>
      <c r="M299" s="170">
        <v>5.7970700539999998</v>
      </c>
      <c r="N299" s="170">
        <f t="shared" ref="N299" si="154">SUM(N300:N308)</f>
        <v>0</v>
      </c>
      <c r="O299" s="198">
        <v>18.117702639999994</v>
      </c>
      <c r="P299" s="170">
        <f t="shared" ref="P299" si="155">SUM(P300:P308)</f>
        <v>18.117702639999994</v>
      </c>
      <c r="Q299" s="170">
        <f t="shared" ref="Q299:W299" si="156">SUM(Q300:Q308)</f>
        <v>1.8921017000000002</v>
      </c>
      <c r="R299" s="170">
        <f t="shared" si="156"/>
        <v>0</v>
      </c>
      <c r="S299" s="170">
        <f t="shared" si="156"/>
        <v>-5.4534185719999995</v>
      </c>
      <c r="T299" s="170">
        <f t="shared" si="156"/>
        <v>0</v>
      </c>
      <c r="U299" s="170">
        <f t="shared" si="156"/>
        <v>0</v>
      </c>
      <c r="V299" s="170">
        <f t="shared" si="156"/>
        <v>0</v>
      </c>
      <c r="W299" s="170">
        <f t="shared" si="156"/>
        <v>0</v>
      </c>
      <c r="X299" s="170"/>
    </row>
    <row r="300" spans="1:24" ht="94.5" x14ac:dyDescent="0.25">
      <c r="A300" s="267">
        <f t="shared" si="144"/>
        <v>249</v>
      </c>
      <c r="B300" s="133" t="s">
        <v>1870</v>
      </c>
      <c r="C300" s="138" t="s">
        <v>521</v>
      </c>
      <c r="D300" s="142">
        <v>2.665524</v>
      </c>
      <c r="E300" s="142">
        <f t="shared" ref="E300:E308" si="157">G300+I300+K300+M300</f>
        <v>1.1573039999999999</v>
      </c>
      <c r="F300" s="142">
        <v>0</v>
      </c>
      <c r="G300" s="142">
        <v>1.1573039999999999</v>
      </c>
      <c r="H300" s="142">
        <v>0</v>
      </c>
      <c r="I300" s="142">
        <v>0</v>
      </c>
      <c r="J300" s="142">
        <v>0</v>
      </c>
      <c r="K300" s="142">
        <v>0</v>
      </c>
      <c r="L300" s="142">
        <v>0</v>
      </c>
      <c r="M300" s="142">
        <v>0</v>
      </c>
      <c r="N300" s="142"/>
      <c r="O300" s="134">
        <v>0</v>
      </c>
      <c r="P300" s="142">
        <f t="shared" ref="P300:P308" si="158">O300-X300</f>
        <v>0</v>
      </c>
      <c r="Q300" s="134">
        <v>1.1429172300000001</v>
      </c>
      <c r="R300" s="134">
        <v>0</v>
      </c>
      <c r="S300" s="142">
        <f t="shared" ref="S300:S308" si="159">E300-F300</f>
        <v>1.1573039999999999</v>
      </c>
      <c r="T300" s="142"/>
      <c r="U300" s="142"/>
      <c r="V300" s="142"/>
      <c r="W300" s="142"/>
      <c r="X300" s="142"/>
    </row>
    <row r="301" spans="1:24" ht="94.5" x14ac:dyDescent="0.25">
      <c r="A301" s="267">
        <f t="shared" si="144"/>
        <v>250</v>
      </c>
      <c r="B301" s="133" t="s">
        <v>522</v>
      </c>
      <c r="C301" s="138" t="s">
        <v>523</v>
      </c>
      <c r="D301" s="142">
        <v>1.8925439999999998</v>
      </c>
      <c r="E301" s="142">
        <f t="shared" si="157"/>
        <v>1.7331239999999999</v>
      </c>
      <c r="F301" s="142">
        <v>0</v>
      </c>
      <c r="G301" s="142">
        <v>0</v>
      </c>
      <c r="H301" s="142">
        <v>0</v>
      </c>
      <c r="I301" s="142">
        <v>0.43328100000000003</v>
      </c>
      <c r="J301" s="142">
        <v>0</v>
      </c>
      <c r="K301" s="142">
        <v>0.43328100000000003</v>
      </c>
      <c r="L301" s="142">
        <v>0</v>
      </c>
      <c r="M301" s="142">
        <v>0.86656199999999983</v>
      </c>
      <c r="N301" s="142"/>
      <c r="O301" s="134">
        <v>0</v>
      </c>
      <c r="P301" s="142">
        <f t="shared" si="158"/>
        <v>0</v>
      </c>
      <c r="Q301" s="134">
        <v>0</v>
      </c>
      <c r="R301" s="134">
        <v>0</v>
      </c>
      <c r="S301" s="142">
        <f t="shared" si="159"/>
        <v>1.7331239999999999</v>
      </c>
      <c r="T301" s="142"/>
      <c r="U301" s="142"/>
      <c r="V301" s="142"/>
      <c r="W301" s="142"/>
      <c r="X301" s="142"/>
    </row>
    <row r="302" spans="1:24" ht="78.75" x14ac:dyDescent="0.25">
      <c r="A302" s="267">
        <f t="shared" si="144"/>
        <v>251</v>
      </c>
      <c r="B302" s="133" t="s">
        <v>524</v>
      </c>
      <c r="C302" s="138" t="s">
        <v>525</v>
      </c>
      <c r="D302" s="142">
        <v>57.146493815389825</v>
      </c>
      <c r="E302" s="142">
        <f t="shared" si="157"/>
        <v>1.2E-2</v>
      </c>
      <c r="F302" s="142">
        <v>15.69276176</v>
      </c>
      <c r="G302" s="142">
        <v>2.3998599999999998E-4</v>
      </c>
      <c r="H302" s="142">
        <v>2.3998599999999998E-4</v>
      </c>
      <c r="I302" s="142">
        <v>3.0000000000000001E-3</v>
      </c>
      <c r="J302" s="142">
        <v>2.9893200000000002E-4</v>
      </c>
      <c r="K302" s="142">
        <v>3.0000000000000001E-3</v>
      </c>
      <c r="L302" s="142">
        <v>15.692222842</v>
      </c>
      <c r="M302" s="142">
        <v>5.7600139999999991E-3</v>
      </c>
      <c r="N302" s="142"/>
      <c r="O302" s="134">
        <v>16.346446929999999</v>
      </c>
      <c r="P302" s="142">
        <f t="shared" si="158"/>
        <v>16.346446929999999</v>
      </c>
      <c r="Q302" s="134">
        <v>0</v>
      </c>
      <c r="R302" s="134">
        <v>0</v>
      </c>
      <c r="S302" s="142">
        <f t="shared" si="159"/>
        <v>-15.680761759999999</v>
      </c>
      <c r="T302" s="142"/>
      <c r="U302" s="142"/>
      <c r="V302" s="142"/>
      <c r="W302" s="142"/>
      <c r="X302" s="142"/>
    </row>
    <row r="303" spans="1:24" ht="63" x14ac:dyDescent="0.25">
      <c r="A303" s="267">
        <f t="shared" si="144"/>
        <v>252</v>
      </c>
      <c r="B303" s="133" t="s">
        <v>526</v>
      </c>
      <c r="C303" s="138" t="s">
        <v>527</v>
      </c>
      <c r="D303" s="142">
        <v>55.102456773355925</v>
      </c>
      <c r="E303" s="142">
        <f t="shared" si="157"/>
        <v>6.5383440000000004</v>
      </c>
      <c r="F303" s="142">
        <v>0.46501348800000003</v>
      </c>
      <c r="G303" s="142">
        <v>0.128099712</v>
      </c>
      <c r="H303" s="142">
        <v>0.128099712</v>
      </c>
      <c r="I303" s="142">
        <v>1.6345860000000001</v>
      </c>
      <c r="J303" s="142">
        <v>0.16288963199999998</v>
      </c>
      <c r="K303" s="142">
        <v>1.6345860000000001</v>
      </c>
      <c r="L303" s="142">
        <v>0.17402414400000007</v>
      </c>
      <c r="M303" s="142">
        <v>3.1410722880000006</v>
      </c>
      <c r="N303" s="142"/>
      <c r="O303" s="134">
        <v>0.38751123999999998</v>
      </c>
      <c r="P303" s="142">
        <f t="shared" si="158"/>
        <v>0.38751123999999998</v>
      </c>
      <c r="Q303" s="134">
        <v>0</v>
      </c>
      <c r="R303" s="134">
        <v>0</v>
      </c>
      <c r="S303" s="142">
        <f t="shared" si="159"/>
        <v>6.0733305120000001</v>
      </c>
      <c r="T303" s="142"/>
      <c r="U303" s="142"/>
      <c r="V303" s="142"/>
      <c r="W303" s="142"/>
      <c r="X303" s="142"/>
    </row>
    <row r="304" spans="1:24" ht="101.25" customHeight="1" x14ac:dyDescent="0.25">
      <c r="A304" s="267">
        <f t="shared" si="144"/>
        <v>253</v>
      </c>
      <c r="B304" s="133" t="s">
        <v>1871</v>
      </c>
      <c r="C304" s="138" t="s">
        <v>1693</v>
      </c>
      <c r="D304" s="142">
        <v>1.8193199999999998</v>
      </c>
      <c r="E304" s="142">
        <f t="shared" si="157"/>
        <v>1.81932</v>
      </c>
      <c r="F304" s="142">
        <v>0.59219869199999997</v>
      </c>
      <c r="G304" s="142">
        <v>3.5644247999999996E-2</v>
      </c>
      <c r="H304" s="142">
        <v>3.5644247999999996E-2</v>
      </c>
      <c r="I304" s="142">
        <v>0</v>
      </c>
      <c r="J304" s="142">
        <v>4.5324659999999982E-2</v>
      </c>
      <c r="K304" s="142">
        <v>0</v>
      </c>
      <c r="L304" s="142">
        <v>0.51122978399999996</v>
      </c>
      <c r="M304" s="142">
        <v>1.7836757519999999</v>
      </c>
      <c r="N304" s="142"/>
      <c r="O304" s="134">
        <v>0.49349890999999996</v>
      </c>
      <c r="P304" s="142">
        <f t="shared" si="158"/>
        <v>0.49349890999999996</v>
      </c>
      <c r="Q304" s="134">
        <v>0</v>
      </c>
      <c r="R304" s="134">
        <v>0</v>
      </c>
      <c r="S304" s="142">
        <f t="shared" si="159"/>
        <v>1.2271213080000001</v>
      </c>
      <c r="T304" s="142"/>
      <c r="U304" s="142"/>
      <c r="V304" s="142"/>
      <c r="W304" s="142"/>
      <c r="X304" s="142"/>
    </row>
    <row r="305" spans="1:24" ht="63" x14ac:dyDescent="0.25">
      <c r="A305" s="267">
        <f t="shared" si="144"/>
        <v>254</v>
      </c>
      <c r="B305" s="133" t="s">
        <v>528</v>
      </c>
      <c r="C305" s="138" t="s">
        <v>529</v>
      </c>
      <c r="D305" s="142">
        <v>2.2660439999999999</v>
      </c>
      <c r="E305" s="142">
        <f t="shared" si="157"/>
        <v>0.94243200000000005</v>
      </c>
      <c r="F305" s="142">
        <v>0.74775554399999999</v>
      </c>
      <c r="G305" s="142">
        <v>0.94243200000000005</v>
      </c>
      <c r="H305" s="142">
        <v>0.67678929599999982</v>
      </c>
      <c r="I305" s="142">
        <v>0</v>
      </c>
      <c r="J305" s="142">
        <v>0</v>
      </c>
      <c r="K305" s="142">
        <v>0</v>
      </c>
      <c r="L305" s="142">
        <v>7.0966248000000176E-2</v>
      </c>
      <c r="M305" s="142">
        <v>0</v>
      </c>
      <c r="N305" s="142"/>
      <c r="O305" s="134">
        <v>0.6304864</v>
      </c>
      <c r="P305" s="142">
        <f t="shared" si="158"/>
        <v>0.6304864</v>
      </c>
      <c r="Q305" s="134">
        <v>0.63072806999999997</v>
      </c>
      <c r="R305" s="134">
        <v>0</v>
      </c>
      <c r="S305" s="142">
        <f t="shared" si="159"/>
        <v>0.19467645600000005</v>
      </c>
      <c r="T305" s="142"/>
      <c r="U305" s="142"/>
      <c r="V305" s="142"/>
      <c r="W305" s="142"/>
      <c r="X305" s="142"/>
    </row>
    <row r="306" spans="1:24" ht="189" x14ac:dyDescent="0.25">
      <c r="A306" s="267">
        <f t="shared" si="144"/>
        <v>255</v>
      </c>
      <c r="B306" s="133" t="s">
        <v>1872</v>
      </c>
      <c r="C306" s="138" t="s">
        <v>530</v>
      </c>
      <c r="D306" s="142">
        <v>0</v>
      </c>
      <c r="E306" s="142">
        <f t="shared" si="157"/>
        <v>0</v>
      </c>
      <c r="F306" s="142">
        <v>2.3705939999999998E-2</v>
      </c>
      <c r="G306" s="142">
        <v>0</v>
      </c>
      <c r="H306" s="142">
        <v>0</v>
      </c>
      <c r="I306" s="142">
        <v>0</v>
      </c>
      <c r="J306" s="142">
        <v>0</v>
      </c>
      <c r="K306" s="142">
        <v>0</v>
      </c>
      <c r="L306" s="142">
        <v>2.3705939999999998E-2</v>
      </c>
      <c r="M306" s="142">
        <v>0</v>
      </c>
      <c r="N306" s="142"/>
      <c r="O306" s="134">
        <v>4.9120879999999999E-2</v>
      </c>
      <c r="P306" s="142">
        <f t="shared" si="158"/>
        <v>4.9120879999999999E-2</v>
      </c>
      <c r="Q306" s="134">
        <v>4.9120879999999999E-2</v>
      </c>
      <c r="R306" s="134">
        <v>0</v>
      </c>
      <c r="S306" s="142">
        <f t="shared" si="159"/>
        <v>-2.3705939999999998E-2</v>
      </c>
      <c r="T306" s="142"/>
      <c r="U306" s="142"/>
      <c r="V306" s="142"/>
      <c r="W306" s="142"/>
      <c r="X306" s="142"/>
    </row>
    <row r="307" spans="1:24" ht="157.5" x14ac:dyDescent="0.25">
      <c r="A307" s="267">
        <f t="shared" si="144"/>
        <v>256</v>
      </c>
      <c r="B307" s="133" t="s">
        <v>1873</v>
      </c>
      <c r="C307" s="138" t="s">
        <v>1874</v>
      </c>
      <c r="D307" s="142">
        <v>0</v>
      </c>
      <c r="E307" s="142">
        <f t="shared" si="157"/>
        <v>0</v>
      </c>
      <c r="F307" s="142">
        <v>9.3006456000000001E-2</v>
      </c>
      <c r="G307" s="142">
        <v>0</v>
      </c>
      <c r="H307" s="142">
        <v>0</v>
      </c>
      <c r="I307" s="142">
        <v>0</v>
      </c>
      <c r="J307" s="142">
        <v>0</v>
      </c>
      <c r="K307" s="142">
        <v>0</v>
      </c>
      <c r="L307" s="142">
        <v>9.3006456000000001E-2</v>
      </c>
      <c r="M307" s="142">
        <v>0</v>
      </c>
      <c r="N307" s="142"/>
      <c r="O307" s="134">
        <v>0.14130276</v>
      </c>
      <c r="P307" s="142">
        <f t="shared" si="158"/>
        <v>0.14130276</v>
      </c>
      <c r="Q307" s="134">
        <v>0</v>
      </c>
      <c r="R307" s="134">
        <v>0</v>
      </c>
      <c r="S307" s="142">
        <f t="shared" si="159"/>
        <v>-9.3006456000000001E-2</v>
      </c>
      <c r="T307" s="142"/>
      <c r="U307" s="142"/>
      <c r="V307" s="142"/>
      <c r="W307" s="142"/>
      <c r="X307" s="142"/>
    </row>
    <row r="308" spans="1:24" ht="110.25" x14ac:dyDescent="0.25">
      <c r="A308" s="267">
        <f t="shared" si="144"/>
        <v>257</v>
      </c>
      <c r="B308" s="133" t="s">
        <v>1875</v>
      </c>
      <c r="C308" s="138" t="s">
        <v>531</v>
      </c>
      <c r="D308" s="142">
        <v>0</v>
      </c>
      <c r="E308" s="142">
        <f t="shared" si="157"/>
        <v>0</v>
      </c>
      <c r="F308" s="142">
        <v>4.1500691999999999E-2</v>
      </c>
      <c r="G308" s="142">
        <v>0</v>
      </c>
      <c r="H308" s="142">
        <v>0</v>
      </c>
      <c r="I308" s="142">
        <v>0</v>
      </c>
      <c r="J308" s="142">
        <v>0</v>
      </c>
      <c r="K308" s="142">
        <v>0</v>
      </c>
      <c r="L308" s="142">
        <v>4.1500691999999999E-2</v>
      </c>
      <c r="M308" s="142">
        <v>0</v>
      </c>
      <c r="N308" s="142"/>
      <c r="O308" s="134">
        <v>6.9335519999999998E-2</v>
      </c>
      <c r="P308" s="142">
        <f t="shared" si="158"/>
        <v>6.9335519999999998E-2</v>
      </c>
      <c r="Q308" s="134">
        <v>6.9335519999999998E-2</v>
      </c>
      <c r="R308" s="134">
        <v>0</v>
      </c>
      <c r="S308" s="142">
        <f t="shared" si="159"/>
        <v>-4.1500691999999999E-2</v>
      </c>
      <c r="T308" s="142"/>
      <c r="U308" s="142"/>
      <c r="V308" s="142"/>
      <c r="W308" s="142"/>
      <c r="X308" s="142"/>
    </row>
    <row r="309" spans="1:24" ht="31.5" x14ac:dyDescent="0.25">
      <c r="A309" s="267"/>
      <c r="B309" s="187" t="s">
        <v>532</v>
      </c>
      <c r="C309" s="188"/>
      <c r="D309" s="170">
        <v>342.45412795199996</v>
      </c>
      <c r="E309" s="170">
        <v>105.629592</v>
      </c>
      <c r="F309" s="170">
        <v>40.604193631999998</v>
      </c>
      <c r="G309" s="170">
        <v>7.9447328320000006</v>
      </c>
      <c r="H309" s="170">
        <v>8.2327304080000019</v>
      </c>
      <c r="I309" s="170">
        <v>21.27657846</v>
      </c>
      <c r="J309" s="170">
        <v>9.3455398200000008</v>
      </c>
      <c r="K309" s="170">
        <v>38.863052171999989</v>
      </c>
      <c r="L309" s="170">
        <v>23.025923404000007</v>
      </c>
      <c r="M309" s="170">
        <v>37.545228535999996</v>
      </c>
      <c r="N309" s="170">
        <f t="shared" ref="N309" si="160">SUM(N310:N353)</f>
        <v>0</v>
      </c>
      <c r="O309" s="198">
        <v>36.803091680000001</v>
      </c>
      <c r="P309" s="170">
        <f t="shared" ref="P309" si="161">SUM(P310:P353)</f>
        <v>36.803091680000001</v>
      </c>
      <c r="Q309" s="170">
        <f t="shared" ref="Q309:W309" si="162">SUM(Q310:Q353)</f>
        <v>16.851645850000001</v>
      </c>
      <c r="R309" s="170">
        <f t="shared" si="162"/>
        <v>7.2985272500000011</v>
      </c>
      <c r="S309" s="170">
        <f t="shared" si="162"/>
        <v>65.025398368000012</v>
      </c>
      <c r="T309" s="170">
        <f t="shared" si="162"/>
        <v>0</v>
      </c>
      <c r="U309" s="170">
        <f t="shared" si="162"/>
        <v>0</v>
      </c>
      <c r="V309" s="170">
        <f t="shared" si="162"/>
        <v>0</v>
      </c>
      <c r="W309" s="170">
        <f t="shared" si="162"/>
        <v>0</v>
      </c>
      <c r="X309" s="170"/>
    </row>
    <row r="310" spans="1:24" ht="94.5" x14ac:dyDescent="0.25">
      <c r="A310" s="267">
        <f t="shared" si="144"/>
        <v>258</v>
      </c>
      <c r="B310" s="133" t="s">
        <v>1876</v>
      </c>
      <c r="C310" s="138" t="s">
        <v>533</v>
      </c>
      <c r="D310" s="142">
        <v>6.6676990236610179</v>
      </c>
      <c r="E310" s="142">
        <f t="shared" ref="E310:E353" si="163">G310+I310+K310+M310</f>
        <v>3.5030399999999995</v>
      </c>
      <c r="F310" s="142">
        <v>4.2133405120000003</v>
      </c>
      <c r="G310" s="142">
        <v>6.8631815999999998E-2</v>
      </c>
      <c r="H310" s="142">
        <v>6.8631815999999998E-2</v>
      </c>
      <c r="I310" s="142">
        <v>3.4344081839999996</v>
      </c>
      <c r="J310" s="142">
        <v>8.7271139999999983E-2</v>
      </c>
      <c r="K310" s="142">
        <v>0</v>
      </c>
      <c r="L310" s="142">
        <v>4.057437556</v>
      </c>
      <c r="M310" s="142">
        <v>0</v>
      </c>
      <c r="N310" s="142"/>
      <c r="O310" s="134">
        <v>4.3369922699999996</v>
      </c>
      <c r="P310" s="142">
        <f t="shared" ref="P310:P353" si="164">O310-X310</f>
        <v>4.3369922699999996</v>
      </c>
      <c r="Q310" s="134">
        <v>0</v>
      </c>
      <c r="R310" s="134">
        <v>0</v>
      </c>
      <c r="S310" s="142">
        <f t="shared" ref="S310:S353" si="165">E310-F310</f>
        <v>-0.71030051200000077</v>
      </c>
      <c r="T310" s="142"/>
      <c r="U310" s="142"/>
      <c r="V310" s="142"/>
      <c r="W310" s="142"/>
      <c r="X310" s="142"/>
    </row>
    <row r="311" spans="1:24" ht="63" x14ac:dyDescent="0.25">
      <c r="A311" s="267">
        <f t="shared" si="144"/>
        <v>259</v>
      </c>
      <c r="B311" s="174" t="s">
        <v>534</v>
      </c>
      <c r="C311" s="138" t="s">
        <v>535</v>
      </c>
      <c r="D311" s="142">
        <v>41.882412000000002</v>
      </c>
      <c r="E311" s="142">
        <f t="shared" si="163"/>
        <v>2.2358640000000012</v>
      </c>
      <c r="F311" s="142">
        <v>0.15901682399999997</v>
      </c>
      <c r="G311" s="142">
        <v>4.3805207999999998E-2</v>
      </c>
      <c r="H311" s="142">
        <v>4.3805207999999998E-2</v>
      </c>
      <c r="I311" s="142">
        <v>0.5589660000000003</v>
      </c>
      <c r="J311" s="142">
        <v>5.570199599999999E-2</v>
      </c>
      <c r="K311" s="142">
        <v>0.5589660000000003</v>
      </c>
      <c r="L311" s="142">
        <v>5.9509619999999985E-2</v>
      </c>
      <c r="M311" s="142">
        <v>1.0741267920000006</v>
      </c>
      <c r="N311" s="142"/>
      <c r="O311" s="134">
        <v>0.13251401999999998</v>
      </c>
      <c r="P311" s="142">
        <f t="shared" si="164"/>
        <v>0.13251401999999998</v>
      </c>
      <c r="Q311" s="134">
        <v>0</v>
      </c>
      <c r="R311" s="134">
        <v>0</v>
      </c>
      <c r="S311" s="142">
        <f t="shared" si="165"/>
        <v>2.0768471760000011</v>
      </c>
      <c r="T311" s="142"/>
      <c r="U311" s="142"/>
      <c r="V311" s="142"/>
      <c r="W311" s="142"/>
      <c r="X311" s="142"/>
    </row>
    <row r="312" spans="1:24" ht="63" x14ac:dyDescent="0.25">
      <c r="A312" s="267">
        <f t="shared" si="144"/>
        <v>260</v>
      </c>
      <c r="B312" s="133" t="s">
        <v>536</v>
      </c>
      <c r="C312" s="138" t="s">
        <v>537</v>
      </c>
      <c r="D312" s="142">
        <v>31.005696</v>
      </c>
      <c r="E312" s="142">
        <f t="shared" si="163"/>
        <v>2.609712</v>
      </c>
      <c r="F312" s="142">
        <v>0.18560525999999999</v>
      </c>
      <c r="G312" s="142">
        <v>5.1129672000000001E-2</v>
      </c>
      <c r="H312" s="142">
        <v>5.1129672000000001E-2</v>
      </c>
      <c r="I312" s="142">
        <v>0.65242800000000001</v>
      </c>
      <c r="J312" s="142">
        <v>6.5015675999999994E-2</v>
      </c>
      <c r="K312" s="142">
        <v>0.65242800000000001</v>
      </c>
      <c r="L312" s="142">
        <v>6.9459911999999985E-2</v>
      </c>
      <c r="M312" s="142">
        <v>1.2537263279999999</v>
      </c>
      <c r="N312" s="142"/>
      <c r="O312" s="134">
        <v>0.15467104999999998</v>
      </c>
      <c r="P312" s="142">
        <f t="shared" si="164"/>
        <v>0.15467104999999998</v>
      </c>
      <c r="Q312" s="134">
        <v>0</v>
      </c>
      <c r="R312" s="134">
        <v>0</v>
      </c>
      <c r="S312" s="142">
        <f t="shared" si="165"/>
        <v>2.42410674</v>
      </c>
      <c r="T312" s="142"/>
      <c r="U312" s="142"/>
      <c r="V312" s="142"/>
      <c r="W312" s="142"/>
      <c r="X312" s="142"/>
    </row>
    <row r="313" spans="1:24" ht="141.75" x14ac:dyDescent="0.25">
      <c r="A313" s="267">
        <f t="shared" si="144"/>
        <v>261</v>
      </c>
      <c r="B313" s="133" t="s">
        <v>1877</v>
      </c>
      <c r="C313" s="138" t="s">
        <v>538</v>
      </c>
      <c r="D313" s="142">
        <v>53.916083999999998</v>
      </c>
      <c r="E313" s="142">
        <f t="shared" si="163"/>
        <v>1.2E-2</v>
      </c>
      <c r="F313" s="142">
        <v>8.5344000000000001E-4</v>
      </c>
      <c r="G313" s="142">
        <v>2.35116E-4</v>
      </c>
      <c r="H313" s="142">
        <v>2.35116E-4</v>
      </c>
      <c r="I313" s="142">
        <v>3.0000000000000001E-3</v>
      </c>
      <c r="J313" s="142">
        <v>2.9893199999999996E-4</v>
      </c>
      <c r="K313" s="142">
        <v>3.0000000000000001E-3</v>
      </c>
      <c r="L313" s="142">
        <v>3.1939199999999999E-4</v>
      </c>
      <c r="M313" s="142">
        <v>5.7648839999999996E-3</v>
      </c>
      <c r="N313" s="142"/>
      <c r="O313" s="134">
        <v>7.1120000000000005E-4</v>
      </c>
      <c r="P313" s="142">
        <f t="shared" si="164"/>
        <v>7.1120000000000005E-4</v>
      </c>
      <c r="Q313" s="134">
        <v>0</v>
      </c>
      <c r="R313" s="134">
        <v>0</v>
      </c>
      <c r="S313" s="142">
        <f t="shared" si="165"/>
        <v>1.114656E-2</v>
      </c>
      <c r="T313" s="142"/>
      <c r="U313" s="142"/>
      <c r="V313" s="142"/>
      <c r="W313" s="142"/>
      <c r="X313" s="142"/>
    </row>
    <row r="314" spans="1:24" ht="141.75" customHeight="1" x14ac:dyDescent="0.25">
      <c r="A314" s="267">
        <f t="shared" si="144"/>
        <v>262</v>
      </c>
      <c r="B314" s="133" t="s">
        <v>539</v>
      </c>
      <c r="C314" s="138" t="s">
        <v>540</v>
      </c>
      <c r="D314" s="142">
        <v>1.9785959999999996</v>
      </c>
      <c r="E314" s="142">
        <f t="shared" si="163"/>
        <v>8.3568000000000003E-2</v>
      </c>
      <c r="F314" s="142">
        <v>0</v>
      </c>
      <c r="G314" s="142">
        <v>8.3568000000000003E-2</v>
      </c>
      <c r="H314" s="142">
        <v>0</v>
      </c>
      <c r="I314" s="142">
        <v>0</v>
      </c>
      <c r="J314" s="142">
        <v>0</v>
      </c>
      <c r="K314" s="142">
        <v>0</v>
      </c>
      <c r="L314" s="142">
        <v>0</v>
      </c>
      <c r="M314" s="142">
        <v>0</v>
      </c>
      <c r="N314" s="142"/>
      <c r="O314" s="134">
        <v>0</v>
      </c>
      <c r="P314" s="142">
        <f t="shared" si="164"/>
        <v>0</v>
      </c>
      <c r="Q314" s="134">
        <v>1.42636556</v>
      </c>
      <c r="R314" s="134">
        <v>0</v>
      </c>
      <c r="S314" s="142">
        <f t="shared" si="165"/>
        <v>8.3568000000000003E-2</v>
      </c>
      <c r="T314" s="142"/>
      <c r="U314" s="142"/>
      <c r="V314" s="142"/>
      <c r="W314" s="142"/>
      <c r="X314" s="142"/>
    </row>
    <row r="315" spans="1:24" ht="63" x14ac:dyDescent="0.25">
      <c r="A315" s="267">
        <f t="shared" si="144"/>
        <v>263</v>
      </c>
      <c r="B315" s="133" t="s">
        <v>541</v>
      </c>
      <c r="C315" s="138" t="s">
        <v>542</v>
      </c>
      <c r="D315" s="142">
        <v>7.9600799999999996</v>
      </c>
      <c r="E315" s="142">
        <f t="shared" si="163"/>
        <v>7.2547680000000003</v>
      </c>
      <c r="F315" s="142">
        <v>0.5159662559999999</v>
      </c>
      <c r="G315" s="142">
        <v>0.14213594399999999</v>
      </c>
      <c r="H315" s="142">
        <v>0.14213594399999999</v>
      </c>
      <c r="I315" s="142">
        <v>0</v>
      </c>
      <c r="J315" s="142">
        <v>0.18073787999999999</v>
      </c>
      <c r="K315" s="142">
        <v>0</v>
      </c>
      <c r="L315" s="142">
        <v>0.19309243199999995</v>
      </c>
      <c r="M315" s="142">
        <v>7.1126320560000007</v>
      </c>
      <c r="N315" s="142"/>
      <c r="O315" s="134">
        <v>0.42997187999999997</v>
      </c>
      <c r="P315" s="142">
        <f t="shared" si="164"/>
        <v>0.42997187999999997</v>
      </c>
      <c r="Q315" s="134">
        <v>0</v>
      </c>
      <c r="R315" s="134">
        <v>0</v>
      </c>
      <c r="S315" s="142">
        <f t="shared" si="165"/>
        <v>6.7388017440000008</v>
      </c>
      <c r="T315" s="142"/>
      <c r="U315" s="142"/>
      <c r="V315" s="142"/>
      <c r="W315" s="142"/>
      <c r="X315" s="142"/>
    </row>
    <row r="316" spans="1:24" ht="63" x14ac:dyDescent="0.25">
      <c r="A316" s="267">
        <f t="shared" si="144"/>
        <v>264</v>
      </c>
      <c r="B316" s="133" t="s">
        <v>543</v>
      </c>
      <c r="C316" s="138" t="s">
        <v>544</v>
      </c>
      <c r="D316" s="142">
        <v>4.2149279999999996</v>
      </c>
      <c r="E316" s="142">
        <f t="shared" si="163"/>
        <v>4.2029279999999991</v>
      </c>
      <c r="F316" s="142">
        <v>2.3158840559999998</v>
      </c>
      <c r="G316" s="142">
        <v>8.2344059999999997E-2</v>
      </c>
      <c r="H316" s="142">
        <v>8.2344059999999997E-2</v>
      </c>
      <c r="I316" s="142">
        <v>0</v>
      </c>
      <c r="J316" s="142">
        <v>0.10470745199999998</v>
      </c>
      <c r="K316" s="142">
        <v>4.1205839399999995</v>
      </c>
      <c r="L316" s="142">
        <v>2.1288325439999998</v>
      </c>
      <c r="M316" s="142">
        <v>0</v>
      </c>
      <c r="N316" s="142"/>
      <c r="O316" s="134">
        <v>2.3263436900000003</v>
      </c>
      <c r="P316" s="142">
        <f t="shared" si="164"/>
        <v>2.3263436900000003</v>
      </c>
      <c r="Q316" s="134">
        <v>0</v>
      </c>
      <c r="R316" s="134">
        <v>0</v>
      </c>
      <c r="S316" s="142">
        <f t="shared" si="165"/>
        <v>1.8870439439999993</v>
      </c>
      <c r="T316" s="142"/>
      <c r="U316" s="142"/>
      <c r="V316" s="142"/>
      <c r="W316" s="142"/>
      <c r="X316" s="142"/>
    </row>
    <row r="317" spans="1:24" ht="110.25" x14ac:dyDescent="0.25">
      <c r="A317" s="267">
        <f t="shared" si="144"/>
        <v>265</v>
      </c>
      <c r="B317" s="133" t="s">
        <v>545</v>
      </c>
      <c r="C317" s="138" t="s">
        <v>546</v>
      </c>
      <c r="D317" s="142">
        <v>0.50996399999999997</v>
      </c>
      <c r="E317" s="142">
        <f t="shared" si="163"/>
        <v>3.7439999999999999E-3</v>
      </c>
      <c r="F317" s="142">
        <v>0</v>
      </c>
      <c r="G317" s="142">
        <v>0</v>
      </c>
      <c r="H317" s="142">
        <v>0</v>
      </c>
      <c r="I317" s="142">
        <v>9.3599999999999998E-4</v>
      </c>
      <c r="J317" s="142">
        <v>0</v>
      </c>
      <c r="K317" s="142">
        <v>9.3599999999999998E-4</v>
      </c>
      <c r="L317" s="142">
        <v>0</v>
      </c>
      <c r="M317" s="142">
        <v>1.8719999999999997E-3</v>
      </c>
      <c r="N317" s="142"/>
      <c r="O317" s="134">
        <v>0</v>
      </c>
      <c r="P317" s="142">
        <f t="shared" si="164"/>
        <v>0</v>
      </c>
      <c r="Q317" s="134">
        <v>0</v>
      </c>
      <c r="R317" s="134">
        <v>0</v>
      </c>
      <c r="S317" s="142">
        <f t="shared" si="165"/>
        <v>3.7439999999999999E-3</v>
      </c>
      <c r="T317" s="142"/>
      <c r="U317" s="142"/>
      <c r="V317" s="142"/>
      <c r="W317" s="142"/>
      <c r="X317" s="142"/>
    </row>
    <row r="318" spans="1:24" ht="94.5" x14ac:dyDescent="0.25">
      <c r="A318" s="267">
        <f t="shared" si="144"/>
        <v>266</v>
      </c>
      <c r="B318" s="133" t="s">
        <v>1878</v>
      </c>
      <c r="C318" s="138" t="s">
        <v>547</v>
      </c>
      <c r="D318" s="142">
        <v>22.196292384000007</v>
      </c>
      <c r="E318" s="142">
        <f t="shared" si="163"/>
        <v>9.0382800000000003</v>
      </c>
      <c r="F318" s="142">
        <v>6.4438526459999999</v>
      </c>
      <c r="G318" s="142">
        <v>0.17707864799999998</v>
      </c>
      <c r="H318" s="142">
        <v>0.17707864799999998</v>
      </c>
      <c r="I318" s="142">
        <v>0</v>
      </c>
      <c r="J318" s="142">
        <v>0.22517050799999996</v>
      </c>
      <c r="K318" s="142">
        <v>8.8612013520000001</v>
      </c>
      <c r="L318" s="142">
        <v>6.04160349</v>
      </c>
      <c r="M318" s="142">
        <v>0</v>
      </c>
      <c r="N318" s="142"/>
      <c r="O318" s="134">
        <v>6.5693130599999998</v>
      </c>
      <c r="P318" s="142">
        <f t="shared" si="164"/>
        <v>6.5693130599999998</v>
      </c>
      <c r="Q318" s="134">
        <v>0</v>
      </c>
      <c r="R318" s="134">
        <v>0</v>
      </c>
      <c r="S318" s="142">
        <f t="shared" si="165"/>
        <v>2.5944273540000005</v>
      </c>
      <c r="T318" s="142"/>
      <c r="U318" s="142"/>
      <c r="V318" s="142"/>
      <c r="W318" s="142"/>
      <c r="X318" s="142"/>
    </row>
    <row r="319" spans="1:24" ht="78.75" x14ac:dyDescent="0.25">
      <c r="A319" s="267">
        <f t="shared" si="144"/>
        <v>267</v>
      </c>
      <c r="B319" s="133" t="s">
        <v>548</v>
      </c>
      <c r="C319" s="138" t="s">
        <v>549</v>
      </c>
      <c r="D319" s="142">
        <v>1.5464205443389833</v>
      </c>
      <c r="E319" s="142">
        <f t="shared" si="163"/>
        <v>1.2E-2</v>
      </c>
      <c r="F319" s="142">
        <v>0.48659484000000003</v>
      </c>
      <c r="G319" s="142">
        <v>1.2E-2</v>
      </c>
      <c r="H319" s="142">
        <v>0.48659483999999997</v>
      </c>
      <c r="I319" s="142">
        <v>0</v>
      </c>
      <c r="J319" s="142">
        <v>0</v>
      </c>
      <c r="K319" s="142">
        <v>0</v>
      </c>
      <c r="L319" s="142">
        <v>5.5511151231257827E-17</v>
      </c>
      <c r="M319" s="142">
        <v>0</v>
      </c>
      <c r="N319" s="142"/>
      <c r="O319" s="134">
        <v>0</v>
      </c>
      <c r="P319" s="142">
        <f t="shared" si="164"/>
        <v>0</v>
      </c>
      <c r="Q319" s="134">
        <v>1.4914960900000001</v>
      </c>
      <c r="R319" s="134">
        <v>0</v>
      </c>
      <c r="S319" s="142">
        <f t="shared" si="165"/>
        <v>-0.47459484000000002</v>
      </c>
      <c r="T319" s="142"/>
      <c r="U319" s="142"/>
      <c r="V319" s="142"/>
      <c r="W319" s="142"/>
      <c r="X319" s="142"/>
    </row>
    <row r="320" spans="1:24" ht="110.25" x14ac:dyDescent="0.25">
      <c r="A320" s="267">
        <f t="shared" si="144"/>
        <v>268</v>
      </c>
      <c r="B320" s="133" t="s">
        <v>550</v>
      </c>
      <c r="C320" s="138" t="s">
        <v>551</v>
      </c>
      <c r="D320" s="142">
        <v>73.966992000000005</v>
      </c>
      <c r="E320" s="142">
        <f t="shared" si="163"/>
        <v>1.8000000000000003</v>
      </c>
      <c r="F320" s="142">
        <v>0.12801775200000001</v>
      </c>
      <c r="G320" s="142">
        <v>3.526572E-2</v>
      </c>
      <c r="H320" s="142">
        <v>3.526572E-2</v>
      </c>
      <c r="I320" s="142">
        <v>0.45</v>
      </c>
      <c r="J320" s="142">
        <v>4.4843376000000004E-2</v>
      </c>
      <c r="K320" s="142">
        <v>0.45</v>
      </c>
      <c r="L320" s="142">
        <v>4.7908656000000008E-2</v>
      </c>
      <c r="M320" s="142">
        <v>0.86473428000000008</v>
      </c>
      <c r="N320" s="142"/>
      <c r="O320" s="134">
        <v>0.10668146000000001</v>
      </c>
      <c r="P320" s="142">
        <f t="shared" si="164"/>
        <v>0.10668146000000001</v>
      </c>
      <c r="Q320" s="134">
        <v>0</v>
      </c>
      <c r="R320" s="134">
        <v>0</v>
      </c>
      <c r="S320" s="142">
        <f t="shared" si="165"/>
        <v>1.6719822480000002</v>
      </c>
      <c r="T320" s="142"/>
      <c r="U320" s="142"/>
      <c r="V320" s="142"/>
      <c r="W320" s="142"/>
      <c r="X320" s="142"/>
    </row>
    <row r="321" spans="1:24" ht="110.25" x14ac:dyDescent="0.25">
      <c r="A321" s="267">
        <f t="shared" si="144"/>
        <v>269</v>
      </c>
      <c r="B321" s="133" t="s">
        <v>552</v>
      </c>
      <c r="C321" s="138" t="s">
        <v>553</v>
      </c>
      <c r="D321" s="142">
        <v>13.877219999999999</v>
      </c>
      <c r="E321" s="142">
        <f t="shared" si="163"/>
        <v>2.7791759999999996</v>
      </c>
      <c r="F321" s="142">
        <v>1.0715475160000001</v>
      </c>
      <c r="G321" s="142">
        <v>0.92833958800000005</v>
      </c>
      <c r="H321" s="142">
        <v>0.92833958800000005</v>
      </c>
      <c r="I321" s="142">
        <v>0.69479399999999991</v>
      </c>
      <c r="J321" s="142">
        <v>6.9237564000000029E-2</v>
      </c>
      <c r="K321" s="142">
        <v>0.69479399999999991</v>
      </c>
      <c r="L321" s="142">
        <v>7.3970364000000011E-2</v>
      </c>
      <c r="M321" s="142">
        <v>0.46124841199999961</v>
      </c>
      <c r="N321" s="142"/>
      <c r="O321" s="134">
        <v>0.89295626000000006</v>
      </c>
      <c r="P321" s="142">
        <f t="shared" si="164"/>
        <v>0.89295626000000006</v>
      </c>
      <c r="Q321" s="134">
        <v>0</v>
      </c>
      <c r="R321" s="134">
        <v>0</v>
      </c>
      <c r="S321" s="142">
        <f t="shared" si="165"/>
        <v>1.7076284839999996</v>
      </c>
      <c r="T321" s="142"/>
      <c r="U321" s="142"/>
      <c r="V321" s="142"/>
      <c r="W321" s="142"/>
      <c r="X321" s="142"/>
    </row>
    <row r="322" spans="1:24" ht="94.5" x14ac:dyDescent="0.25">
      <c r="A322" s="267">
        <f t="shared" si="144"/>
        <v>270</v>
      </c>
      <c r="B322" s="133" t="s">
        <v>1879</v>
      </c>
      <c r="C322" s="138" t="s">
        <v>554</v>
      </c>
      <c r="D322" s="142">
        <v>9.8774519999999999</v>
      </c>
      <c r="E322" s="142">
        <f t="shared" si="163"/>
        <v>2.1755999999999998</v>
      </c>
      <c r="F322" s="142">
        <v>0.15473079599999998</v>
      </c>
      <c r="G322" s="142">
        <v>4.2624504000000001E-2</v>
      </c>
      <c r="H322" s="142">
        <v>4.2624504000000001E-2</v>
      </c>
      <c r="I322" s="142">
        <v>0.54389999999999994</v>
      </c>
      <c r="J322" s="142">
        <v>5.4200664000000003E-2</v>
      </c>
      <c r="K322" s="142">
        <v>0.54389999999999994</v>
      </c>
      <c r="L322" s="142">
        <v>5.7905627999999966E-2</v>
      </c>
      <c r="M322" s="142">
        <v>1.0451754959999999</v>
      </c>
      <c r="N322" s="142"/>
      <c r="O322" s="134">
        <v>0.12894232999999999</v>
      </c>
      <c r="P322" s="142">
        <f t="shared" si="164"/>
        <v>0.12894232999999999</v>
      </c>
      <c r="Q322" s="134">
        <v>0</v>
      </c>
      <c r="R322" s="134">
        <v>0</v>
      </c>
      <c r="S322" s="142">
        <f t="shared" si="165"/>
        <v>2.0208692039999998</v>
      </c>
      <c r="T322" s="142"/>
      <c r="U322" s="142"/>
      <c r="V322" s="142"/>
      <c r="W322" s="142"/>
      <c r="X322" s="142"/>
    </row>
    <row r="323" spans="1:24" ht="126" x14ac:dyDescent="0.25">
      <c r="A323" s="267">
        <f t="shared" si="144"/>
        <v>271</v>
      </c>
      <c r="B323" s="133" t="s">
        <v>1880</v>
      </c>
      <c r="C323" s="138" t="s">
        <v>555</v>
      </c>
      <c r="D323" s="142">
        <v>0.68077199999999993</v>
      </c>
      <c r="E323" s="142">
        <f t="shared" si="163"/>
        <v>0.263652</v>
      </c>
      <c r="F323" s="142">
        <v>6.9632520000000005E-3</v>
      </c>
      <c r="G323" s="142">
        <v>5.1654960000000003E-3</v>
      </c>
      <c r="H323" s="142">
        <v>5.1654960000000003E-3</v>
      </c>
      <c r="I323" s="142">
        <v>0</v>
      </c>
      <c r="J323" s="142">
        <v>1.7977560000000002E-3</v>
      </c>
      <c r="K323" s="142">
        <v>0.25848650400000001</v>
      </c>
      <c r="L323" s="142">
        <v>0</v>
      </c>
      <c r="M323" s="142">
        <v>0</v>
      </c>
      <c r="N323" s="142"/>
      <c r="O323" s="134">
        <v>5.8027100000000009E-3</v>
      </c>
      <c r="P323" s="142">
        <f t="shared" si="164"/>
        <v>5.8027100000000009E-3</v>
      </c>
      <c r="Q323" s="134">
        <v>0.34216757000000003</v>
      </c>
      <c r="R323" s="134">
        <v>0</v>
      </c>
      <c r="S323" s="142">
        <f t="shared" si="165"/>
        <v>0.25668874800000002</v>
      </c>
      <c r="T323" s="142"/>
      <c r="U323" s="142"/>
      <c r="V323" s="142"/>
      <c r="W323" s="142"/>
      <c r="X323" s="142"/>
    </row>
    <row r="324" spans="1:24" ht="110.25" x14ac:dyDescent="0.25">
      <c r="A324" s="267">
        <f t="shared" si="144"/>
        <v>272</v>
      </c>
      <c r="B324" s="133" t="s">
        <v>1881</v>
      </c>
      <c r="C324" s="138" t="s">
        <v>556</v>
      </c>
      <c r="D324" s="142">
        <v>0.68077199999999993</v>
      </c>
      <c r="E324" s="142">
        <f t="shared" si="163"/>
        <v>0.25756799999999996</v>
      </c>
      <c r="F324" s="142">
        <v>0</v>
      </c>
      <c r="G324" s="142">
        <v>0.25756799999999996</v>
      </c>
      <c r="H324" s="142">
        <v>0</v>
      </c>
      <c r="I324" s="142">
        <v>0</v>
      </c>
      <c r="J324" s="142">
        <v>0</v>
      </c>
      <c r="K324" s="142">
        <v>0</v>
      </c>
      <c r="L324" s="142">
        <v>0</v>
      </c>
      <c r="M324" s="142">
        <v>0</v>
      </c>
      <c r="N324" s="142"/>
      <c r="O324" s="134">
        <v>0</v>
      </c>
      <c r="P324" s="142">
        <f t="shared" si="164"/>
        <v>0</v>
      </c>
      <c r="Q324" s="134">
        <v>0.31607678000000006</v>
      </c>
      <c r="R324" s="134">
        <v>0</v>
      </c>
      <c r="S324" s="142">
        <f t="shared" si="165"/>
        <v>0.25756799999999996</v>
      </c>
      <c r="T324" s="142"/>
      <c r="U324" s="142"/>
      <c r="V324" s="142"/>
      <c r="W324" s="142"/>
      <c r="X324" s="142"/>
    </row>
    <row r="325" spans="1:24" ht="126" x14ac:dyDescent="0.25">
      <c r="A325" s="267">
        <f t="shared" si="144"/>
        <v>273</v>
      </c>
      <c r="B325" s="133" t="s">
        <v>1882</v>
      </c>
      <c r="C325" s="138" t="s">
        <v>557</v>
      </c>
      <c r="D325" s="142">
        <v>1.2148079999999999</v>
      </c>
      <c r="E325" s="142">
        <f t="shared" si="163"/>
        <v>1.0944719999999999</v>
      </c>
      <c r="F325" s="142">
        <v>0</v>
      </c>
      <c r="G325" s="142">
        <v>2.1442979999999993E-2</v>
      </c>
      <c r="H325" s="142">
        <v>2.1442979999999993E-2</v>
      </c>
      <c r="I325" s="142">
        <v>0</v>
      </c>
      <c r="J325" s="142">
        <v>2.7266592000000006E-2</v>
      </c>
      <c r="K325" s="142">
        <v>1.0730290199999999</v>
      </c>
      <c r="L325" s="142">
        <v>-4.8709572E-2</v>
      </c>
      <c r="M325" s="142">
        <v>0</v>
      </c>
      <c r="N325" s="142"/>
      <c r="O325" s="134">
        <v>0</v>
      </c>
      <c r="P325" s="142">
        <f t="shared" si="164"/>
        <v>0</v>
      </c>
      <c r="Q325" s="134">
        <v>0</v>
      </c>
      <c r="R325" s="134">
        <v>0</v>
      </c>
      <c r="S325" s="142">
        <f t="shared" si="165"/>
        <v>1.0944719999999999</v>
      </c>
      <c r="T325" s="142"/>
      <c r="U325" s="142"/>
      <c r="V325" s="142"/>
      <c r="W325" s="142"/>
      <c r="X325" s="142"/>
    </row>
    <row r="326" spans="1:24" ht="110.25" x14ac:dyDescent="0.25">
      <c r="A326" s="267">
        <f t="shared" si="144"/>
        <v>274</v>
      </c>
      <c r="B326" s="133" t="s">
        <v>1883</v>
      </c>
      <c r="C326" s="138" t="s">
        <v>558</v>
      </c>
      <c r="D326" s="142">
        <v>1.9222199999999998</v>
      </c>
      <c r="E326" s="142">
        <f t="shared" si="163"/>
        <v>1.528176</v>
      </c>
      <c r="F326" s="142">
        <v>0.10868537999999998</v>
      </c>
      <c r="G326" s="142">
        <v>2.9940107999999997E-2</v>
      </c>
      <c r="H326" s="142">
        <v>2.9940107999999997E-2</v>
      </c>
      <c r="I326" s="142">
        <v>0.38204399999999999</v>
      </c>
      <c r="J326" s="142">
        <v>3.8071439999999998E-2</v>
      </c>
      <c r="K326" s="142">
        <v>0.38204399999999999</v>
      </c>
      <c r="L326" s="142">
        <v>4.0673831999999993E-2</v>
      </c>
      <c r="M326" s="142">
        <v>0.73414789199999997</v>
      </c>
      <c r="N326" s="142"/>
      <c r="O326" s="134">
        <v>9.0571149999999989E-2</v>
      </c>
      <c r="P326" s="142">
        <f t="shared" si="164"/>
        <v>9.0571149999999989E-2</v>
      </c>
      <c r="Q326" s="134">
        <v>0</v>
      </c>
      <c r="R326" s="134">
        <v>0</v>
      </c>
      <c r="S326" s="142">
        <f t="shared" si="165"/>
        <v>1.4194906199999999</v>
      </c>
      <c r="T326" s="142"/>
      <c r="U326" s="142"/>
      <c r="V326" s="142"/>
      <c r="W326" s="142"/>
      <c r="X326" s="142"/>
    </row>
    <row r="327" spans="1:24" ht="126" x14ac:dyDescent="0.25">
      <c r="A327" s="267">
        <f t="shared" si="144"/>
        <v>275</v>
      </c>
      <c r="B327" s="174" t="s">
        <v>1884</v>
      </c>
      <c r="C327" s="138" t="s">
        <v>559</v>
      </c>
      <c r="D327" s="142">
        <v>0.58447199999999999</v>
      </c>
      <c r="E327" s="142">
        <f t="shared" si="163"/>
        <v>0.55358399999999996</v>
      </c>
      <c r="F327" s="142">
        <v>0</v>
      </c>
      <c r="G327" s="142">
        <v>0.55358399999999996</v>
      </c>
      <c r="H327" s="142">
        <v>0</v>
      </c>
      <c r="I327" s="142">
        <v>0</v>
      </c>
      <c r="J327" s="142">
        <v>0</v>
      </c>
      <c r="K327" s="142">
        <v>0</v>
      </c>
      <c r="L327" s="142">
        <v>0</v>
      </c>
      <c r="M327" s="142">
        <v>0</v>
      </c>
      <c r="N327" s="142"/>
      <c r="O327" s="134">
        <v>0</v>
      </c>
      <c r="P327" s="142">
        <f t="shared" si="164"/>
        <v>0</v>
      </c>
      <c r="Q327" s="134">
        <v>0.31508030999999997</v>
      </c>
      <c r="R327" s="134">
        <v>0</v>
      </c>
      <c r="S327" s="142">
        <f t="shared" si="165"/>
        <v>0.55358399999999996</v>
      </c>
      <c r="T327" s="142"/>
      <c r="U327" s="142"/>
      <c r="V327" s="142"/>
      <c r="W327" s="142"/>
      <c r="X327" s="142"/>
    </row>
    <row r="328" spans="1:24" ht="94.5" x14ac:dyDescent="0.25">
      <c r="A328" s="267">
        <f t="shared" si="144"/>
        <v>276</v>
      </c>
      <c r="B328" s="133" t="s">
        <v>1885</v>
      </c>
      <c r="C328" s="138" t="s">
        <v>560</v>
      </c>
      <c r="D328" s="142">
        <v>1.8193199999999998</v>
      </c>
      <c r="E328" s="142">
        <f t="shared" si="163"/>
        <v>1.6498200000000001</v>
      </c>
      <c r="F328" s="142">
        <v>1.2648927959999998</v>
      </c>
      <c r="G328" s="142">
        <v>1.0655234040000001</v>
      </c>
      <c r="H328" s="142">
        <v>1.0655234040000001</v>
      </c>
      <c r="I328" s="142">
        <v>0</v>
      </c>
      <c r="J328" s="142">
        <v>4.1101955999999662E-2</v>
      </c>
      <c r="K328" s="142">
        <v>0.58429659599999983</v>
      </c>
      <c r="L328" s="142">
        <v>0.15826743600000004</v>
      </c>
      <c r="M328" s="142">
        <v>0</v>
      </c>
      <c r="N328" s="142"/>
      <c r="O328" s="134">
        <v>1.1429028500000002</v>
      </c>
      <c r="P328" s="142">
        <f t="shared" si="164"/>
        <v>1.1429028500000002</v>
      </c>
      <c r="Q328" s="134">
        <v>0</v>
      </c>
      <c r="R328" s="134">
        <v>0</v>
      </c>
      <c r="S328" s="142">
        <f t="shared" si="165"/>
        <v>0.38492720400000024</v>
      </c>
      <c r="T328" s="142"/>
      <c r="U328" s="142"/>
      <c r="V328" s="142"/>
      <c r="W328" s="142"/>
      <c r="X328" s="142"/>
    </row>
    <row r="329" spans="1:24" ht="126" x14ac:dyDescent="0.25">
      <c r="A329" s="267">
        <f t="shared" si="144"/>
        <v>277</v>
      </c>
      <c r="B329" s="133" t="s">
        <v>1886</v>
      </c>
      <c r="C329" s="138" t="s">
        <v>1694</v>
      </c>
      <c r="D329" s="142">
        <v>3.2222879999999994</v>
      </c>
      <c r="E329" s="142">
        <f t="shared" si="163"/>
        <v>3.2102879999999994</v>
      </c>
      <c r="F329" s="142">
        <v>2.2070794340000002</v>
      </c>
      <c r="G329" s="142">
        <v>1.7767767240000001</v>
      </c>
      <c r="H329" s="142">
        <v>1.7767767240000001</v>
      </c>
      <c r="I329" s="142">
        <v>1.4335112759999995</v>
      </c>
      <c r="J329" s="142">
        <v>0.43030271000000009</v>
      </c>
      <c r="K329" s="142">
        <v>0</v>
      </c>
      <c r="L329" s="142">
        <v>0</v>
      </c>
      <c r="M329" s="142">
        <v>0</v>
      </c>
      <c r="N329" s="142"/>
      <c r="O329" s="134">
        <v>1.8392328599999999</v>
      </c>
      <c r="P329" s="142">
        <f t="shared" si="164"/>
        <v>1.8392328599999999</v>
      </c>
      <c r="Q329" s="134">
        <v>2.2995096500000001</v>
      </c>
      <c r="R329" s="134">
        <v>0</v>
      </c>
      <c r="S329" s="142">
        <f t="shared" si="165"/>
        <v>1.0032085659999992</v>
      </c>
      <c r="T329" s="142"/>
      <c r="U329" s="142"/>
      <c r="V329" s="142"/>
      <c r="W329" s="142"/>
      <c r="X329" s="142"/>
    </row>
    <row r="330" spans="1:24" ht="110.25" x14ac:dyDescent="0.25">
      <c r="A330" s="267">
        <f t="shared" si="144"/>
        <v>278</v>
      </c>
      <c r="B330" s="174" t="s">
        <v>561</v>
      </c>
      <c r="C330" s="138" t="s">
        <v>1695</v>
      </c>
      <c r="D330" s="142">
        <v>0.76949999999999996</v>
      </c>
      <c r="E330" s="142">
        <f t="shared" si="163"/>
        <v>0.70467599999999986</v>
      </c>
      <c r="F330" s="142">
        <v>6.6917136000000002E-2</v>
      </c>
      <c r="G330" s="142">
        <v>1.380606E-2</v>
      </c>
      <c r="H330" s="142">
        <v>1.380606E-2</v>
      </c>
      <c r="I330" s="142">
        <v>0</v>
      </c>
      <c r="J330" s="142">
        <v>1.7555580000000001E-2</v>
      </c>
      <c r="K330" s="142">
        <v>0.6908699399999999</v>
      </c>
      <c r="L330" s="142">
        <v>3.5555495999999999E-2</v>
      </c>
      <c r="M330" s="142">
        <v>0</v>
      </c>
      <c r="N330" s="142"/>
      <c r="O330" s="134">
        <v>0.50350905000000001</v>
      </c>
      <c r="P330" s="142">
        <f t="shared" si="164"/>
        <v>0.50350905000000001</v>
      </c>
      <c r="Q330" s="134">
        <v>0</v>
      </c>
      <c r="R330" s="134">
        <v>0</v>
      </c>
      <c r="S330" s="142">
        <f t="shared" si="165"/>
        <v>0.63775886399999981</v>
      </c>
      <c r="T330" s="142"/>
      <c r="U330" s="142"/>
      <c r="V330" s="142"/>
      <c r="W330" s="142"/>
      <c r="X330" s="142"/>
    </row>
    <row r="331" spans="1:24" ht="110.25" x14ac:dyDescent="0.25">
      <c r="A331" s="267">
        <f t="shared" si="144"/>
        <v>279</v>
      </c>
      <c r="B331" s="133" t="s">
        <v>1887</v>
      </c>
      <c r="C331" s="138" t="s">
        <v>562</v>
      </c>
      <c r="D331" s="142">
        <v>1.2794639999999999</v>
      </c>
      <c r="E331" s="142">
        <f t="shared" si="163"/>
        <v>1.2E-2</v>
      </c>
      <c r="F331" s="142">
        <v>6.876682399999999E-2</v>
      </c>
      <c r="G331" s="142">
        <v>1.2E-2</v>
      </c>
      <c r="H331" s="142">
        <v>3.4312451999999993E-2</v>
      </c>
      <c r="I331" s="142">
        <v>0</v>
      </c>
      <c r="J331" s="142">
        <v>2.9893200000000175E-4</v>
      </c>
      <c r="K331" s="142">
        <v>0</v>
      </c>
      <c r="L331" s="142">
        <v>3.4155439999999995E-2</v>
      </c>
      <c r="M331" s="142">
        <v>0</v>
      </c>
      <c r="N331" s="142"/>
      <c r="O331" s="134">
        <v>0.26090434000000001</v>
      </c>
      <c r="P331" s="142">
        <f t="shared" si="164"/>
        <v>0.26090434000000001</v>
      </c>
      <c r="Q331" s="134">
        <v>0</v>
      </c>
      <c r="R331" s="134">
        <v>0</v>
      </c>
      <c r="S331" s="142">
        <f t="shared" si="165"/>
        <v>-5.6766823999999994E-2</v>
      </c>
      <c r="T331" s="142"/>
      <c r="U331" s="142"/>
      <c r="V331" s="142"/>
      <c r="W331" s="142"/>
      <c r="X331" s="142"/>
    </row>
    <row r="332" spans="1:24" ht="121.5" customHeight="1" x14ac:dyDescent="0.25">
      <c r="A332" s="267">
        <f t="shared" si="144"/>
        <v>280</v>
      </c>
      <c r="B332" s="133" t="s">
        <v>563</v>
      </c>
      <c r="C332" s="138" t="s">
        <v>1696</v>
      </c>
      <c r="D332" s="142">
        <v>0.46832399999999996</v>
      </c>
      <c r="E332" s="142">
        <f t="shared" si="163"/>
        <v>0.46832399999999996</v>
      </c>
      <c r="F332" s="142">
        <v>0</v>
      </c>
      <c r="G332" s="142">
        <v>0.30004799999999998</v>
      </c>
      <c r="H332" s="142">
        <v>0.30004799999999998</v>
      </c>
      <c r="I332" s="142">
        <v>0.11708099999999999</v>
      </c>
      <c r="J332" s="142">
        <v>-0.30004799999999998</v>
      </c>
      <c r="K332" s="142">
        <v>5.1194999999999991E-2</v>
      </c>
      <c r="L332" s="142">
        <v>0</v>
      </c>
      <c r="M332" s="142">
        <v>0</v>
      </c>
      <c r="N332" s="142"/>
      <c r="O332" s="134">
        <v>0</v>
      </c>
      <c r="P332" s="142">
        <f t="shared" si="164"/>
        <v>0</v>
      </c>
      <c r="Q332" s="134">
        <v>0</v>
      </c>
      <c r="R332" s="134">
        <v>0</v>
      </c>
      <c r="S332" s="142">
        <f t="shared" si="165"/>
        <v>0.46832399999999996</v>
      </c>
      <c r="T332" s="142"/>
      <c r="U332" s="142"/>
      <c r="V332" s="142"/>
      <c r="W332" s="142"/>
      <c r="X332" s="142"/>
    </row>
    <row r="333" spans="1:24" ht="78.75" x14ac:dyDescent="0.25">
      <c r="A333" s="267">
        <f t="shared" si="144"/>
        <v>281</v>
      </c>
      <c r="B333" s="133" t="s">
        <v>564</v>
      </c>
      <c r="C333" s="138" t="s">
        <v>565</v>
      </c>
      <c r="D333" s="142">
        <v>52.03403999999999</v>
      </c>
      <c r="E333" s="142">
        <f t="shared" si="163"/>
        <v>52.02203999999999</v>
      </c>
      <c r="F333" s="142">
        <v>3.699858828</v>
      </c>
      <c r="G333" s="142">
        <v>1.0192196040000001</v>
      </c>
      <c r="H333" s="142">
        <v>1.0192196040000001</v>
      </c>
      <c r="I333" s="142">
        <v>13.005509999999999</v>
      </c>
      <c r="J333" s="142">
        <v>1.2960239760000001</v>
      </c>
      <c r="K333" s="142">
        <v>13.005509999999999</v>
      </c>
      <c r="L333" s="142">
        <v>1.384615248</v>
      </c>
      <c r="M333" s="142">
        <v>24.991800395999995</v>
      </c>
      <c r="N333" s="142"/>
      <c r="O333" s="134">
        <v>3.0832156899999998</v>
      </c>
      <c r="P333" s="142">
        <f t="shared" si="164"/>
        <v>3.0832156899999998</v>
      </c>
      <c r="Q333" s="134">
        <v>0</v>
      </c>
      <c r="R333" s="134">
        <v>0</v>
      </c>
      <c r="S333" s="142">
        <f t="shared" si="165"/>
        <v>48.322181171999986</v>
      </c>
      <c r="T333" s="142"/>
      <c r="U333" s="142"/>
      <c r="V333" s="142"/>
      <c r="W333" s="142"/>
      <c r="X333" s="142"/>
    </row>
    <row r="334" spans="1:24" ht="141.75" x14ac:dyDescent="0.25">
      <c r="A334" s="267">
        <f t="shared" si="144"/>
        <v>282</v>
      </c>
      <c r="B334" s="133" t="s">
        <v>566</v>
      </c>
      <c r="C334" s="138" t="s">
        <v>567</v>
      </c>
      <c r="D334" s="142">
        <v>0.58447199999999999</v>
      </c>
      <c r="E334" s="142">
        <f t="shared" si="163"/>
        <v>0.57247199999999998</v>
      </c>
      <c r="F334" s="142">
        <v>0.40541304</v>
      </c>
      <c r="G334" s="142">
        <v>0.38652791999999997</v>
      </c>
      <c r="H334" s="142">
        <v>0.38652791999999997</v>
      </c>
      <c r="I334" s="142">
        <v>0</v>
      </c>
      <c r="J334" s="142">
        <v>9.0003719999999787E-3</v>
      </c>
      <c r="K334" s="142">
        <v>0.18594407999999998</v>
      </c>
      <c r="L334" s="142">
        <v>9.8847480000000543E-3</v>
      </c>
      <c r="M334" s="142">
        <v>0</v>
      </c>
      <c r="N334" s="142"/>
      <c r="O334" s="134">
        <v>0.37091694000000003</v>
      </c>
      <c r="P334" s="142">
        <f t="shared" si="164"/>
        <v>0.37091694000000003</v>
      </c>
      <c r="Q334" s="134">
        <v>0.37115861</v>
      </c>
      <c r="R334" s="134">
        <v>0</v>
      </c>
      <c r="S334" s="142">
        <f t="shared" si="165"/>
        <v>0.16705895999999998</v>
      </c>
      <c r="T334" s="142"/>
      <c r="U334" s="142"/>
      <c r="V334" s="142"/>
      <c r="W334" s="142"/>
      <c r="X334" s="142"/>
    </row>
    <row r="335" spans="1:24" ht="141.75" x14ac:dyDescent="0.25">
      <c r="A335" s="267">
        <f t="shared" si="144"/>
        <v>283</v>
      </c>
      <c r="B335" s="174" t="s">
        <v>568</v>
      </c>
      <c r="C335" s="138" t="s">
        <v>1697</v>
      </c>
      <c r="D335" s="142">
        <v>2.7140759999999999</v>
      </c>
      <c r="E335" s="142">
        <f t="shared" si="163"/>
        <v>2.7140759999999999</v>
      </c>
      <c r="F335" s="142">
        <v>2.8820927479999998</v>
      </c>
      <c r="G335" s="142">
        <v>5.3174364000000002E-2</v>
      </c>
      <c r="H335" s="142">
        <v>5.3174364000000002E-2</v>
      </c>
      <c r="I335" s="142">
        <v>0</v>
      </c>
      <c r="J335" s="142">
        <v>0.14792929600000002</v>
      </c>
      <c r="K335" s="142">
        <v>2.6609016359999997</v>
      </c>
      <c r="L335" s="142">
        <v>2.6809890879999996</v>
      </c>
      <c r="M335" s="142">
        <v>0</v>
      </c>
      <c r="N335" s="142"/>
      <c r="O335" s="134">
        <v>2.9470229800000003</v>
      </c>
      <c r="P335" s="142">
        <f t="shared" si="164"/>
        <v>2.9470229800000003</v>
      </c>
      <c r="Q335" s="134">
        <v>2.9470229800000003</v>
      </c>
      <c r="R335" s="134">
        <v>2.9470229800000003</v>
      </c>
      <c r="S335" s="142">
        <f t="shared" si="165"/>
        <v>-0.16801674799999988</v>
      </c>
      <c r="T335" s="142"/>
      <c r="U335" s="142"/>
      <c r="V335" s="142"/>
      <c r="W335" s="142"/>
      <c r="X335" s="142"/>
    </row>
    <row r="336" spans="1:24" ht="141.75" x14ac:dyDescent="0.25">
      <c r="A336" s="267">
        <f t="shared" si="144"/>
        <v>284</v>
      </c>
      <c r="B336" s="133" t="s">
        <v>569</v>
      </c>
      <c r="C336" s="138" t="s">
        <v>1698</v>
      </c>
      <c r="D336" s="142">
        <v>1.4573880000000001</v>
      </c>
      <c r="E336" s="142">
        <f t="shared" si="163"/>
        <v>1.4573879999999999</v>
      </c>
      <c r="F336" s="142">
        <v>0.70374686399999997</v>
      </c>
      <c r="G336" s="142">
        <v>0.62864926799999987</v>
      </c>
      <c r="H336" s="142">
        <v>0.62864926799999987</v>
      </c>
      <c r="I336" s="142">
        <v>0</v>
      </c>
      <c r="J336" s="142">
        <v>3.6307872000000074E-2</v>
      </c>
      <c r="K336" s="142">
        <v>0.82873873200000003</v>
      </c>
      <c r="L336" s="142">
        <v>3.8789724000000025E-2</v>
      </c>
      <c r="M336" s="142">
        <v>0</v>
      </c>
      <c r="N336" s="142"/>
      <c r="O336" s="134">
        <v>8.6375720000000003E-2</v>
      </c>
      <c r="P336" s="142">
        <f t="shared" si="164"/>
        <v>8.6375720000000003E-2</v>
      </c>
      <c r="Q336" s="134">
        <v>0</v>
      </c>
      <c r="R336" s="134">
        <v>0</v>
      </c>
      <c r="S336" s="142">
        <f t="shared" si="165"/>
        <v>0.75364113599999993</v>
      </c>
      <c r="T336" s="142"/>
      <c r="U336" s="142"/>
      <c r="V336" s="142"/>
      <c r="W336" s="142"/>
      <c r="X336" s="142"/>
    </row>
    <row r="337" spans="1:24" ht="94.5" x14ac:dyDescent="0.25">
      <c r="A337" s="267">
        <f t="shared" si="144"/>
        <v>285</v>
      </c>
      <c r="B337" s="133" t="s">
        <v>1888</v>
      </c>
      <c r="C337" s="138" t="s">
        <v>1699</v>
      </c>
      <c r="D337" s="142">
        <v>3.1733159999999998</v>
      </c>
      <c r="E337" s="142">
        <f t="shared" si="163"/>
        <v>3.1613159999999998</v>
      </c>
      <c r="F337" s="142">
        <v>3.0443790479999997</v>
      </c>
      <c r="G337" s="142">
        <v>6.1936739999999997E-2</v>
      </c>
      <c r="H337" s="142">
        <v>6.1936739999999997E-2</v>
      </c>
      <c r="I337" s="142">
        <v>0</v>
      </c>
      <c r="J337" s="142">
        <v>2.9824423079999995</v>
      </c>
      <c r="K337" s="142">
        <v>3.0993792599999996</v>
      </c>
      <c r="L337" s="142">
        <v>0</v>
      </c>
      <c r="M337" s="142">
        <v>0</v>
      </c>
      <c r="N337" s="142"/>
      <c r="O337" s="134">
        <v>2.5369825399999999</v>
      </c>
      <c r="P337" s="142">
        <f t="shared" si="164"/>
        <v>2.5369825399999999</v>
      </c>
      <c r="Q337" s="134">
        <v>2.5372242099999998</v>
      </c>
      <c r="R337" s="134">
        <v>0</v>
      </c>
      <c r="S337" s="142">
        <f t="shared" si="165"/>
        <v>0.11693695200000009</v>
      </c>
      <c r="T337" s="142"/>
      <c r="U337" s="142"/>
      <c r="V337" s="142"/>
      <c r="W337" s="142"/>
      <c r="X337" s="142"/>
    </row>
    <row r="338" spans="1:24" ht="157.5" x14ac:dyDescent="0.25">
      <c r="A338" s="267">
        <f t="shared" si="144"/>
        <v>286</v>
      </c>
      <c r="B338" s="133" t="s">
        <v>570</v>
      </c>
      <c r="C338" s="138" t="s">
        <v>1700</v>
      </c>
      <c r="D338" s="142">
        <v>0.24906</v>
      </c>
      <c r="E338" s="142">
        <f t="shared" si="163"/>
        <v>0.24906000000000003</v>
      </c>
      <c r="F338" s="142">
        <v>0.110299404</v>
      </c>
      <c r="G338" s="142">
        <v>9.2211887999999992E-2</v>
      </c>
      <c r="H338" s="142">
        <v>9.2211887999999992E-2</v>
      </c>
      <c r="I338" s="142">
        <v>0</v>
      </c>
      <c r="J338" s="142">
        <v>1.1458548000000013E-2</v>
      </c>
      <c r="K338" s="142">
        <v>0.15684811200000004</v>
      </c>
      <c r="L338" s="142">
        <v>6.628967999999999E-3</v>
      </c>
      <c r="M338" s="142">
        <v>0</v>
      </c>
      <c r="N338" s="142"/>
      <c r="O338" s="134">
        <v>1.913927E-2</v>
      </c>
      <c r="P338" s="142">
        <f t="shared" si="164"/>
        <v>1.913927E-2</v>
      </c>
      <c r="Q338" s="134">
        <v>0</v>
      </c>
      <c r="R338" s="134">
        <v>0</v>
      </c>
      <c r="S338" s="142">
        <f t="shared" si="165"/>
        <v>0.13876059600000001</v>
      </c>
      <c r="T338" s="142"/>
      <c r="U338" s="142"/>
      <c r="V338" s="142"/>
      <c r="W338" s="142"/>
      <c r="X338" s="142"/>
    </row>
    <row r="339" spans="1:24" ht="121.5" customHeight="1" x14ac:dyDescent="0.25">
      <c r="A339" s="267">
        <f t="shared" si="144"/>
        <v>287</v>
      </c>
      <c r="B339" s="133" t="s">
        <v>1889</v>
      </c>
      <c r="C339" s="138" t="s">
        <v>1890</v>
      </c>
      <c r="D339" s="142">
        <v>0</v>
      </c>
      <c r="E339" s="142">
        <f t="shared" si="163"/>
        <v>0</v>
      </c>
      <c r="F339" s="142">
        <v>0.32369999999999999</v>
      </c>
      <c r="G339" s="142">
        <v>0</v>
      </c>
      <c r="H339" s="142">
        <v>0</v>
      </c>
      <c r="I339" s="142">
        <v>0</v>
      </c>
      <c r="J339" s="142">
        <v>0</v>
      </c>
      <c r="K339" s="142">
        <v>0</v>
      </c>
      <c r="L339" s="142">
        <v>0.32369999999999999</v>
      </c>
      <c r="M339" s="142">
        <v>0</v>
      </c>
      <c r="N339" s="142"/>
      <c r="O339" s="134">
        <v>0</v>
      </c>
      <c r="P339" s="142">
        <f t="shared" si="164"/>
        <v>0</v>
      </c>
      <c r="Q339" s="134">
        <v>0</v>
      </c>
      <c r="R339" s="134">
        <v>0</v>
      </c>
      <c r="S339" s="142">
        <f t="shared" si="165"/>
        <v>-0.32369999999999999</v>
      </c>
      <c r="T339" s="142"/>
      <c r="U339" s="142"/>
      <c r="V339" s="142"/>
      <c r="W339" s="142"/>
      <c r="X339" s="142"/>
    </row>
    <row r="340" spans="1:24" ht="141.75" customHeight="1" x14ac:dyDescent="0.25">
      <c r="A340" s="267">
        <f t="shared" si="144"/>
        <v>288</v>
      </c>
      <c r="B340" s="133" t="s">
        <v>571</v>
      </c>
      <c r="C340" s="138" t="s">
        <v>572</v>
      </c>
      <c r="D340" s="142">
        <v>0</v>
      </c>
      <c r="E340" s="142">
        <f t="shared" si="163"/>
        <v>0</v>
      </c>
      <c r="F340" s="142">
        <v>0.15886992000000003</v>
      </c>
      <c r="G340" s="142">
        <v>0</v>
      </c>
      <c r="H340" s="142">
        <v>0.15361593600000001</v>
      </c>
      <c r="I340" s="142">
        <v>0</v>
      </c>
      <c r="J340" s="142">
        <v>5.2539840000000171E-3</v>
      </c>
      <c r="K340" s="142">
        <v>0</v>
      </c>
      <c r="L340" s="142">
        <v>0</v>
      </c>
      <c r="M340" s="142">
        <v>0</v>
      </c>
      <c r="N340" s="142"/>
      <c r="O340" s="134">
        <v>0.1323916</v>
      </c>
      <c r="P340" s="142">
        <f t="shared" si="164"/>
        <v>0.1323916</v>
      </c>
      <c r="Q340" s="134">
        <v>0</v>
      </c>
      <c r="R340" s="134">
        <v>0</v>
      </c>
      <c r="S340" s="142">
        <f t="shared" si="165"/>
        <v>-0.15886992000000003</v>
      </c>
      <c r="T340" s="142"/>
      <c r="U340" s="142"/>
      <c r="V340" s="142"/>
      <c r="W340" s="142"/>
      <c r="X340" s="142"/>
    </row>
    <row r="341" spans="1:24" ht="94.5" x14ac:dyDescent="0.25">
      <c r="A341" s="267">
        <f t="shared" si="144"/>
        <v>289</v>
      </c>
      <c r="B341" s="133" t="s">
        <v>573</v>
      </c>
      <c r="C341" s="138" t="s">
        <v>574</v>
      </c>
      <c r="D341" s="142">
        <v>0</v>
      </c>
      <c r="E341" s="142">
        <f t="shared" si="163"/>
        <v>0</v>
      </c>
      <c r="F341" s="142">
        <v>4.2574300000000004E-3</v>
      </c>
      <c r="G341" s="142">
        <v>0</v>
      </c>
      <c r="H341" s="142">
        <v>5.1089159999999998E-3</v>
      </c>
      <c r="I341" s="142">
        <v>0</v>
      </c>
      <c r="J341" s="142">
        <v>0</v>
      </c>
      <c r="K341" s="142">
        <v>0</v>
      </c>
      <c r="L341" s="142">
        <v>-8.5148599999999939E-4</v>
      </c>
      <c r="M341" s="142">
        <v>0</v>
      </c>
      <c r="N341" s="142"/>
      <c r="O341" s="134">
        <v>0</v>
      </c>
      <c r="P341" s="142">
        <f t="shared" si="164"/>
        <v>0</v>
      </c>
      <c r="Q341" s="134">
        <v>0</v>
      </c>
      <c r="R341" s="134">
        <v>0</v>
      </c>
      <c r="S341" s="142">
        <f t="shared" si="165"/>
        <v>-4.2574300000000004E-3</v>
      </c>
      <c r="T341" s="142"/>
      <c r="U341" s="142"/>
      <c r="V341" s="142"/>
      <c r="W341" s="142"/>
      <c r="X341" s="142"/>
    </row>
    <row r="342" spans="1:24" ht="94.5" x14ac:dyDescent="0.25">
      <c r="A342" s="267">
        <f t="shared" si="144"/>
        <v>290</v>
      </c>
      <c r="B342" s="133" t="s">
        <v>575</v>
      </c>
      <c r="C342" s="138" t="s">
        <v>576</v>
      </c>
      <c r="D342" s="142">
        <v>0</v>
      </c>
      <c r="E342" s="142">
        <f t="shared" si="163"/>
        <v>0</v>
      </c>
      <c r="F342" s="142">
        <v>4.2578599999999996E-3</v>
      </c>
      <c r="G342" s="142">
        <v>0</v>
      </c>
      <c r="H342" s="142">
        <v>5.1094319999999997E-3</v>
      </c>
      <c r="I342" s="142">
        <v>0</v>
      </c>
      <c r="J342" s="142">
        <v>0</v>
      </c>
      <c r="K342" s="142">
        <v>0</v>
      </c>
      <c r="L342" s="142">
        <v>-8.5157200000000009E-4</v>
      </c>
      <c r="M342" s="142">
        <v>0</v>
      </c>
      <c r="N342" s="142"/>
      <c r="O342" s="134">
        <v>0</v>
      </c>
      <c r="P342" s="142">
        <f t="shared" si="164"/>
        <v>0</v>
      </c>
      <c r="Q342" s="134">
        <v>0</v>
      </c>
      <c r="R342" s="134">
        <v>0</v>
      </c>
      <c r="S342" s="142">
        <f t="shared" si="165"/>
        <v>-4.2578599999999996E-3</v>
      </c>
      <c r="T342" s="142"/>
      <c r="U342" s="142"/>
      <c r="V342" s="142"/>
      <c r="W342" s="142"/>
      <c r="X342" s="142"/>
    </row>
    <row r="343" spans="1:24" ht="94.5" x14ac:dyDescent="0.25">
      <c r="A343" s="267">
        <f t="shared" ref="A343:A406" si="166">IF(A342&gt;0,A342+1,A341+1)</f>
        <v>291</v>
      </c>
      <c r="B343" s="174" t="s">
        <v>577</v>
      </c>
      <c r="C343" s="138" t="s">
        <v>578</v>
      </c>
      <c r="D343" s="142">
        <v>0</v>
      </c>
      <c r="E343" s="142">
        <f t="shared" si="163"/>
        <v>0</v>
      </c>
      <c r="F343" s="142">
        <v>3.1617431699999998</v>
      </c>
      <c r="G343" s="142">
        <v>0</v>
      </c>
      <c r="H343" s="142">
        <v>0</v>
      </c>
      <c r="I343" s="142">
        <v>0</v>
      </c>
      <c r="J343" s="142">
        <v>3.14070903</v>
      </c>
      <c r="K343" s="142">
        <v>0</v>
      </c>
      <c r="L343" s="142">
        <v>2.1034139999999812E-2</v>
      </c>
      <c r="M343" s="142">
        <v>0</v>
      </c>
      <c r="N343" s="142"/>
      <c r="O343" s="134">
        <v>3.27260347</v>
      </c>
      <c r="P343" s="142">
        <f t="shared" si="164"/>
        <v>3.27260347</v>
      </c>
      <c r="Q343" s="134">
        <v>3.3290287699999999</v>
      </c>
      <c r="R343" s="134">
        <v>3.3290287699999999</v>
      </c>
      <c r="S343" s="142">
        <f t="shared" si="165"/>
        <v>-3.1617431699999998</v>
      </c>
      <c r="T343" s="142"/>
      <c r="U343" s="142"/>
      <c r="V343" s="142"/>
      <c r="W343" s="142"/>
      <c r="X343" s="142"/>
    </row>
    <row r="344" spans="1:24" ht="157.5" x14ac:dyDescent="0.25">
      <c r="A344" s="267">
        <f t="shared" si="166"/>
        <v>292</v>
      </c>
      <c r="B344" s="133" t="s">
        <v>579</v>
      </c>
      <c r="C344" s="138" t="s">
        <v>580</v>
      </c>
      <c r="D344" s="142">
        <v>0</v>
      </c>
      <c r="E344" s="142">
        <f t="shared" si="163"/>
        <v>0</v>
      </c>
      <c r="F344" s="142">
        <v>0.160785228</v>
      </c>
      <c r="G344" s="142">
        <v>0</v>
      </c>
      <c r="H344" s="142">
        <v>0</v>
      </c>
      <c r="I344" s="142">
        <v>0</v>
      </c>
      <c r="J344" s="142">
        <v>0.160785228</v>
      </c>
      <c r="K344" s="142">
        <v>0</v>
      </c>
      <c r="L344" s="142">
        <v>0</v>
      </c>
      <c r="M344" s="142">
        <v>0</v>
      </c>
      <c r="N344" s="142"/>
      <c r="O344" s="134">
        <v>0.13398769000000002</v>
      </c>
      <c r="P344" s="142">
        <f t="shared" si="164"/>
        <v>0.13398769000000002</v>
      </c>
      <c r="Q344" s="134">
        <v>0</v>
      </c>
      <c r="R344" s="134">
        <v>0</v>
      </c>
      <c r="S344" s="142">
        <f t="shared" si="165"/>
        <v>-0.160785228</v>
      </c>
      <c r="T344" s="142"/>
      <c r="U344" s="142"/>
      <c r="V344" s="142"/>
      <c r="W344" s="142"/>
      <c r="X344" s="142"/>
    </row>
    <row r="345" spans="1:24" ht="141.75" x14ac:dyDescent="0.25">
      <c r="A345" s="267">
        <f t="shared" si="166"/>
        <v>293</v>
      </c>
      <c r="B345" s="133" t="s">
        <v>581</v>
      </c>
      <c r="C345" s="138" t="s">
        <v>582</v>
      </c>
      <c r="D345" s="142">
        <v>0</v>
      </c>
      <c r="E345" s="142">
        <f t="shared" si="163"/>
        <v>0</v>
      </c>
      <c r="F345" s="142">
        <v>0.10564754599999998</v>
      </c>
      <c r="G345" s="142">
        <v>0</v>
      </c>
      <c r="H345" s="142">
        <v>0</v>
      </c>
      <c r="I345" s="142">
        <v>0</v>
      </c>
      <c r="J345" s="142">
        <v>0.11204905199999998</v>
      </c>
      <c r="K345" s="142">
        <v>0</v>
      </c>
      <c r="L345" s="142">
        <v>-6.4015060000000013E-3</v>
      </c>
      <c r="M345" s="142">
        <v>0</v>
      </c>
      <c r="N345" s="142"/>
      <c r="O345" s="134">
        <v>0.18072076000000001</v>
      </c>
      <c r="P345" s="142">
        <f t="shared" si="164"/>
        <v>0.18072076000000001</v>
      </c>
      <c r="Q345" s="134">
        <v>0</v>
      </c>
      <c r="R345" s="134">
        <v>0</v>
      </c>
      <c r="S345" s="142">
        <f t="shared" si="165"/>
        <v>-0.10564754599999998</v>
      </c>
      <c r="T345" s="142"/>
      <c r="U345" s="142"/>
      <c r="V345" s="142"/>
      <c r="W345" s="142"/>
      <c r="X345" s="142"/>
    </row>
    <row r="346" spans="1:24" ht="141.75" x14ac:dyDescent="0.25">
      <c r="A346" s="267">
        <f t="shared" si="166"/>
        <v>294</v>
      </c>
      <c r="B346" s="133" t="s">
        <v>583</v>
      </c>
      <c r="C346" s="138" t="s">
        <v>584</v>
      </c>
      <c r="D346" s="142">
        <v>0</v>
      </c>
      <c r="E346" s="142">
        <f t="shared" si="163"/>
        <v>0</v>
      </c>
      <c r="F346" s="142">
        <v>0.52848059999999997</v>
      </c>
      <c r="G346" s="142">
        <v>0</v>
      </c>
      <c r="H346" s="142">
        <v>0.521976</v>
      </c>
      <c r="I346" s="142">
        <v>0</v>
      </c>
      <c r="J346" s="142">
        <v>0</v>
      </c>
      <c r="K346" s="142">
        <v>0</v>
      </c>
      <c r="L346" s="142">
        <v>6.5045999999999715E-3</v>
      </c>
      <c r="M346" s="142">
        <v>0</v>
      </c>
      <c r="N346" s="142"/>
      <c r="O346" s="134">
        <v>0.45403982000000004</v>
      </c>
      <c r="P346" s="142">
        <f t="shared" si="164"/>
        <v>0.45403982000000004</v>
      </c>
      <c r="Q346" s="134">
        <v>0.45403982000000004</v>
      </c>
      <c r="R346" s="134">
        <v>0</v>
      </c>
      <c r="S346" s="142">
        <f t="shared" si="165"/>
        <v>-0.52848059999999997</v>
      </c>
      <c r="T346" s="142"/>
      <c r="U346" s="142"/>
      <c r="V346" s="142"/>
      <c r="W346" s="142"/>
      <c r="X346" s="142"/>
    </row>
    <row r="347" spans="1:24" ht="63" x14ac:dyDescent="0.25">
      <c r="A347" s="267">
        <f t="shared" si="166"/>
        <v>295</v>
      </c>
      <c r="B347" s="133" t="s">
        <v>1531</v>
      </c>
      <c r="C347" s="138" t="s">
        <v>1532</v>
      </c>
      <c r="D347" s="142">
        <v>0</v>
      </c>
      <c r="E347" s="142">
        <f t="shared" si="163"/>
        <v>0</v>
      </c>
      <c r="F347" s="142">
        <v>0.30004799999999998</v>
      </c>
      <c r="G347" s="142">
        <v>0</v>
      </c>
      <c r="H347" s="142">
        <v>0</v>
      </c>
      <c r="I347" s="142">
        <v>0</v>
      </c>
      <c r="J347" s="142">
        <v>0.30004799999999998</v>
      </c>
      <c r="K347" s="142">
        <v>0</v>
      </c>
      <c r="L347" s="142">
        <v>0</v>
      </c>
      <c r="M347" s="142">
        <v>0</v>
      </c>
      <c r="N347" s="142"/>
      <c r="O347" s="134">
        <v>0</v>
      </c>
      <c r="P347" s="142">
        <f t="shared" si="164"/>
        <v>0</v>
      </c>
      <c r="Q347" s="134">
        <v>0</v>
      </c>
      <c r="R347" s="134">
        <v>0</v>
      </c>
      <c r="S347" s="142">
        <f t="shared" si="165"/>
        <v>-0.30004799999999998</v>
      </c>
      <c r="T347" s="142"/>
      <c r="U347" s="142"/>
      <c r="V347" s="142"/>
      <c r="W347" s="142"/>
      <c r="X347" s="142"/>
    </row>
    <row r="348" spans="1:24" ht="202.5" customHeight="1" x14ac:dyDescent="0.25">
      <c r="A348" s="267">
        <f t="shared" si="166"/>
        <v>296</v>
      </c>
      <c r="B348" s="133" t="s">
        <v>1533</v>
      </c>
      <c r="C348" s="138" t="s">
        <v>1534</v>
      </c>
      <c r="D348" s="142">
        <v>0</v>
      </c>
      <c r="E348" s="142">
        <f t="shared" si="163"/>
        <v>0</v>
      </c>
      <c r="F348" s="142">
        <v>0.99426842600000009</v>
      </c>
      <c r="G348" s="142">
        <v>0</v>
      </c>
      <c r="H348" s="142">
        <v>0</v>
      </c>
      <c r="I348" s="142">
        <v>0</v>
      </c>
      <c r="J348" s="142">
        <v>0</v>
      </c>
      <c r="K348" s="142">
        <v>0</v>
      </c>
      <c r="L348" s="142">
        <v>0.99426842600000009</v>
      </c>
      <c r="M348" s="142">
        <v>0</v>
      </c>
      <c r="N348" s="142"/>
      <c r="O348" s="134">
        <v>1.0224755000000001</v>
      </c>
      <c r="P348" s="142">
        <f t="shared" si="164"/>
        <v>1.0224755000000001</v>
      </c>
      <c r="Q348" s="134">
        <v>1.0224755000000001</v>
      </c>
      <c r="R348" s="134">
        <v>1.0224755000000001</v>
      </c>
      <c r="S348" s="142">
        <f t="shared" si="165"/>
        <v>-0.99426842600000009</v>
      </c>
      <c r="T348" s="142"/>
      <c r="U348" s="142"/>
      <c r="V348" s="142"/>
      <c r="W348" s="142"/>
      <c r="X348" s="142"/>
    </row>
    <row r="349" spans="1:24" ht="110.25" x14ac:dyDescent="0.25">
      <c r="A349" s="267">
        <f t="shared" si="166"/>
        <v>297</v>
      </c>
      <c r="B349" s="133" t="s">
        <v>1891</v>
      </c>
      <c r="C349" s="138" t="s">
        <v>1892</v>
      </c>
      <c r="D349" s="142">
        <v>0</v>
      </c>
      <c r="E349" s="142">
        <f t="shared" si="163"/>
        <v>0</v>
      </c>
      <c r="F349" s="142">
        <v>0.32369998999999999</v>
      </c>
      <c r="G349" s="142">
        <v>0</v>
      </c>
      <c r="H349" s="142">
        <v>0</v>
      </c>
      <c r="I349" s="142">
        <v>0</v>
      </c>
      <c r="J349" s="142">
        <v>0</v>
      </c>
      <c r="K349" s="142">
        <v>0</v>
      </c>
      <c r="L349" s="142">
        <v>0.32369998999999999</v>
      </c>
      <c r="M349" s="142">
        <v>0</v>
      </c>
      <c r="N349" s="142"/>
      <c r="O349" s="134">
        <v>0</v>
      </c>
      <c r="P349" s="142">
        <f t="shared" si="164"/>
        <v>0</v>
      </c>
      <c r="Q349" s="134">
        <v>0</v>
      </c>
      <c r="R349" s="134">
        <v>0</v>
      </c>
      <c r="S349" s="142">
        <f t="shared" si="165"/>
        <v>-0.32369998999999999</v>
      </c>
      <c r="T349" s="142"/>
      <c r="U349" s="142"/>
      <c r="V349" s="142"/>
      <c r="W349" s="142"/>
      <c r="X349" s="142"/>
    </row>
    <row r="350" spans="1:24" ht="101.25" customHeight="1" x14ac:dyDescent="0.25">
      <c r="A350" s="267">
        <f t="shared" si="166"/>
        <v>298</v>
      </c>
      <c r="B350" s="133" t="s">
        <v>1893</v>
      </c>
      <c r="C350" s="138" t="s">
        <v>1894</v>
      </c>
      <c r="D350" s="142">
        <v>0</v>
      </c>
      <c r="E350" s="142">
        <f t="shared" si="163"/>
        <v>0</v>
      </c>
      <c r="F350" s="142">
        <v>0.16099201999999999</v>
      </c>
      <c r="G350" s="142">
        <v>0</v>
      </c>
      <c r="H350" s="142">
        <v>0</v>
      </c>
      <c r="I350" s="142">
        <v>0</v>
      </c>
      <c r="J350" s="142">
        <v>0</v>
      </c>
      <c r="K350" s="142">
        <v>0</v>
      </c>
      <c r="L350" s="142">
        <v>0.16099201999999999</v>
      </c>
      <c r="M350" s="142">
        <v>0</v>
      </c>
      <c r="N350" s="142"/>
      <c r="O350" s="134">
        <v>0</v>
      </c>
      <c r="P350" s="142">
        <f t="shared" si="164"/>
        <v>0</v>
      </c>
      <c r="Q350" s="134">
        <v>0</v>
      </c>
      <c r="R350" s="134">
        <v>0</v>
      </c>
      <c r="S350" s="142">
        <f t="shared" si="165"/>
        <v>-0.16099201999999999</v>
      </c>
      <c r="T350" s="142"/>
      <c r="U350" s="142"/>
      <c r="V350" s="142"/>
      <c r="W350" s="142"/>
      <c r="X350" s="142"/>
    </row>
    <row r="351" spans="1:24" ht="141.75" x14ac:dyDescent="0.25">
      <c r="A351" s="267">
        <f t="shared" si="166"/>
        <v>299</v>
      </c>
      <c r="B351" s="133" t="s">
        <v>1895</v>
      </c>
      <c r="C351" s="138" t="s">
        <v>1896</v>
      </c>
      <c r="D351" s="142">
        <v>0</v>
      </c>
      <c r="E351" s="142">
        <f t="shared" si="163"/>
        <v>0</v>
      </c>
      <c r="F351" s="142">
        <v>0.36792000000000002</v>
      </c>
      <c r="G351" s="142">
        <v>0</v>
      </c>
      <c r="H351" s="142">
        <v>0</v>
      </c>
      <c r="I351" s="142">
        <v>0</v>
      </c>
      <c r="J351" s="142">
        <v>0</v>
      </c>
      <c r="K351" s="142">
        <v>0</v>
      </c>
      <c r="L351" s="142">
        <v>0.36792000000000002</v>
      </c>
      <c r="M351" s="142">
        <v>0</v>
      </c>
      <c r="N351" s="142"/>
      <c r="O351" s="134">
        <v>0</v>
      </c>
      <c r="P351" s="142">
        <f t="shared" si="164"/>
        <v>0</v>
      </c>
      <c r="Q351" s="134">
        <v>0</v>
      </c>
      <c r="R351" s="134">
        <v>0</v>
      </c>
      <c r="S351" s="142">
        <f t="shared" si="165"/>
        <v>-0.36792000000000002</v>
      </c>
      <c r="T351" s="142"/>
      <c r="U351" s="142"/>
      <c r="V351" s="142"/>
      <c r="W351" s="142"/>
      <c r="X351" s="142"/>
    </row>
    <row r="352" spans="1:24" ht="94.5" x14ac:dyDescent="0.25">
      <c r="A352" s="267">
        <f t="shared" si="166"/>
        <v>300</v>
      </c>
      <c r="B352" s="133" t="s">
        <v>1897</v>
      </c>
      <c r="C352" s="138" t="s">
        <v>1898</v>
      </c>
      <c r="D352" s="142">
        <v>0</v>
      </c>
      <c r="E352" s="142">
        <f t="shared" si="163"/>
        <v>0</v>
      </c>
      <c r="F352" s="142">
        <v>0.25282260000000001</v>
      </c>
      <c r="G352" s="142">
        <v>0</v>
      </c>
      <c r="H352" s="142">
        <v>0</v>
      </c>
      <c r="I352" s="142">
        <v>0</v>
      </c>
      <c r="J352" s="142">
        <v>0</v>
      </c>
      <c r="K352" s="142">
        <v>0</v>
      </c>
      <c r="L352" s="142">
        <v>0.25282260000000001</v>
      </c>
      <c r="M352" s="142">
        <v>0</v>
      </c>
      <c r="N352" s="142"/>
      <c r="O352" s="134">
        <v>0</v>
      </c>
      <c r="P352" s="142">
        <f t="shared" si="164"/>
        <v>0</v>
      </c>
      <c r="Q352" s="134">
        <v>0</v>
      </c>
      <c r="R352" s="134">
        <v>0</v>
      </c>
      <c r="S352" s="142">
        <f t="shared" si="165"/>
        <v>-0.25282260000000001</v>
      </c>
      <c r="T352" s="142"/>
      <c r="U352" s="142"/>
      <c r="V352" s="142"/>
      <c r="W352" s="142"/>
      <c r="X352" s="142"/>
    </row>
    <row r="353" spans="1:24" ht="94.5" x14ac:dyDescent="0.25">
      <c r="A353" s="267">
        <f t="shared" si="166"/>
        <v>301</v>
      </c>
      <c r="B353" s="133" t="s">
        <v>1899</v>
      </c>
      <c r="C353" s="138" t="s">
        <v>1900</v>
      </c>
      <c r="D353" s="142">
        <v>0</v>
      </c>
      <c r="E353" s="142">
        <f t="shared" si="163"/>
        <v>0</v>
      </c>
      <c r="F353" s="142">
        <v>3.5121961900000001</v>
      </c>
      <c r="G353" s="142">
        <v>0</v>
      </c>
      <c r="H353" s="142">
        <v>0</v>
      </c>
      <c r="I353" s="142">
        <v>0</v>
      </c>
      <c r="J353" s="142">
        <v>0</v>
      </c>
      <c r="K353" s="142">
        <v>0</v>
      </c>
      <c r="L353" s="142">
        <v>3.5121961900000001</v>
      </c>
      <c r="M353" s="142">
        <v>0</v>
      </c>
      <c r="N353" s="142"/>
      <c r="O353" s="134">
        <v>3.6411995200000002</v>
      </c>
      <c r="P353" s="142">
        <f t="shared" si="164"/>
        <v>3.6411995200000002</v>
      </c>
      <c r="Q353" s="134">
        <v>0</v>
      </c>
      <c r="R353" s="134">
        <v>0</v>
      </c>
      <c r="S353" s="142">
        <f t="shared" si="165"/>
        <v>-3.5121961900000001</v>
      </c>
      <c r="T353" s="142"/>
      <c r="U353" s="142"/>
      <c r="V353" s="142"/>
      <c r="W353" s="142"/>
      <c r="X353" s="142"/>
    </row>
    <row r="354" spans="1:24" ht="31.5" x14ac:dyDescent="0.25">
      <c r="A354" s="267"/>
      <c r="B354" s="187" t="s">
        <v>585</v>
      </c>
      <c r="C354" s="188"/>
      <c r="D354" s="170">
        <v>33.953141245016951</v>
      </c>
      <c r="E354" s="170">
        <v>9.1368599999999986</v>
      </c>
      <c r="F354" s="170">
        <v>6.3693043839999994</v>
      </c>
      <c r="G354" s="170">
        <v>1.38751176</v>
      </c>
      <c r="H354" s="170">
        <v>2.883470762</v>
      </c>
      <c r="I354" s="170">
        <v>4.2818507999999991</v>
      </c>
      <c r="J354" s="170">
        <v>3.3919995619999992</v>
      </c>
      <c r="K354" s="170">
        <v>1.2874850159999998</v>
      </c>
      <c r="L354" s="170">
        <v>9.3834059999999997E-2</v>
      </c>
      <c r="M354" s="170">
        <v>2.1800124240000001</v>
      </c>
      <c r="N354" s="170">
        <f t="shared" ref="N354" si="167">SUM(N355:N359)</f>
        <v>0</v>
      </c>
      <c r="O354" s="198">
        <v>2.6578730999999993</v>
      </c>
      <c r="P354" s="170">
        <f t="shared" ref="P354" si="168">SUM(P355:P359)</f>
        <v>2.6578730999999993</v>
      </c>
      <c r="Q354" s="170">
        <f t="shared" ref="Q354:W354" si="169">SUM(Q355:Q359)</f>
        <v>7.0422812600000011</v>
      </c>
      <c r="R354" s="170">
        <f t="shared" si="169"/>
        <v>0</v>
      </c>
      <c r="S354" s="170">
        <f t="shared" si="169"/>
        <v>2.7675556160000001</v>
      </c>
      <c r="T354" s="170">
        <f t="shared" si="169"/>
        <v>0</v>
      </c>
      <c r="U354" s="170">
        <f t="shared" si="169"/>
        <v>0</v>
      </c>
      <c r="V354" s="170">
        <f t="shared" si="169"/>
        <v>0</v>
      </c>
      <c r="W354" s="170">
        <f t="shared" si="169"/>
        <v>0</v>
      </c>
      <c r="X354" s="170"/>
    </row>
    <row r="355" spans="1:24" ht="94.5" x14ac:dyDescent="0.25">
      <c r="A355" s="267">
        <f t="shared" si="166"/>
        <v>302</v>
      </c>
      <c r="B355" s="133" t="s">
        <v>586</v>
      </c>
      <c r="C355" s="138" t="s">
        <v>587</v>
      </c>
      <c r="D355" s="142">
        <v>1.067201245016949</v>
      </c>
      <c r="E355" s="142">
        <f>G355+I355+K355+M355</f>
        <v>0.15608399999999992</v>
      </c>
      <c r="F355" s="142">
        <v>3.0373620000000004E-2</v>
      </c>
      <c r="G355" s="142">
        <v>3.0579840000000001E-3</v>
      </c>
      <c r="H355" s="142">
        <v>3.0579840000000001E-3</v>
      </c>
      <c r="I355" s="142">
        <v>0</v>
      </c>
      <c r="J355" s="142">
        <v>3.8885039999999997E-3</v>
      </c>
      <c r="K355" s="142">
        <v>0.1530260159999999</v>
      </c>
      <c r="L355" s="142">
        <v>2.3427132000000003E-2</v>
      </c>
      <c r="M355" s="142">
        <v>0</v>
      </c>
      <c r="N355" s="142"/>
      <c r="O355" s="134">
        <v>0.19257747</v>
      </c>
      <c r="P355" s="142">
        <f>O355-X355</f>
        <v>0.19257747</v>
      </c>
      <c r="Q355" s="134">
        <v>0</v>
      </c>
      <c r="R355" s="134">
        <v>0</v>
      </c>
      <c r="S355" s="142">
        <f>E355-F355</f>
        <v>0.1257103799999999</v>
      </c>
      <c r="T355" s="142"/>
      <c r="U355" s="142"/>
      <c r="V355" s="142"/>
      <c r="W355" s="142"/>
      <c r="X355" s="142"/>
    </row>
    <row r="356" spans="1:24" ht="78.75" x14ac:dyDescent="0.25">
      <c r="A356" s="267">
        <f t="shared" si="166"/>
        <v>303</v>
      </c>
      <c r="B356" s="133" t="s">
        <v>588</v>
      </c>
      <c r="C356" s="138" t="s">
        <v>589</v>
      </c>
      <c r="D356" s="142">
        <v>7.6263240000000003</v>
      </c>
      <c r="E356" s="142">
        <f>G356+I356+K356+M356</f>
        <v>1.2326520000000001</v>
      </c>
      <c r="F356" s="142">
        <v>3.5343061859999998</v>
      </c>
      <c r="G356" s="142">
        <v>1.2326520000000001</v>
      </c>
      <c r="H356" s="142">
        <v>2.7286110020000001</v>
      </c>
      <c r="I356" s="142">
        <v>0</v>
      </c>
      <c r="J356" s="142">
        <v>0.80569518399999973</v>
      </c>
      <c r="K356" s="142">
        <v>0</v>
      </c>
      <c r="L356" s="142">
        <v>0</v>
      </c>
      <c r="M356" s="142">
        <v>0</v>
      </c>
      <c r="N356" s="142"/>
      <c r="O356" s="134">
        <v>0.1281084799999995</v>
      </c>
      <c r="P356" s="142">
        <f>O356-X356</f>
        <v>0.1281084799999995</v>
      </c>
      <c r="Q356" s="134">
        <v>4.4658812300000008</v>
      </c>
      <c r="R356" s="134">
        <v>0</v>
      </c>
      <c r="S356" s="142">
        <f>E356-F356</f>
        <v>-2.3016541859999995</v>
      </c>
      <c r="T356" s="142"/>
      <c r="U356" s="142"/>
      <c r="V356" s="142"/>
      <c r="W356" s="142"/>
      <c r="X356" s="142"/>
    </row>
    <row r="357" spans="1:24" ht="94.5" x14ac:dyDescent="0.25">
      <c r="A357" s="267">
        <f t="shared" si="166"/>
        <v>304</v>
      </c>
      <c r="B357" s="133" t="s">
        <v>590</v>
      </c>
      <c r="C357" s="138" t="s">
        <v>591</v>
      </c>
      <c r="D357" s="142">
        <v>20.144784000000001</v>
      </c>
      <c r="E357" s="142">
        <f>G357+I357+K357+M357</f>
        <v>2.645292</v>
      </c>
      <c r="F357" s="142">
        <v>0.18813575999999999</v>
      </c>
      <c r="G357" s="142">
        <v>5.1826728000000002E-2</v>
      </c>
      <c r="H357" s="142">
        <v>5.1826728000000002E-2</v>
      </c>
      <c r="I357" s="142">
        <v>0.66132299999999999</v>
      </c>
      <c r="J357" s="142">
        <v>6.5902104000000003E-2</v>
      </c>
      <c r="K357" s="142">
        <v>0.66132299999999999</v>
      </c>
      <c r="L357" s="142">
        <v>7.0406927999999994E-2</v>
      </c>
      <c r="M357" s="142">
        <v>1.270819272</v>
      </c>
      <c r="N357" s="142"/>
      <c r="O357" s="134">
        <v>0.1567798</v>
      </c>
      <c r="P357" s="142">
        <f>O357-X357</f>
        <v>0.1567798</v>
      </c>
      <c r="Q357" s="134">
        <v>0</v>
      </c>
      <c r="R357" s="134">
        <v>0</v>
      </c>
      <c r="S357" s="142">
        <f>E357-F357</f>
        <v>2.4571562399999998</v>
      </c>
      <c r="T357" s="142"/>
      <c r="U357" s="142"/>
      <c r="V357" s="142"/>
      <c r="W357" s="142"/>
      <c r="X357" s="142"/>
    </row>
    <row r="358" spans="1:24" ht="121.5" customHeight="1" x14ac:dyDescent="0.25">
      <c r="A358" s="267">
        <f t="shared" si="166"/>
        <v>305</v>
      </c>
      <c r="B358" s="133" t="s">
        <v>592</v>
      </c>
      <c r="C358" s="138" t="s">
        <v>1701</v>
      </c>
      <c r="D358" s="142">
        <v>3.2222879999999994</v>
      </c>
      <c r="E358" s="142">
        <f>G358+I358+K358+M358</f>
        <v>3.2102879999999994</v>
      </c>
      <c r="F358" s="142">
        <v>2.6164888179999997</v>
      </c>
      <c r="G358" s="142">
        <v>6.2896199999999999E-2</v>
      </c>
      <c r="H358" s="142">
        <v>6.2896199999999999E-2</v>
      </c>
      <c r="I358" s="142">
        <v>3.1473917999999994</v>
      </c>
      <c r="J358" s="142">
        <v>2.5535926179999997</v>
      </c>
      <c r="K358" s="142">
        <v>0</v>
      </c>
      <c r="L358" s="142">
        <v>0</v>
      </c>
      <c r="M358" s="142">
        <v>0</v>
      </c>
      <c r="N358" s="142"/>
      <c r="O358" s="134">
        <v>2.1804073499999999</v>
      </c>
      <c r="P358" s="142">
        <f>O358-X358</f>
        <v>2.1804073499999999</v>
      </c>
      <c r="Q358" s="134">
        <v>2.5764000299999998</v>
      </c>
      <c r="R358" s="134">
        <v>0</v>
      </c>
      <c r="S358" s="142">
        <f>E358-F358</f>
        <v>0.5937991819999997</v>
      </c>
      <c r="T358" s="142"/>
      <c r="U358" s="142"/>
      <c r="V358" s="142"/>
      <c r="W358" s="142"/>
      <c r="X358" s="142"/>
    </row>
    <row r="359" spans="1:24" ht="157.5" x14ac:dyDescent="0.25">
      <c r="A359" s="267">
        <f t="shared" si="166"/>
        <v>306</v>
      </c>
      <c r="B359" s="133" t="s">
        <v>593</v>
      </c>
      <c r="C359" s="138" t="s">
        <v>1702</v>
      </c>
      <c r="D359" s="142">
        <v>1.8925439999999998</v>
      </c>
      <c r="E359" s="142">
        <f>G359+I359+K359+M359</f>
        <v>1.892544</v>
      </c>
      <c r="F359" s="142">
        <v>0</v>
      </c>
      <c r="G359" s="142">
        <v>3.7078847999999998E-2</v>
      </c>
      <c r="H359" s="142">
        <v>3.7078847999999998E-2</v>
      </c>
      <c r="I359" s="142">
        <v>0.47313599999999995</v>
      </c>
      <c r="J359" s="142">
        <v>-3.7078847999999998E-2</v>
      </c>
      <c r="K359" s="142">
        <v>0.47313599999999995</v>
      </c>
      <c r="L359" s="142">
        <v>0</v>
      </c>
      <c r="M359" s="142">
        <v>0.90919315199999995</v>
      </c>
      <c r="N359" s="142"/>
      <c r="O359" s="134">
        <v>0</v>
      </c>
      <c r="P359" s="142">
        <f>O359-X359</f>
        <v>0</v>
      </c>
      <c r="Q359" s="134">
        <v>0</v>
      </c>
      <c r="R359" s="134">
        <v>0</v>
      </c>
      <c r="S359" s="142">
        <f>E359-F359</f>
        <v>1.892544</v>
      </c>
      <c r="T359" s="142"/>
      <c r="U359" s="142"/>
      <c r="V359" s="142"/>
      <c r="W359" s="142"/>
      <c r="X359" s="142"/>
    </row>
    <row r="360" spans="1:24" ht="31.5" x14ac:dyDescent="0.25">
      <c r="A360" s="267"/>
      <c r="B360" s="191" t="s">
        <v>594</v>
      </c>
      <c r="C360" s="188"/>
      <c r="D360" s="170">
        <v>87.472046650372874</v>
      </c>
      <c r="E360" s="170">
        <v>5.4620879999999996</v>
      </c>
      <c r="F360" s="170">
        <v>17.006636992000001</v>
      </c>
      <c r="G360" s="170">
        <v>2.8310958199999998</v>
      </c>
      <c r="H360" s="170">
        <v>2.2388564280000001</v>
      </c>
      <c r="I360" s="170">
        <v>0.83394192</v>
      </c>
      <c r="J360" s="170">
        <v>0.51097040399999982</v>
      </c>
      <c r="K360" s="170">
        <v>1.2325346399999999</v>
      </c>
      <c r="L360" s="170">
        <v>14.256810159999999</v>
      </c>
      <c r="M360" s="170">
        <v>0.56451561999999988</v>
      </c>
      <c r="N360" s="170">
        <f t="shared" ref="N360" si="170">SUM(N361:N370)</f>
        <v>0</v>
      </c>
      <c r="O360" s="198">
        <v>17.447347550000003</v>
      </c>
      <c r="P360" s="170">
        <f t="shared" ref="P360" si="171">SUM(P361:P370)</f>
        <v>17.447347550000003</v>
      </c>
      <c r="Q360" s="170">
        <f t="shared" ref="Q360:W360" si="172">SUM(Q361:Q370)</f>
        <v>4.4873358299999992</v>
      </c>
      <c r="R360" s="170">
        <f t="shared" si="172"/>
        <v>0.77598023000000005</v>
      </c>
      <c r="S360" s="170">
        <f t="shared" si="172"/>
        <v>-11.544548991999996</v>
      </c>
      <c r="T360" s="170">
        <f t="shared" si="172"/>
        <v>0</v>
      </c>
      <c r="U360" s="170">
        <f t="shared" si="172"/>
        <v>0</v>
      </c>
      <c r="V360" s="170">
        <f t="shared" si="172"/>
        <v>0</v>
      </c>
      <c r="W360" s="170">
        <f t="shared" si="172"/>
        <v>0</v>
      </c>
      <c r="X360" s="170"/>
    </row>
    <row r="361" spans="1:24" ht="94.5" x14ac:dyDescent="0.25">
      <c r="A361" s="267">
        <f t="shared" si="166"/>
        <v>307</v>
      </c>
      <c r="B361" s="133" t="s">
        <v>595</v>
      </c>
      <c r="C361" s="138" t="s">
        <v>596</v>
      </c>
      <c r="D361" s="142">
        <v>21.612248007254234</v>
      </c>
      <c r="E361" s="142">
        <f t="shared" ref="E361:E370" si="173">G361+I361+K361+M361</f>
        <v>0.44660399999999995</v>
      </c>
      <c r="F361" s="142">
        <v>13.671695132</v>
      </c>
      <c r="G361" s="142">
        <v>4.8682096000000008E-2</v>
      </c>
      <c r="H361" s="142">
        <v>4.8682096000000008E-2</v>
      </c>
      <c r="I361" s="142">
        <v>0.111651</v>
      </c>
      <c r="J361" s="142">
        <v>1.1126231999999986E-2</v>
      </c>
      <c r="K361" s="142">
        <v>0.111651</v>
      </c>
      <c r="L361" s="142">
        <v>13.611886803999999</v>
      </c>
      <c r="M361" s="142">
        <v>0.17461990399999994</v>
      </c>
      <c r="N361" s="142"/>
      <c r="O361" s="134">
        <v>14.19313577</v>
      </c>
      <c r="P361" s="142">
        <f t="shared" ref="P361:P370" si="174">O361-X361</f>
        <v>14.19313577</v>
      </c>
      <c r="Q361" s="134">
        <v>0</v>
      </c>
      <c r="R361" s="134">
        <v>0</v>
      </c>
      <c r="S361" s="142">
        <f t="shared" ref="S361:S370" si="175">E361-F361</f>
        <v>-13.225091131999999</v>
      </c>
      <c r="T361" s="142"/>
      <c r="U361" s="142"/>
      <c r="V361" s="142"/>
      <c r="W361" s="142"/>
      <c r="X361" s="142"/>
    </row>
    <row r="362" spans="1:24" ht="78.75" x14ac:dyDescent="0.25">
      <c r="A362" s="267">
        <f t="shared" si="166"/>
        <v>308</v>
      </c>
      <c r="B362" s="133" t="s">
        <v>597</v>
      </c>
      <c r="C362" s="138" t="s">
        <v>598</v>
      </c>
      <c r="D362" s="142">
        <v>1.4892959999999997</v>
      </c>
      <c r="E362" s="142">
        <f t="shared" si="173"/>
        <v>0.21890400000000002</v>
      </c>
      <c r="F362" s="142">
        <v>0.21014983600000001</v>
      </c>
      <c r="G362" s="142">
        <v>0.21890400000000002</v>
      </c>
      <c r="H362" s="142">
        <v>0.21014983600000001</v>
      </c>
      <c r="I362" s="142">
        <v>0</v>
      </c>
      <c r="J362" s="142">
        <v>0</v>
      </c>
      <c r="K362" s="142">
        <v>0</v>
      </c>
      <c r="L362" s="142">
        <v>0</v>
      </c>
      <c r="M362" s="142">
        <v>0</v>
      </c>
      <c r="N362" s="142"/>
      <c r="O362" s="134">
        <v>1.3456180000000166E-2</v>
      </c>
      <c r="P362" s="142">
        <f t="shared" si="174"/>
        <v>1.3456180000000166E-2</v>
      </c>
      <c r="Q362" s="134">
        <v>1.1684286799999999</v>
      </c>
      <c r="R362" s="134">
        <v>0</v>
      </c>
      <c r="S362" s="142">
        <f t="shared" si="175"/>
        <v>8.7541640000000087E-3</v>
      </c>
      <c r="T362" s="142"/>
      <c r="U362" s="142"/>
      <c r="V362" s="142"/>
      <c r="W362" s="142"/>
      <c r="X362" s="142"/>
    </row>
    <row r="363" spans="1:24" ht="78.75" x14ac:dyDescent="0.25">
      <c r="A363" s="267">
        <f t="shared" si="166"/>
        <v>309</v>
      </c>
      <c r="B363" s="133" t="s">
        <v>599</v>
      </c>
      <c r="C363" s="138" t="s">
        <v>600</v>
      </c>
      <c r="D363" s="142">
        <v>60.661314643118644</v>
      </c>
      <c r="E363" s="142">
        <f t="shared" si="173"/>
        <v>1.2</v>
      </c>
      <c r="F363" s="142">
        <v>0.27193896399999995</v>
      </c>
      <c r="G363" s="142">
        <v>0.21010428399999997</v>
      </c>
      <c r="H363" s="142">
        <v>0.21010428399999997</v>
      </c>
      <c r="I363" s="142">
        <v>0.3</v>
      </c>
      <c r="J363" s="142">
        <v>2.9895576000000007E-2</v>
      </c>
      <c r="K363" s="142">
        <v>0.3</v>
      </c>
      <c r="L363" s="142">
        <v>3.1939103999999968E-2</v>
      </c>
      <c r="M363" s="142">
        <v>0.389895716</v>
      </c>
      <c r="N363" s="142"/>
      <c r="O363" s="134">
        <v>7.1120970000000006E-2</v>
      </c>
      <c r="P363" s="142">
        <f t="shared" si="174"/>
        <v>7.1120970000000006E-2</v>
      </c>
      <c r="Q363" s="134">
        <v>0</v>
      </c>
      <c r="R363" s="134">
        <v>0</v>
      </c>
      <c r="S363" s="142">
        <f t="shared" si="175"/>
        <v>0.92806103600000001</v>
      </c>
      <c r="T363" s="142"/>
      <c r="U363" s="142"/>
      <c r="V363" s="142"/>
      <c r="W363" s="142"/>
      <c r="X363" s="142"/>
    </row>
    <row r="364" spans="1:24" ht="182.25" customHeight="1" x14ac:dyDescent="0.25">
      <c r="A364" s="267">
        <f t="shared" si="166"/>
        <v>310</v>
      </c>
      <c r="B364" s="133" t="s">
        <v>601</v>
      </c>
      <c r="C364" s="138" t="s">
        <v>1703</v>
      </c>
      <c r="D364" s="142">
        <v>0.76949999999999996</v>
      </c>
      <c r="E364" s="142">
        <f t="shared" si="173"/>
        <v>0.76949999999999996</v>
      </c>
      <c r="F364" s="142">
        <v>0.43731421199999998</v>
      </c>
      <c r="G364" s="142">
        <v>0.34720907999999995</v>
      </c>
      <c r="H364" s="142">
        <v>0.34720907999999995</v>
      </c>
      <c r="I364" s="142">
        <v>0.42229092000000001</v>
      </c>
      <c r="J364" s="142">
        <v>8.3336400000000033E-2</v>
      </c>
      <c r="K364" s="142">
        <v>0</v>
      </c>
      <c r="L364" s="142">
        <v>6.7687319999999995E-3</v>
      </c>
      <c r="M364" s="142">
        <v>0</v>
      </c>
      <c r="N364" s="142"/>
      <c r="O364" s="134">
        <v>0.38211797999999997</v>
      </c>
      <c r="P364" s="142">
        <f t="shared" si="174"/>
        <v>0.38211797999999997</v>
      </c>
      <c r="Q364" s="134">
        <v>0.38211797999999997</v>
      </c>
      <c r="R364" s="134">
        <v>0</v>
      </c>
      <c r="S364" s="142">
        <f t="shared" si="175"/>
        <v>0.33218578799999998</v>
      </c>
      <c r="T364" s="142"/>
      <c r="U364" s="142"/>
      <c r="V364" s="142"/>
      <c r="W364" s="142"/>
      <c r="X364" s="142"/>
    </row>
    <row r="365" spans="1:24" ht="110.25" x14ac:dyDescent="0.25">
      <c r="A365" s="267">
        <f t="shared" si="166"/>
        <v>311</v>
      </c>
      <c r="B365" s="133" t="s">
        <v>602</v>
      </c>
      <c r="C365" s="138" t="s">
        <v>603</v>
      </c>
      <c r="D365" s="142">
        <v>0.30560399999999999</v>
      </c>
      <c r="E365" s="142">
        <f t="shared" si="173"/>
        <v>0.279864</v>
      </c>
      <c r="F365" s="142">
        <v>0</v>
      </c>
      <c r="G365" s="142">
        <v>0.279864</v>
      </c>
      <c r="H365" s="142">
        <v>0</v>
      </c>
      <c r="I365" s="142">
        <v>0</v>
      </c>
      <c r="J365" s="142">
        <v>0</v>
      </c>
      <c r="K365" s="142">
        <v>0</v>
      </c>
      <c r="L365" s="142">
        <v>0</v>
      </c>
      <c r="M365" s="142">
        <v>0</v>
      </c>
      <c r="N365" s="142"/>
      <c r="O365" s="134">
        <v>0</v>
      </c>
      <c r="P365" s="142">
        <f t="shared" si="174"/>
        <v>0</v>
      </c>
      <c r="Q365" s="134">
        <v>9.9733999999999989E-2</v>
      </c>
      <c r="R365" s="134">
        <v>0</v>
      </c>
      <c r="S365" s="142">
        <f t="shared" si="175"/>
        <v>0.279864</v>
      </c>
      <c r="T365" s="142"/>
      <c r="U365" s="142"/>
      <c r="V365" s="142"/>
      <c r="W365" s="142"/>
      <c r="X365" s="142"/>
    </row>
    <row r="366" spans="1:24" ht="110.25" x14ac:dyDescent="0.25">
      <c r="A366" s="267">
        <f t="shared" si="166"/>
        <v>312</v>
      </c>
      <c r="B366" s="133" t="s">
        <v>1901</v>
      </c>
      <c r="C366" s="138" t="s">
        <v>604</v>
      </c>
      <c r="D366" s="142">
        <v>1.0311719999999998</v>
      </c>
      <c r="E366" s="142">
        <f t="shared" si="173"/>
        <v>0.94430399999999981</v>
      </c>
      <c r="F366" s="142">
        <v>0.41799127199999997</v>
      </c>
      <c r="G366" s="142">
        <v>0.94430399999999981</v>
      </c>
      <c r="H366" s="142">
        <v>0.38786017200000011</v>
      </c>
      <c r="I366" s="142">
        <v>0</v>
      </c>
      <c r="J366" s="142">
        <v>0</v>
      </c>
      <c r="K366" s="142">
        <v>0</v>
      </c>
      <c r="L366" s="142">
        <v>3.0131099999999855E-2</v>
      </c>
      <c r="M366" s="142">
        <v>0</v>
      </c>
      <c r="N366" s="142"/>
      <c r="O366" s="134">
        <v>0.42719705000000002</v>
      </c>
      <c r="P366" s="142">
        <f t="shared" si="174"/>
        <v>0.42719705000000002</v>
      </c>
      <c r="Q366" s="134">
        <v>0.47673557</v>
      </c>
      <c r="R366" s="134">
        <v>0</v>
      </c>
      <c r="S366" s="142">
        <f t="shared" si="175"/>
        <v>0.52631272799999984</v>
      </c>
      <c r="T366" s="142"/>
      <c r="U366" s="142"/>
      <c r="V366" s="142"/>
      <c r="W366" s="142"/>
      <c r="X366" s="142"/>
    </row>
    <row r="367" spans="1:24" ht="126" x14ac:dyDescent="0.25">
      <c r="A367" s="267">
        <f t="shared" si="166"/>
        <v>313</v>
      </c>
      <c r="B367" s="133" t="s">
        <v>1902</v>
      </c>
      <c r="C367" s="138" t="s">
        <v>1704</v>
      </c>
      <c r="D367" s="142">
        <v>1.6029120000000001</v>
      </c>
      <c r="E367" s="142">
        <f t="shared" si="173"/>
        <v>1.6029119999999999</v>
      </c>
      <c r="F367" s="142">
        <v>0.90881680799999998</v>
      </c>
      <c r="G367" s="142">
        <v>0.78202836000000009</v>
      </c>
      <c r="H367" s="142">
        <v>0.78202836000000009</v>
      </c>
      <c r="I367" s="142">
        <v>0</v>
      </c>
      <c r="J367" s="142">
        <v>0.12562359599999984</v>
      </c>
      <c r="K367" s="142">
        <v>0.82088363999999991</v>
      </c>
      <c r="L367" s="142">
        <v>1.1648520000000495E-3</v>
      </c>
      <c r="M367" s="142">
        <v>0</v>
      </c>
      <c r="N367" s="142"/>
      <c r="O367" s="134">
        <v>1.0656762800000001</v>
      </c>
      <c r="P367" s="142">
        <f t="shared" si="174"/>
        <v>1.0656762800000001</v>
      </c>
      <c r="Q367" s="134">
        <v>1.0656762800000001</v>
      </c>
      <c r="R367" s="134">
        <v>0</v>
      </c>
      <c r="S367" s="142">
        <f t="shared" si="175"/>
        <v>0.69409519199999992</v>
      </c>
      <c r="T367" s="142"/>
      <c r="U367" s="142"/>
      <c r="V367" s="142"/>
      <c r="W367" s="142"/>
      <c r="X367" s="142"/>
    </row>
    <row r="368" spans="1:24" ht="78.75" x14ac:dyDescent="0.25">
      <c r="A368" s="267">
        <f t="shared" si="166"/>
        <v>314</v>
      </c>
      <c r="B368" s="133" t="s">
        <v>605</v>
      </c>
      <c r="C368" s="138" t="s">
        <v>606</v>
      </c>
      <c r="D368" s="142">
        <v>0</v>
      </c>
      <c r="E368" s="142">
        <f t="shared" si="173"/>
        <v>0</v>
      </c>
      <c r="F368" s="142">
        <v>0.30896992400000001</v>
      </c>
      <c r="G368" s="142">
        <v>0</v>
      </c>
      <c r="H368" s="142">
        <v>0.25282259999999995</v>
      </c>
      <c r="I368" s="142">
        <v>0</v>
      </c>
      <c r="J368" s="142">
        <v>5.7346800000000031E-2</v>
      </c>
      <c r="K368" s="142">
        <v>0</v>
      </c>
      <c r="L368" s="142">
        <v>-1.1994759999999771E-3</v>
      </c>
      <c r="M368" s="142">
        <v>0</v>
      </c>
      <c r="N368" s="142"/>
      <c r="O368" s="134">
        <v>0.29528427000000002</v>
      </c>
      <c r="P368" s="142">
        <f t="shared" si="174"/>
        <v>0.29528427000000002</v>
      </c>
      <c r="Q368" s="134">
        <v>0.29528427000000002</v>
      </c>
      <c r="R368" s="134">
        <v>0</v>
      </c>
      <c r="S368" s="142">
        <f t="shared" si="175"/>
        <v>-0.30896992400000001</v>
      </c>
      <c r="T368" s="142"/>
      <c r="U368" s="142"/>
      <c r="V368" s="142"/>
      <c r="W368" s="142"/>
      <c r="X368" s="142"/>
    </row>
    <row r="369" spans="1:24" ht="141.75" x14ac:dyDescent="0.25">
      <c r="A369" s="267">
        <f t="shared" si="166"/>
        <v>315</v>
      </c>
      <c r="B369" s="133" t="s">
        <v>1535</v>
      </c>
      <c r="C369" s="138" t="s">
        <v>1536</v>
      </c>
      <c r="D369" s="142">
        <v>0</v>
      </c>
      <c r="E369" s="142">
        <f t="shared" si="173"/>
        <v>0</v>
      </c>
      <c r="F369" s="142">
        <v>0.25740653999999996</v>
      </c>
      <c r="G369" s="142">
        <v>0</v>
      </c>
      <c r="H369" s="142">
        <v>0</v>
      </c>
      <c r="I369" s="142">
        <v>0</v>
      </c>
      <c r="J369" s="142">
        <v>0.20364179999999998</v>
      </c>
      <c r="K369" s="142">
        <v>0</v>
      </c>
      <c r="L369" s="142">
        <v>5.3764739999999978E-2</v>
      </c>
      <c r="M369" s="142">
        <v>0</v>
      </c>
      <c r="N369" s="142"/>
      <c r="O369" s="134">
        <v>0.22337882000000001</v>
      </c>
      <c r="P369" s="142">
        <f t="shared" si="174"/>
        <v>0.22337882000000001</v>
      </c>
      <c r="Q369" s="134">
        <v>0.22337882000000001</v>
      </c>
      <c r="R369" s="134">
        <v>0</v>
      </c>
      <c r="S369" s="142">
        <f t="shared" si="175"/>
        <v>-0.25740653999999996</v>
      </c>
      <c r="T369" s="142"/>
      <c r="U369" s="142"/>
      <c r="V369" s="142"/>
      <c r="W369" s="142"/>
      <c r="X369" s="142"/>
    </row>
    <row r="370" spans="1:24" ht="94.5" x14ac:dyDescent="0.25">
      <c r="A370" s="267">
        <f t="shared" si="166"/>
        <v>316</v>
      </c>
      <c r="B370" s="133" t="s">
        <v>1903</v>
      </c>
      <c r="C370" s="138" t="s">
        <v>1904</v>
      </c>
      <c r="D370" s="142">
        <v>0</v>
      </c>
      <c r="E370" s="142">
        <f t="shared" si="173"/>
        <v>0</v>
      </c>
      <c r="F370" s="142">
        <v>0.52235430399999994</v>
      </c>
      <c r="G370" s="142">
        <v>0</v>
      </c>
      <c r="H370" s="142">
        <v>0</v>
      </c>
      <c r="I370" s="142">
        <v>0</v>
      </c>
      <c r="J370" s="142">
        <v>0</v>
      </c>
      <c r="K370" s="142">
        <v>0</v>
      </c>
      <c r="L370" s="142">
        <v>0.52235430399999994</v>
      </c>
      <c r="M370" s="142">
        <v>0</v>
      </c>
      <c r="N370" s="142"/>
      <c r="O370" s="134">
        <v>0.77598023000000005</v>
      </c>
      <c r="P370" s="142">
        <f t="shared" si="174"/>
        <v>0.77598023000000005</v>
      </c>
      <c r="Q370" s="134">
        <v>0.77598023000000005</v>
      </c>
      <c r="R370" s="134">
        <v>0.77598023000000005</v>
      </c>
      <c r="S370" s="142">
        <f t="shared" si="175"/>
        <v>-0.52235430399999994</v>
      </c>
      <c r="T370" s="142"/>
      <c r="U370" s="142"/>
      <c r="V370" s="142"/>
      <c r="W370" s="142"/>
      <c r="X370" s="142"/>
    </row>
    <row r="371" spans="1:24" ht="15.75" x14ac:dyDescent="0.25">
      <c r="A371" s="267"/>
      <c r="B371" s="187" t="s">
        <v>607</v>
      </c>
      <c r="C371" s="188"/>
      <c r="D371" s="170">
        <v>9.2157549837966091</v>
      </c>
      <c r="E371" s="170">
        <v>2.281272</v>
      </c>
      <c r="F371" s="170">
        <v>2.4770146740000003</v>
      </c>
      <c r="G371" s="170">
        <v>2.083563024</v>
      </c>
      <c r="H371" s="170">
        <v>2.3871504179999996</v>
      </c>
      <c r="I371" s="170">
        <v>0</v>
      </c>
      <c r="J371" s="170">
        <v>1.4560955999999958E-2</v>
      </c>
      <c r="K371" s="170">
        <v>0.19770897599999998</v>
      </c>
      <c r="L371" s="170">
        <v>7.5303300000000462E-2</v>
      </c>
      <c r="M371" s="170">
        <v>0</v>
      </c>
      <c r="N371" s="170">
        <f t="shared" ref="N371" si="176">SUM(N372:N373)</f>
        <v>0</v>
      </c>
      <c r="O371" s="198">
        <v>0.66367315000000082</v>
      </c>
      <c r="P371" s="170">
        <f t="shared" ref="P371" si="177">SUM(P372:P373)</f>
        <v>0.66367315000000082</v>
      </c>
      <c r="Q371" s="170">
        <f t="shared" ref="Q371:W371" si="178">SUM(Q372:Q373)</f>
        <v>9.8650891099999996</v>
      </c>
      <c r="R371" s="170">
        <f t="shared" si="178"/>
        <v>0.40104518</v>
      </c>
      <c r="S371" s="170">
        <f t="shared" si="178"/>
        <v>-0.19574267400000023</v>
      </c>
      <c r="T371" s="170">
        <f t="shared" si="178"/>
        <v>0</v>
      </c>
      <c r="U371" s="170">
        <f t="shared" si="178"/>
        <v>0</v>
      </c>
      <c r="V371" s="170">
        <f t="shared" si="178"/>
        <v>0</v>
      </c>
      <c r="W371" s="170">
        <f t="shared" si="178"/>
        <v>0</v>
      </c>
      <c r="X371" s="170"/>
    </row>
    <row r="372" spans="1:24" ht="63" x14ac:dyDescent="0.25">
      <c r="A372" s="267">
        <f t="shared" si="166"/>
        <v>317</v>
      </c>
      <c r="B372" s="133" t="s">
        <v>608</v>
      </c>
      <c r="C372" s="138" t="s">
        <v>609</v>
      </c>
      <c r="D372" s="142">
        <v>8.6312829837966092</v>
      </c>
      <c r="E372" s="142">
        <f>G372+I372+K372+M372</f>
        <v>1.6967999999999999</v>
      </c>
      <c r="F372" s="142">
        <v>2.0003873940000001</v>
      </c>
      <c r="G372" s="142">
        <v>1.6967999999999999</v>
      </c>
      <c r="H372" s="142">
        <v>2.0003873939999997</v>
      </c>
      <c r="I372" s="142">
        <v>0</v>
      </c>
      <c r="J372" s="142">
        <v>0</v>
      </c>
      <c r="K372" s="142">
        <v>0</v>
      </c>
      <c r="L372" s="142">
        <v>4.4408920985006262E-16</v>
      </c>
      <c r="M372" s="142">
        <v>0</v>
      </c>
      <c r="N372" s="142"/>
      <c r="O372" s="134">
        <v>0.26262797000000071</v>
      </c>
      <c r="P372" s="142">
        <f>O372-X372</f>
        <v>0.26262797000000071</v>
      </c>
      <c r="Q372" s="134">
        <v>9.464043929999999</v>
      </c>
      <c r="R372" s="134">
        <v>0</v>
      </c>
      <c r="S372" s="142">
        <f>E372-F372</f>
        <v>-0.30358739400000023</v>
      </c>
      <c r="T372" s="142"/>
      <c r="U372" s="142"/>
      <c r="V372" s="142"/>
      <c r="W372" s="142"/>
      <c r="X372" s="142"/>
    </row>
    <row r="373" spans="1:24" ht="94.5" x14ac:dyDescent="0.25">
      <c r="A373" s="267">
        <f t="shared" si="166"/>
        <v>318</v>
      </c>
      <c r="B373" s="133" t="s">
        <v>610</v>
      </c>
      <c r="C373" s="138" t="s">
        <v>1705</v>
      </c>
      <c r="D373" s="142">
        <v>0.58447199999999999</v>
      </c>
      <c r="E373" s="142">
        <f>G373+I373+K373+M373</f>
        <v>0.58447199999999999</v>
      </c>
      <c r="F373" s="142">
        <v>0.47662727999999999</v>
      </c>
      <c r="G373" s="142">
        <v>0.38676302400000001</v>
      </c>
      <c r="H373" s="142">
        <v>0.38676302400000001</v>
      </c>
      <c r="I373" s="142">
        <v>0</v>
      </c>
      <c r="J373" s="142">
        <v>1.4560955999999958E-2</v>
      </c>
      <c r="K373" s="142">
        <v>0.19770897599999998</v>
      </c>
      <c r="L373" s="142">
        <v>7.5303300000000017E-2</v>
      </c>
      <c r="M373" s="142">
        <v>0</v>
      </c>
      <c r="N373" s="142"/>
      <c r="O373" s="134">
        <v>0.40104518000000006</v>
      </c>
      <c r="P373" s="142">
        <f>O373-X373</f>
        <v>0.40104518000000006</v>
      </c>
      <c r="Q373" s="134">
        <v>0.40104518</v>
      </c>
      <c r="R373" s="134">
        <v>0.40104518</v>
      </c>
      <c r="S373" s="142">
        <f>E373-F373</f>
        <v>0.10784472000000001</v>
      </c>
      <c r="T373" s="142"/>
      <c r="U373" s="142"/>
      <c r="V373" s="142"/>
      <c r="W373" s="142"/>
      <c r="X373" s="142"/>
    </row>
    <row r="374" spans="1:24" ht="31.5" x14ac:dyDescent="0.25">
      <c r="A374" s="267"/>
      <c r="B374" s="187" t="s">
        <v>611</v>
      </c>
      <c r="C374" s="188"/>
      <c r="D374" s="170">
        <v>20.750903999999998</v>
      </c>
      <c r="E374" s="170">
        <v>4.0722984000000002</v>
      </c>
      <c r="F374" s="170">
        <v>10.781453045999999</v>
      </c>
      <c r="G374" s="170">
        <v>7.9784759999999996E-2</v>
      </c>
      <c r="H374" s="170">
        <v>7.9784759999999996E-2</v>
      </c>
      <c r="I374" s="170">
        <v>0.62426460000000006</v>
      </c>
      <c r="J374" s="170">
        <v>1.99320232</v>
      </c>
      <c r="K374" s="170">
        <v>0.62426460000000006</v>
      </c>
      <c r="L374" s="170">
        <v>8.7084659660000003</v>
      </c>
      <c r="M374" s="170">
        <v>2.7439844400000002</v>
      </c>
      <c r="N374" s="170">
        <f t="shared" ref="N374" si="179">SUM(N375:N382)</f>
        <v>0</v>
      </c>
      <c r="O374" s="198">
        <v>11.01702407</v>
      </c>
      <c r="P374" s="170">
        <f t="shared" ref="P374" si="180">SUM(P375:P382)</f>
        <v>11.01702407</v>
      </c>
      <c r="Q374" s="170">
        <f t="shared" ref="Q374:W374" si="181">SUM(Q375:Q382)</f>
        <v>0.12747643</v>
      </c>
      <c r="R374" s="170">
        <f t="shared" si="181"/>
        <v>0.12747643</v>
      </c>
      <c r="S374" s="170">
        <f t="shared" si="181"/>
        <v>-6.709154646</v>
      </c>
      <c r="T374" s="170">
        <f t="shared" si="181"/>
        <v>0</v>
      </c>
      <c r="U374" s="170">
        <f t="shared" si="181"/>
        <v>0</v>
      </c>
      <c r="V374" s="170">
        <f t="shared" si="181"/>
        <v>0</v>
      </c>
      <c r="W374" s="170">
        <f t="shared" si="181"/>
        <v>0</v>
      </c>
      <c r="X374" s="170"/>
    </row>
    <row r="375" spans="1:24" ht="63" x14ac:dyDescent="0.25">
      <c r="A375" s="267">
        <f t="shared" si="166"/>
        <v>319</v>
      </c>
      <c r="B375" s="133" t="s">
        <v>612</v>
      </c>
      <c r="C375" s="138" t="s">
        <v>613</v>
      </c>
      <c r="D375" s="142">
        <v>2.6944560000000002</v>
      </c>
      <c r="E375" s="142">
        <f t="shared" ref="E375:E382" si="182">G375+I375+K375+M375</f>
        <v>1.8685823999999998</v>
      </c>
      <c r="F375" s="142">
        <v>2.1608849379999997</v>
      </c>
      <c r="G375" s="142">
        <v>3.6609395999999995E-2</v>
      </c>
      <c r="H375" s="142">
        <v>3.6609395999999995E-2</v>
      </c>
      <c r="I375" s="142">
        <v>0.46714559999999999</v>
      </c>
      <c r="J375" s="142">
        <v>1.938301168</v>
      </c>
      <c r="K375" s="142">
        <v>0.46714559999999999</v>
      </c>
      <c r="L375" s="142">
        <v>0.18597437399999994</v>
      </c>
      <c r="M375" s="142">
        <v>0.89768180399999997</v>
      </c>
      <c r="N375" s="142"/>
      <c r="O375" s="134">
        <v>2.1387361800000004</v>
      </c>
      <c r="P375" s="142">
        <f t="shared" ref="P375:P382" si="183">O375-X375</f>
        <v>2.1387361800000004</v>
      </c>
      <c r="Q375" s="134">
        <v>0</v>
      </c>
      <c r="R375" s="134">
        <v>0</v>
      </c>
      <c r="S375" s="142">
        <f t="shared" ref="S375:S382" si="184">E375-F375</f>
        <v>-0.29230253799999995</v>
      </c>
      <c r="T375" s="142"/>
      <c r="U375" s="142"/>
      <c r="V375" s="142"/>
      <c r="W375" s="142"/>
      <c r="X375" s="142"/>
    </row>
    <row r="376" spans="1:24" ht="78.75" x14ac:dyDescent="0.25">
      <c r="A376" s="267">
        <f t="shared" si="166"/>
        <v>320</v>
      </c>
      <c r="B376" s="133" t="s">
        <v>614</v>
      </c>
      <c r="C376" s="138" t="s">
        <v>615</v>
      </c>
      <c r="D376" s="142">
        <v>0.62847600000000003</v>
      </c>
      <c r="E376" s="142">
        <f t="shared" si="182"/>
        <v>0.62847600000000003</v>
      </c>
      <c r="F376" s="142">
        <v>4.4697875999999991E-2</v>
      </c>
      <c r="G376" s="142">
        <v>1.2313152000000001E-2</v>
      </c>
      <c r="H376" s="142">
        <v>1.2313152000000001E-2</v>
      </c>
      <c r="I376" s="142">
        <v>0.15711900000000001</v>
      </c>
      <c r="J376" s="142">
        <v>1.5657239999999996E-2</v>
      </c>
      <c r="K376" s="142">
        <v>0.15711900000000001</v>
      </c>
      <c r="L376" s="142">
        <v>1.6727483999999994E-2</v>
      </c>
      <c r="M376" s="142">
        <v>0.30192484800000008</v>
      </c>
      <c r="N376" s="142"/>
      <c r="O376" s="134">
        <v>3.7248230000000007E-2</v>
      </c>
      <c r="P376" s="142">
        <f t="shared" si="183"/>
        <v>3.7248230000000007E-2</v>
      </c>
      <c r="Q376" s="134">
        <v>0</v>
      </c>
      <c r="R376" s="134">
        <v>0</v>
      </c>
      <c r="S376" s="142">
        <f t="shared" si="184"/>
        <v>0.58377812400000006</v>
      </c>
      <c r="T376" s="142"/>
      <c r="U376" s="142"/>
      <c r="V376" s="142"/>
      <c r="W376" s="142"/>
      <c r="X376" s="142"/>
    </row>
    <row r="377" spans="1:24" ht="63" x14ac:dyDescent="0.25">
      <c r="A377" s="267">
        <f t="shared" si="166"/>
        <v>321</v>
      </c>
      <c r="B377" s="133" t="s">
        <v>1905</v>
      </c>
      <c r="C377" s="139" t="s">
        <v>616</v>
      </c>
      <c r="D377" s="142">
        <v>17.427971999999997</v>
      </c>
      <c r="E377" s="142">
        <f t="shared" si="182"/>
        <v>1.57524</v>
      </c>
      <c r="F377" s="142">
        <v>7.6685867119999997</v>
      </c>
      <c r="G377" s="142">
        <v>3.0862211999999997E-2</v>
      </c>
      <c r="H377" s="142">
        <v>3.0862211999999997E-2</v>
      </c>
      <c r="I377" s="142">
        <v>0</v>
      </c>
      <c r="J377" s="142">
        <v>3.9243911999999992E-2</v>
      </c>
      <c r="K377" s="142">
        <v>0</v>
      </c>
      <c r="L377" s="142">
        <v>7.5984805880000001</v>
      </c>
      <c r="M377" s="142">
        <v>1.544377788</v>
      </c>
      <c r="N377" s="142"/>
      <c r="O377" s="134">
        <v>7.9647710299999996</v>
      </c>
      <c r="P377" s="142">
        <f t="shared" si="183"/>
        <v>7.9647710299999996</v>
      </c>
      <c r="Q377" s="134">
        <v>0</v>
      </c>
      <c r="R377" s="134">
        <v>0</v>
      </c>
      <c r="S377" s="142">
        <f t="shared" si="184"/>
        <v>-6.0933467119999998</v>
      </c>
      <c r="T377" s="142"/>
      <c r="U377" s="142"/>
      <c r="V377" s="142"/>
      <c r="W377" s="142"/>
      <c r="X377" s="142"/>
    </row>
    <row r="378" spans="1:24" ht="110.25" x14ac:dyDescent="0.25">
      <c r="A378" s="267">
        <f t="shared" si="166"/>
        <v>322</v>
      </c>
      <c r="B378" s="133" t="s">
        <v>1906</v>
      </c>
      <c r="C378" s="138" t="s">
        <v>1537</v>
      </c>
      <c r="D378" s="142">
        <v>0</v>
      </c>
      <c r="E378" s="142">
        <f t="shared" si="182"/>
        <v>0</v>
      </c>
      <c r="F378" s="142">
        <v>8.7328799999999984E-3</v>
      </c>
      <c r="G378" s="142">
        <v>0</v>
      </c>
      <c r="H378" s="142">
        <v>0</v>
      </c>
      <c r="I378" s="142">
        <v>0</v>
      </c>
      <c r="J378" s="142">
        <v>0</v>
      </c>
      <c r="K378" s="142">
        <v>0</v>
      </c>
      <c r="L378" s="142">
        <v>8.7328799999999984E-3</v>
      </c>
      <c r="M378" s="142">
        <v>0</v>
      </c>
      <c r="N378" s="142"/>
      <c r="O378" s="134">
        <v>4.5607920000000003E-2</v>
      </c>
      <c r="P378" s="142">
        <f t="shared" si="183"/>
        <v>4.5607920000000003E-2</v>
      </c>
      <c r="Q378" s="134">
        <v>4.5607920000000003E-2</v>
      </c>
      <c r="R378" s="134">
        <v>4.5607920000000003E-2</v>
      </c>
      <c r="S378" s="142">
        <f t="shared" si="184"/>
        <v>-8.7328799999999984E-3</v>
      </c>
      <c r="T378" s="142"/>
      <c r="U378" s="142"/>
      <c r="V378" s="142"/>
      <c r="W378" s="142"/>
      <c r="X378" s="142"/>
    </row>
    <row r="379" spans="1:24" ht="78.75" x14ac:dyDescent="0.25">
      <c r="A379" s="267">
        <f t="shared" si="166"/>
        <v>323</v>
      </c>
      <c r="B379" s="133" t="s">
        <v>1907</v>
      </c>
      <c r="C379" s="138" t="s">
        <v>1908</v>
      </c>
      <c r="D379" s="142">
        <v>0</v>
      </c>
      <c r="E379" s="142">
        <f t="shared" si="182"/>
        <v>0</v>
      </c>
      <c r="F379" s="142">
        <v>0</v>
      </c>
      <c r="G379" s="142">
        <v>0</v>
      </c>
      <c r="H379" s="142">
        <v>0</v>
      </c>
      <c r="I379" s="142">
        <v>0</v>
      </c>
      <c r="J379" s="142">
        <v>0</v>
      </c>
      <c r="K379" s="142">
        <v>0</v>
      </c>
      <c r="L379" s="142">
        <v>0</v>
      </c>
      <c r="M379" s="142">
        <v>0</v>
      </c>
      <c r="N379" s="142"/>
      <c r="O379" s="134">
        <v>1.826084E-2</v>
      </c>
      <c r="P379" s="142">
        <f t="shared" si="183"/>
        <v>1.826084E-2</v>
      </c>
      <c r="Q379" s="134">
        <v>1.826084E-2</v>
      </c>
      <c r="R379" s="134">
        <v>1.826084E-2</v>
      </c>
      <c r="S379" s="142">
        <f t="shared" si="184"/>
        <v>0</v>
      </c>
      <c r="T379" s="142"/>
      <c r="U379" s="142"/>
      <c r="V379" s="142"/>
      <c r="W379" s="142"/>
      <c r="X379" s="142"/>
    </row>
    <row r="380" spans="1:24" ht="157.5" x14ac:dyDescent="0.25">
      <c r="A380" s="267">
        <f t="shared" si="166"/>
        <v>324</v>
      </c>
      <c r="B380" s="133" t="s">
        <v>1909</v>
      </c>
      <c r="C380" s="138" t="s">
        <v>1910</v>
      </c>
      <c r="D380" s="142">
        <v>0</v>
      </c>
      <c r="E380" s="142">
        <f t="shared" si="182"/>
        <v>0</v>
      </c>
      <c r="F380" s="142">
        <v>0</v>
      </c>
      <c r="G380" s="142">
        <v>0</v>
      </c>
      <c r="H380" s="142">
        <v>0</v>
      </c>
      <c r="I380" s="142">
        <v>0</v>
      </c>
      <c r="J380" s="142">
        <v>0</v>
      </c>
      <c r="K380" s="142">
        <v>0</v>
      </c>
      <c r="L380" s="142">
        <v>0</v>
      </c>
      <c r="M380" s="142">
        <v>0</v>
      </c>
      <c r="N380" s="142"/>
      <c r="O380" s="134">
        <v>3.1725879999999998E-2</v>
      </c>
      <c r="P380" s="142">
        <f t="shared" si="183"/>
        <v>3.1725879999999998E-2</v>
      </c>
      <c r="Q380" s="134">
        <v>3.1725879999999998E-2</v>
      </c>
      <c r="R380" s="134">
        <v>3.1725879999999998E-2</v>
      </c>
      <c r="S380" s="142">
        <f t="shared" si="184"/>
        <v>0</v>
      </c>
      <c r="T380" s="142"/>
      <c r="U380" s="142"/>
      <c r="V380" s="142"/>
      <c r="W380" s="142"/>
      <c r="X380" s="142"/>
    </row>
    <row r="381" spans="1:24" ht="78.75" x14ac:dyDescent="0.25">
      <c r="A381" s="267">
        <f t="shared" si="166"/>
        <v>325</v>
      </c>
      <c r="B381" s="133" t="s">
        <v>1911</v>
      </c>
      <c r="C381" s="138" t="s">
        <v>1912</v>
      </c>
      <c r="D381" s="142">
        <v>0</v>
      </c>
      <c r="E381" s="142">
        <f t="shared" si="182"/>
        <v>0</v>
      </c>
      <c r="F381" s="142">
        <v>0</v>
      </c>
      <c r="G381" s="142">
        <v>0</v>
      </c>
      <c r="H381" s="142">
        <v>0</v>
      </c>
      <c r="I381" s="142">
        <v>0</v>
      </c>
      <c r="J381" s="142">
        <v>0</v>
      </c>
      <c r="K381" s="142">
        <v>0</v>
      </c>
      <c r="L381" s="142">
        <v>0</v>
      </c>
      <c r="M381" s="142">
        <v>0</v>
      </c>
      <c r="N381" s="142"/>
      <c r="O381" s="134">
        <v>3.188179E-2</v>
      </c>
      <c r="P381" s="142">
        <f t="shared" si="183"/>
        <v>3.188179E-2</v>
      </c>
      <c r="Q381" s="134">
        <v>3.188179E-2</v>
      </c>
      <c r="R381" s="134">
        <v>3.188179E-2</v>
      </c>
      <c r="S381" s="142">
        <f t="shared" si="184"/>
        <v>0</v>
      </c>
      <c r="T381" s="142"/>
      <c r="U381" s="142"/>
      <c r="V381" s="142"/>
      <c r="W381" s="142"/>
      <c r="X381" s="142"/>
    </row>
    <row r="382" spans="1:24" ht="78.75" x14ac:dyDescent="0.25">
      <c r="A382" s="267">
        <f t="shared" si="166"/>
        <v>326</v>
      </c>
      <c r="B382" s="133" t="s">
        <v>1913</v>
      </c>
      <c r="C382" s="138" t="s">
        <v>1914</v>
      </c>
      <c r="D382" s="142">
        <v>0</v>
      </c>
      <c r="E382" s="142">
        <f t="shared" si="182"/>
        <v>0</v>
      </c>
      <c r="F382" s="142">
        <v>0.89855064000000007</v>
      </c>
      <c r="G382" s="142">
        <v>0</v>
      </c>
      <c r="H382" s="142">
        <v>0</v>
      </c>
      <c r="I382" s="142">
        <v>0</v>
      </c>
      <c r="J382" s="142">
        <v>0</v>
      </c>
      <c r="K382" s="142">
        <v>0</v>
      </c>
      <c r="L382" s="142">
        <v>0.89855064000000007</v>
      </c>
      <c r="M382" s="142">
        <v>0</v>
      </c>
      <c r="N382" s="142"/>
      <c r="O382" s="134">
        <v>0.74879220000000002</v>
      </c>
      <c r="P382" s="142">
        <f t="shared" si="183"/>
        <v>0.74879220000000002</v>
      </c>
      <c r="Q382" s="134">
        <v>0</v>
      </c>
      <c r="R382" s="134">
        <v>0</v>
      </c>
      <c r="S382" s="142">
        <f t="shared" si="184"/>
        <v>-0.89855064000000007</v>
      </c>
      <c r="T382" s="142"/>
      <c r="U382" s="142"/>
      <c r="V382" s="142"/>
      <c r="W382" s="142"/>
      <c r="X382" s="142"/>
    </row>
    <row r="383" spans="1:24" ht="31.5" x14ac:dyDescent="0.25">
      <c r="A383" s="267"/>
      <c r="B383" s="187" t="s">
        <v>617</v>
      </c>
      <c r="C383" s="188"/>
      <c r="D383" s="170">
        <v>4.3586118480000007</v>
      </c>
      <c r="E383" s="170">
        <v>2.9681280000000001</v>
      </c>
      <c r="F383" s="170">
        <v>2.4168022920000003</v>
      </c>
      <c r="G383" s="170">
        <v>0.10970600399999998</v>
      </c>
      <c r="H383" s="170">
        <v>4.9562003999999993E-2</v>
      </c>
      <c r="I383" s="170">
        <v>1.0609224959999999</v>
      </c>
      <c r="J383" s="170">
        <v>1.7870187239999999</v>
      </c>
      <c r="K383" s="170">
        <v>1.7974994999999998</v>
      </c>
      <c r="L383" s="170">
        <v>0.58022156399999991</v>
      </c>
      <c r="M383" s="170">
        <v>0</v>
      </c>
      <c r="N383" s="170">
        <f t="shared" ref="N383" si="185">SUM(N384:N391)</f>
        <v>0</v>
      </c>
      <c r="O383" s="198">
        <v>2.23594961</v>
      </c>
      <c r="P383" s="170">
        <f t="shared" ref="P383" si="186">SUM(P384:P391)</f>
        <v>2.23594961</v>
      </c>
      <c r="Q383" s="170">
        <f t="shared" ref="Q383:W383" si="187">SUM(Q384:Q391)</f>
        <v>3.3704924599999999</v>
      </c>
      <c r="R383" s="170">
        <f t="shared" si="187"/>
        <v>0.87899792999999993</v>
      </c>
      <c r="S383" s="170">
        <f t="shared" si="187"/>
        <v>0.5513257079999998</v>
      </c>
      <c r="T383" s="170">
        <f t="shared" si="187"/>
        <v>0</v>
      </c>
      <c r="U383" s="170">
        <f t="shared" si="187"/>
        <v>0</v>
      </c>
      <c r="V383" s="170">
        <f t="shared" si="187"/>
        <v>0</v>
      </c>
      <c r="W383" s="170">
        <f t="shared" si="187"/>
        <v>0</v>
      </c>
      <c r="X383" s="170"/>
    </row>
    <row r="384" spans="1:24" ht="78.75" x14ac:dyDescent="0.25">
      <c r="A384" s="267">
        <f t="shared" si="166"/>
        <v>327</v>
      </c>
      <c r="B384" s="133" t="s">
        <v>618</v>
      </c>
      <c r="C384" s="267" t="s">
        <v>619</v>
      </c>
      <c r="D384" s="142">
        <v>1.866782964</v>
      </c>
      <c r="E384" s="142">
        <f t="shared" ref="E384:E391" si="188">G384+I384+K384+M384</f>
        <v>1.8334199999999998</v>
      </c>
      <c r="F384" s="142">
        <v>1.805592912</v>
      </c>
      <c r="G384" s="142">
        <v>3.5920499999999994E-2</v>
      </c>
      <c r="H384" s="142">
        <v>3.5920499999999994E-2</v>
      </c>
      <c r="I384" s="142">
        <v>0</v>
      </c>
      <c r="J384" s="142">
        <v>1.769672412</v>
      </c>
      <c r="K384" s="142">
        <v>1.7974994999999998</v>
      </c>
      <c r="L384" s="142">
        <v>0</v>
      </c>
      <c r="M384" s="142">
        <v>0</v>
      </c>
      <c r="N384" s="142"/>
      <c r="O384" s="134">
        <v>1.5046607599999997</v>
      </c>
      <c r="P384" s="142">
        <f t="shared" ref="P384:P391" si="189">O384-X384</f>
        <v>1.5046607599999997</v>
      </c>
      <c r="Q384" s="134">
        <v>1.7552559400000001</v>
      </c>
      <c r="R384" s="134">
        <v>0</v>
      </c>
      <c r="S384" s="142">
        <f t="shared" ref="S384:S391" si="190">E384-F384</f>
        <v>2.7827087999999778E-2</v>
      </c>
      <c r="T384" s="142"/>
      <c r="U384" s="142"/>
      <c r="V384" s="142"/>
      <c r="W384" s="142"/>
      <c r="X384" s="142"/>
    </row>
    <row r="385" spans="1:24" ht="63" x14ac:dyDescent="0.25">
      <c r="A385" s="267">
        <f t="shared" si="166"/>
        <v>328</v>
      </c>
      <c r="B385" s="133" t="s">
        <v>620</v>
      </c>
      <c r="C385" s="267" t="s">
        <v>621</v>
      </c>
      <c r="D385" s="142">
        <v>0.75197288400000006</v>
      </c>
      <c r="E385" s="142">
        <f t="shared" si="188"/>
        <v>0.69627600000000001</v>
      </c>
      <c r="F385" s="142">
        <v>0.57142004400000002</v>
      </c>
      <c r="G385" s="142">
        <v>1.3641503999999999E-2</v>
      </c>
      <c r="H385" s="142">
        <v>1.3641503999999999E-2</v>
      </c>
      <c r="I385" s="142">
        <v>0.68263449600000004</v>
      </c>
      <c r="J385" s="142">
        <v>1.7346311999999996E-2</v>
      </c>
      <c r="K385" s="142">
        <v>0</v>
      </c>
      <c r="L385" s="142">
        <v>0.54043222800000001</v>
      </c>
      <c r="M385" s="142">
        <v>0</v>
      </c>
      <c r="N385" s="142"/>
      <c r="O385" s="134">
        <v>0.58336536999999999</v>
      </c>
      <c r="P385" s="142">
        <f t="shared" si="189"/>
        <v>0.58336536999999999</v>
      </c>
      <c r="Q385" s="134">
        <v>0.73107444999999993</v>
      </c>
      <c r="R385" s="134">
        <v>0.73107444999999993</v>
      </c>
      <c r="S385" s="142">
        <f t="shared" si="190"/>
        <v>0.12485595599999999</v>
      </c>
      <c r="T385" s="142"/>
      <c r="U385" s="142"/>
      <c r="V385" s="142"/>
      <c r="W385" s="142"/>
      <c r="X385" s="142"/>
    </row>
    <row r="386" spans="1:24" ht="94.5" x14ac:dyDescent="0.25">
      <c r="A386" s="267">
        <f t="shared" si="166"/>
        <v>329</v>
      </c>
      <c r="B386" s="133" t="s">
        <v>1915</v>
      </c>
      <c r="C386" s="267" t="s">
        <v>622</v>
      </c>
      <c r="D386" s="142">
        <v>1.3615679999999999</v>
      </c>
      <c r="E386" s="142">
        <f t="shared" si="188"/>
        <v>6.0143999999999989E-2</v>
      </c>
      <c r="F386" s="142">
        <v>0</v>
      </c>
      <c r="G386" s="142">
        <v>6.0143999999999989E-2</v>
      </c>
      <c r="H386" s="142">
        <v>0</v>
      </c>
      <c r="I386" s="142">
        <v>0</v>
      </c>
      <c r="J386" s="142">
        <v>0</v>
      </c>
      <c r="K386" s="142">
        <v>0</v>
      </c>
      <c r="L386" s="142">
        <v>0</v>
      </c>
      <c r="M386" s="142">
        <v>0</v>
      </c>
      <c r="N386" s="142"/>
      <c r="O386" s="134">
        <v>0</v>
      </c>
      <c r="P386" s="142">
        <f t="shared" si="189"/>
        <v>0</v>
      </c>
      <c r="Q386" s="134">
        <v>0.65213338999999992</v>
      </c>
      <c r="R386" s="134">
        <v>0</v>
      </c>
      <c r="S386" s="142">
        <f t="shared" si="190"/>
        <v>6.0143999999999989E-2</v>
      </c>
      <c r="T386" s="142"/>
      <c r="U386" s="142"/>
      <c r="V386" s="142"/>
      <c r="W386" s="142"/>
      <c r="X386" s="142"/>
    </row>
    <row r="387" spans="1:24" ht="110.25" x14ac:dyDescent="0.25">
      <c r="A387" s="267">
        <f t="shared" si="166"/>
        <v>330</v>
      </c>
      <c r="B387" s="133" t="s">
        <v>1916</v>
      </c>
      <c r="C387" s="267" t="s">
        <v>1706</v>
      </c>
      <c r="D387" s="142">
        <v>0.11775599999999999</v>
      </c>
      <c r="E387" s="142">
        <f t="shared" si="188"/>
        <v>0.11775599999999999</v>
      </c>
      <c r="F387" s="142">
        <v>0</v>
      </c>
      <c r="G387" s="142">
        <v>0</v>
      </c>
      <c r="H387" s="142">
        <v>0</v>
      </c>
      <c r="I387" s="142">
        <v>0.11775599999999999</v>
      </c>
      <c r="J387" s="142">
        <v>0</v>
      </c>
      <c r="K387" s="142">
        <v>0</v>
      </c>
      <c r="L387" s="142">
        <v>0</v>
      </c>
      <c r="M387" s="142">
        <v>0</v>
      </c>
      <c r="N387" s="142"/>
      <c r="O387" s="134">
        <v>0</v>
      </c>
      <c r="P387" s="142">
        <f t="shared" si="189"/>
        <v>0</v>
      </c>
      <c r="Q387" s="134">
        <v>2.0947089999999998E-2</v>
      </c>
      <c r="R387" s="134">
        <v>0</v>
      </c>
      <c r="S387" s="142">
        <f t="shared" si="190"/>
        <v>0.11775599999999999</v>
      </c>
      <c r="T387" s="142"/>
      <c r="U387" s="142"/>
      <c r="V387" s="142"/>
      <c r="W387" s="142"/>
      <c r="X387" s="142"/>
    </row>
    <row r="388" spans="1:24" ht="126" x14ac:dyDescent="0.25">
      <c r="A388" s="267">
        <f t="shared" si="166"/>
        <v>331</v>
      </c>
      <c r="B388" s="133" t="s">
        <v>623</v>
      </c>
      <c r="C388" s="267" t="s">
        <v>1707</v>
      </c>
      <c r="D388" s="142">
        <v>0.26053199999999999</v>
      </c>
      <c r="E388" s="142">
        <f t="shared" si="188"/>
        <v>0.26053199999999999</v>
      </c>
      <c r="F388" s="142">
        <v>0</v>
      </c>
      <c r="G388" s="142">
        <v>0</v>
      </c>
      <c r="H388" s="142">
        <v>0</v>
      </c>
      <c r="I388" s="142">
        <v>0.26053199999999999</v>
      </c>
      <c r="J388" s="142">
        <v>0</v>
      </c>
      <c r="K388" s="142">
        <v>0</v>
      </c>
      <c r="L388" s="142">
        <v>0</v>
      </c>
      <c r="M388" s="142">
        <v>0</v>
      </c>
      <c r="N388" s="142"/>
      <c r="O388" s="134">
        <v>0</v>
      </c>
      <c r="P388" s="142">
        <f t="shared" si="189"/>
        <v>0</v>
      </c>
      <c r="Q388" s="134">
        <v>6.3158110000000003E-2</v>
      </c>
      <c r="R388" s="134">
        <v>0</v>
      </c>
      <c r="S388" s="142">
        <f t="shared" si="190"/>
        <v>0.26053199999999999</v>
      </c>
      <c r="T388" s="142"/>
      <c r="U388" s="142"/>
      <c r="V388" s="142"/>
      <c r="W388" s="142"/>
      <c r="X388" s="142"/>
    </row>
    <row r="389" spans="1:24" ht="141.75" x14ac:dyDescent="0.25">
      <c r="A389" s="267">
        <f t="shared" si="166"/>
        <v>332</v>
      </c>
      <c r="B389" s="133" t="s">
        <v>1538</v>
      </c>
      <c r="C389" s="267" t="s">
        <v>1539</v>
      </c>
      <c r="D389" s="142">
        <v>0</v>
      </c>
      <c r="E389" s="142">
        <f t="shared" si="188"/>
        <v>0</v>
      </c>
      <c r="F389" s="142">
        <v>1.6928171999999998E-2</v>
      </c>
      <c r="G389" s="142">
        <v>0</v>
      </c>
      <c r="H389" s="142">
        <v>0</v>
      </c>
      <c r="I389" s="142">
        <v>0</v>
      </c>
      <c r="J389" s="142">
        <v>0</v>
      </c>
      <c r="K389" s="142">
        <v>0</v>
      </c>
      <c r="L389" s="142">
        <v>1.6928171999999998E-2</v>
      </c>
      <c r="M389" s="142">
        <v>0</v>
      </c>
      <c r="N389" s="142"/>
      <c r="O389" s="134">
        <v>4.3416059999999992E-2</v>
      </c>
      <c r="P389" s="142">
        <f t="shared" si="189"/>
        <v>4.3416059999999992E-2</v>
      </c>
      <c r="Q389" s="134">
        <v>4.3416059999999992E-2</v>
      </c>
      <c r="R389" s="134">
        <v>4.3416059999999992E-2</v>
      </c>
      <c r="S389" s="142">
        <f t="shared" si="190"/>
        <v>-1.6928171999999998E-2</v>
      </c>
      <c r="T389" s="142"/>
      <c r="U389" s="142"/>
      <c r="V389" s="142"/>
      <c r="W389" s="142"/>
      <c r="X389" s="142"/>
    </row>
    <row r="390" spans="1:24" ht="157.5" x14ac:dyDescent="0.25">
      <c r="A390" s="267">
        <f t="shared" si="166"/>
        <v>333</v>
      </c>
      <c r="B390" s="133" t="s">
        <v>1917</v>
      </c>
      <c r="C390" s="267" t="s">
        <v>1918</v>
      </c>
      <c r="D390" s="142">
        <v>0</v>
      </c>
      <c r="E390" s="142">
        <f t="shared" si="188"/>
        <v>0</v>
      </c>
      <c r="F390" s="142">
        <v>8.6341200000000003E-3</v>
      </c>
      <c r="G390" s="142">
        <v>0</v>
      </c>
      <c r="H390" s="142">
        <v>0</v>
      </c>
      <c r="I390" s="142">
        <v>0</v>
      </c>
      <c r="J390" s="142">
        <v>0</v>
      </c>
      <c r="K390" s="142">
        <v>0</v>
      </c>
      <c r="L390" s="142">
        <v>8.6341200000000003E-3</v>
      </c>
      <c r="M390" s="142">
        <v>0</v>
      </c>
      <c r="N390" s="142"/>
      <c r="O390" s="134">
        <v>6.3490619999999998E-2</v>
      </c>
      <c r="P390" s="142">
        <f t="shared" si="189"/>
        <v>6.3490619999999998E-2</v>
      </c>
      <c r="Q390" s="134">
        <v>6.3490619999999998E-2</v>
      </c>
      <c r="R390" s="134">
        <v>6.3490619999999998E-2</v>
      </c>
      <c r="S390" s="142">
        <f t="shared" si="190"/>
        <v>-8.6341200000000003E-3</v>
      </c>
      <c r="T390" s="142"/>
      <c r="U390" s="142"/>
      <c r="V390" s="142"/>
      <c r="W390" s="142"/>
      <c r="X390" s="142"/>
    </row>
    <row r="391" spans="1:24" ht="141.75" x14ac:dyDescent="0.25">
      <c r="A391" s="267">
        <f t="shared" si="166"/>
        <v>334</v>
      </c>
      <c r="B391" s="133" t="s">
        <v>1540</v>
      </c>
      <c r="C391" s="267" t="s">
        <v>1541</v>
      </c>
      <c r="D391" s="142">
        <v>0</v>
      </c>
      <c r="E391" s="142">
        <f t="shared" si="188"/>
        <v>0</v>
      </c>
      <c r="F391" s="142">
        <v>1.4227044000000001E-2</v>
      </c>
      <c r="G391" s="142">
        <v>0</v>
      </c>
      <c r="H391" s="142">
        <v>0</v>
      </c>
      <c r="I391" s="142">
        <v>0</v>
      </c>
      <c r="J391" s="142">
        <v>0</v>
      </c>
      <c r="K391" s="142">
        <v>0</v>
      </c>
      <c r="L391" s="142">
        <v>1.4227044000000001E-2</v>
      </c>
      <c r="M391" s="142">
        <v>0</v>
      </c>
      <c r="N391" s="142"/>
      <c r="O391" s="134">
        <v>4.1016800000000006E-2</v>
      </c>
      <c r="P391" s="142">
        <f t="shared" si="189"/>
        <v>4.1016800000000006E-2</v>
      </c>
      <c r="Q391" s="134">
        <v>4.1016800000000006E-2</v>
      </c>
      <c r="R391" s="134">
        <v>4.1016800000000006E-2</v>
      </c>
      <c r="S391" s="142">
        <f t="shared" si="190"/>
        <v>-1.4227044000000001E-2</v>
      </c>
      <c r="T391" s="142"/>
      <c r="U391" s="142"/>
      <c r="V391" s="142"/>
      <c r="W391" s="142"/>
      <c r="X391" s="142"/>
    </row>
    <row r="392" spans="1:24" ht="31.5" x14ac:dyDescent="0.25">
      <c r="A392" s="267"/>
      <c r="B392" s="187" t="s">
        <v>624</v>
      </c>
      <c r="C392" s="266"/>
      <c r="D392" s="170">
        <v>111.983136</v>
      </c>
      <c r="E392" s="170">
        <v>29.477731199999997</v>
      </c>
      <c r="F392" s="170">
        <v>12.196065795999997</v>
      </c>
      <c r="G392" s="170">
        <v>6.1821631559999988</v>
      </c>
      <c r="H392" s="170">
        <v>2.0568646459999997</v>
      </c>
      <c r="I392" s="170">
        <v>2.0217991199999998</v>
      </c>
      <c r="J392" s="170">
        <v>0.76619660999999994</v>
      </c>
      <c r="K392" s="170">
        <v>1.6895819999999999</v>
      </c>
      <c r="L392" s="170">
        <v>9.3730045399999966</v>
      </c>
      <c r="M392" s="170">
        <v>19.584186923999997</v>
      </c>
      <c r="N392" s="170">
        <f t="shared" ref="N392" si="191">SUM(N393:N409)</f>
        <v>0</v>
      </c>
      <c r="O392" s="198">
        <v>11.426942950000001</v>
      </c>
      <c r="P392" s="170">
        <f t="shared" ref="P392" si="192">SUM(P393:P409)</f>
        <v>11.426942950000001</v>
      </c>
      <c r="Q392" s="170">
        <f t="shared" ref="Q392:W392" si="193">SUM(Q393:Q409)</f>
        <v>11.853904699999999</v>
      </c>
      <c r="R392" s="170">
        <f t="shared" si="193"/>
        <v>6.3839261299999999</v>
      </c>
      <c r="S392" s="170">
        <f t="shared" si="193"/>
        <v>17.281665404000002</v>
      </c>
      <c r="T392" s="170">
        <f t="shared" si="193"/>
        <v>0</v>
      </c>
      <c r="U392" s="170">
        <f t="shared" si="193"/>
        <v>0</v>
      </c>
      <c r="V392" s="170">
        <f t="shared" si="193"/>
        <v>0</v>
      </c>
      <c r="W392" s="170">
        <f t="shared" si="193"/>
        <v>0</v>
      </c>
      <c r="X392" s="170"/>
    </row>
    <row r="393" spans="1:24" ht="63" x14ac:dyDescent="0.25">
      <c r="A393" s="267">
        <f t="shared" si="166"/>
        <v>335</v>
      </c>
      <c r="B393" s="133" t="s">
        <v>625</v>
      </c>
      <c r="C393" s="267" t="s">
        <v>626</v>
      </c>
      <c r="D393" s="142">
        <v>28.678728</v>
      </c>
      <c r="E393" s="142">
        <f t="shared" ref="E393:E409" si="194">G393+I393+K393+M393</f>
        <v>7.7026320000000004</v>
      </c>
      <c r="F393" s="142">
        <v>0.54781876799999996</v>
      </c>
      <c r="G393" s="142">
        <v>0.15091052399999999</v>
      </c>
      <c r="H393" s="142">
        <v>0.15091052399999999</v>
      </c>
      <c r="I393" s="142">
        <v>0</v>
      </c>
      <c r="J393" s="142">
        <v>0.19189551599999999</v>
      </c>
      <c r="K393" s="142">
        <v>0</v>
      </c>
      <c r="L393" s="142">
        <v>0.20501272799999998</v>
      </c>
      <c r="M393" s="142">
        <v>7.551721476</v>
      </c>
      <c r="N393" s="142"/>
      <c r="O393" s="134">
        <v>0.45651564</v>
      </c>
      <c r="P393" s="142">
        <f t="shared" ref="P393:P409" si="195">O393-X393</f>
        <v>0.45651564</v>
      </c>
      <c r="Q393" s="134">
        <v>0</v>
      </c>
      <c r="R393" s="134">
        <v>0</v>
      </c>
      <c r="S393" s="142">
        <f t="shared" ref="S393:S409" si="196">E393-F393</f>
        <v>7.1548132320000004</v>
      </c>
      <c r="T393" s="142"/>
      <c r="U393" s="142"/>
      <c r="V393" s="142"/>
      <c r="W393" s="142"/>
      <c r="X393" s="142"/>
    </row>
    <row r="394" spans="1:24" ht="141.75" x14ac:dyDescent="0.25">
      <c r="A394" s="267">
        <f t="shared" si="166"/>
        <v>336</v>
      </c>
      <c r="B394" s="133" t="s">
        <v>1919</v>
      </c>
      <c r="C394" s="267" t="s">
        <v>627</v>
      </c>
      <c r="D394" s="142">
        <v>4.6319879999999998</v>
      </c>
      <c r="E394" s="142">
        <f t="shared" si="194"/>
        <v>4.1438999999999995</v>
      </c>
      <c r="F394" s="142">
        <v>0</v>
      </c>
      <c r="G394" s="142">
        <v>0</v>
      </c>
      <c r="H394" s="142">
        <v>0</v>
      </c>
      <c r="I394" s="142">
        <v>1.0359749999999999</v>
      </c>
      <c r="J394" s="142">
        <v>0</v>
      </c>
      <c r="K394" s="142">
        <v>1.0359749999999999</v>
      </c>
      <c r="L394" s="142">
        <v>0</v>
      </c>
      <c r="M394" s="142">
        <v>2.0719499999999997</v>
      </c>
      <c r="N394" s="142"/>
      <c r="O394" s="134">
        <v>0</v>
      </c>
      <c r="P394" s="142">
        <f t="shared" si="195"/>
        <v>0</v>
      </c>
      <c r="Q394" s="134">
        <v>0</v>
      </c>
      <c r="R394" s="134">
        <v>0</v>
      </c>
      <c r="S394" s="142">
        <f t="shared" si="196"/>
        <v>4.1438999999999995</v>
      </c>
      <c r="T394" s="142"/>
      <c r="U394" s="142"/>
      <c r="V394" s="142"/>
      <c r="W394" s="142"/>
      <c r="X394" s="142"/>
    </row>
    <row r="395" spans="1:24" ht="157.5" x14ac:dyDescent="0.25">
      <c r="A395" s="267">
        <f t="shared" si="166"/>
        <v>337</v>
      </c>
      <c r="B395" s="133" t="s">
        <v>628</v>
      </c>
      <c r="C395" s="267" t="s">
        <v>629</v>
      </c>
      <c r="D395" s="142">
        <v>3.7851239999999997</v>
      </c>
      <c r="E395" s="142">
        <f t="shared" si="194"/>
        <v>3.4662719999999996</v>
      </c>
      <c r="F395" s="142">
        <v>0.246524676</v>
      </c>
      <c r="G395" s="142">
        <v>6.7911455999999981E-2</v>
      </c>
      <c r="H395" s="142">
        <v>6.7911455999999981E-2</v>
      </c>
      <c r="I395" s="142">
        <v>0</v>
      </c>
      <c r="J395" s="142">
        <v>8.6355143999999995E-2</v>
      </c>
      <c r="K395" s="142">
        <v>0</v>
      </c>
      <c r="L395" s="142">
        <v>9.2258076000000022E-2</v>
      </c>
      <c r="M395" s="142">
        <v>3.3983605439999995</v>
      </c>
      <c r="N395" s="142"/>
      <c r="O395" s="134">
        <v>0.20543723</v>
      </c>
      <c r="P395" s="142">
        <f t="shared" si="195"/>
        <v>0.20543723</v>
      </c>
      <c r="Q395" s="134">
        <v>0</v>
      </c>
      <c r="R395" s="134">
        <v>0</v>
      </c>
      <c r="S395" s="142">
        <f t="shared" si="196"/>
        <v>3.2197473239999996</v>
      </c>
      <c r="T395" s="142"/>
      <c r="U395" s="142"/>
      <c r="V395" s="142"/>
      <c r="W395" s="142"/>
      <c r="X395" s="142"/>
    </row>
    <row r="396" spans="1:24" ht="78.75" x14ac:dyDescent="0.25">
      <c r="A396" s="267">
        <f t="shared" si="166"/>
        <v>338</v>
      </c>
      <c r="B396" s="133" t="s">
        <v>630</v>
      </c>
      <c r="C396" s="267" t="s">
        <v>631</v>
      </c>
      <c r="D396" s="142">
        <v>45.883488</v>
      </c>
      <c r="E396" s="142">
        <f t="shared" si="194"/>
        <v>5.4121991999999999</v>
      </c>
      <c r="F396" s="142">
        <v>0.38492095199999998</v>
      </c>
      <c r="G396" s="142">
        <v>0.106036212</v>
      </c>
      <c r="H396" s="142">
        <v>0.106036212</v>
      </c>
      <c r="I396" s="142">
        <v>0</v>
      </c>
      <c r="J396" s="142">
        <v>0.13483400400000001</v>
      </c>
      <c r="K396" s="142">
        <v>0</v>
      </c>
      <c r="L396" s="142">
        <v>0.14405073599999996</v>
      </c>
      <c r="M396" s="142">
        <v>5.3061629879999996</v>
      </c>
      <c r="N396" s="142"/>
      <c r="O396" s="134">
        <v>0.32076746</v>
      </c>
      <c r="P396" s="142">
        <f t="shared" si="195"/>
        <v>0.32076746</v>
      </c>
      <c r="Q396" s="134">
        <v>0</v>
      </c>
      <c r="R396" s="134">
        <v>0</v>
      </c>
      <c r="S396" s="142">
        <f t="shared" si="196"/>
        <v>5.027278248</v>
      </c>
      <c r="T396" s="142"/>
      <c r="U396" s="142"/>
      <c r="V396" s="142"/>
      <c r="W396" s="142"/>
      <c r="X396" s="142"/>
    </row>
    <row r="397" spans="1:24" ht="94.5" x14ac:dyDescent="0.25">
      <c r="A397" s="267">
        <f t="shared" si="166"/>
        <v>339</v>
      </c>
      <c r="B397" s="174" t="s">
        <v>632</v>
      </c>
      <c r="C397" s="138" t="s">
        <v>633</v>
      </c>
      <c r="D397" s="142">
        <v>6.4563119999999996</v>
      </c>
      <c r="E397" s="142">
        <f t="shared" si="194"/>
        <v>4.9863359999999997</v>
      </c>
      <c r="F397" s="142">
        <v>0.91222726599999993</v>
      </c>
      <c r="G397" s="142">
        <v>4.9863359999999997</v>
      </c>
      <c r="H397" s="142">
        <v>0.91222726599999993</v>
      </c>
      <c r="I397" s="142">
        <v>0</v>
      </c>
      <c r="J397" s="142">
        <v>0</v>
      </c>
      <c r="K397" s="142">
        <v>0</v>
      </c>
      <c r="L397" s="142">
        <v>0</v>
      </c>
      <c r="M397" s="142">
        <v>0</v>
      </c>
      <c r="N397" s="142"/>
      <c r="O397" s="134">
        <v>0.10939173000000045</v>
      </c>
      <c r="P397" s="142">
        <f t="shared" si="195"/>
        <v>0.10939173000000045</v>
      </c>
      <c r="Q397" s="134">
        <v>4.4326860199999993</v>
      </c>
      <c r="R397" s="134">
        <v>0</v>
      </c>
      <c r="S397" s="142">
        <f t="shared" si="196"/>
        <v>4.0741087339999993</v>
      </c>
      <c r="T397" s="142"/>
      <c r="U397" s="142"/>
      <c r="V397" s="142"/>
      <c r="W397" s="142"/>
      <c r="X397" s="142"/>
    </row>
    <row r="398" spans="1:24" ht="94.5" x14ac:dyDescent="0.25">
      <c r="A398" s="267">
        <f t="shared" si="166"/>
        <v>340</v>
      </c>
      <c r="B398" s="133" t="s">
        <v>634</v>
      </c>
      <c r="C398" s="138" t="s">
        <v>635</v>
      </c>
      <c r="D398" s="142">
        <v>10.238100000000001</v>
      </c>
      <c r="E398" s="142">
        <f t="shared" si="194"/>
        <v>1.2</v>
      </c>
      <c r="F398" s="142">
        <v>4.3771407639999991</v>
      </c>
      <c r="G398" s="142">
        <v>2.3510483999999998E-2</v>
      </c>
      <c r="H398" s="142">
        <v>2.3510483999999998E-2</v>
      </c>
      <c r="I398" s="142">
        <v>0.3</v>
      </c>
      <c r="J398" s="142">
        <v>2.9895576000000007E-2</v>
      </c>
      <c r="K398" s="142">
        <v>0.3</v>
      </c>
      <c r="L398" s="142">
        <v>4.3237347039999987</v>
      </c>
      <c r="M398" s="142">
        <v>0.57648951599999998</v>
      </c>
      <c r="N398" s="142"/>
      <c r="O398" s="134">
        <v>4.5417413799999995</v>
      </c>
      <c r="P398" s="142">
        <f t="shared" si="195"/>
        <v>4.5417413799999995</v>
      </c>
      <c r="Q398" s="134">
        <v>0</v>
      </c>
      <c r="R398" s="134">
        <v>0</v>
      </c>
      <c r="S398" s="142">
        <f t="shared" si="196"/>
        <v>-3.1771407639999989</v>
      </c>
      <c r="T398" s="142"/>
      <c r="U398" s="142"/>
      <c r="V398" s="142"/>
      <c r="W398" s="142"/>
      <c r="X398" s="142"/>
    </row>
    <row r="399" spans="1:24" ht="94.5" x14ac:dyDescent="0.25">
      <c r="A399" s="267">
        <f t="shared" si="166"/>
        <v>341</v>
      </c>
      <c r="B399" s="133" t="s">
        <v>636</v>
      </c>
      <c r="C399" s="138" t="s">
        <v>637</v>
      </c>
      <c r="D399" s="142">
        <v>10.839611999999999</v>
      </c>
      <c r="E399" s="142">
        <f t="shared" si="194"/>
        <v>1.2</v>
      </c>
      <c r="F399" s="142">
        <v>4.4549000760000004</v>
      </c>
      <c r="G399" s="142">
        <v>2.3510483999999998E-2</v>
      </c>
      <c r="H399" s="142">
        <v>2.3510483999999998E-2</v>
      </c>
      <c r="I399" s="142">
        <v>0.3</v>
      </c>
      <c r="J399" s="142">
        <v>2.9895576000000007E-2</v>
      </c>
      <c r="K399" s="142">
        <v>0.3</v>
      </c>
      <c r="L399" s="142">
        <v>4.401494016</v>
      </c>
      <c r="M399" s="142">
        <v>0.57648951599999998</v>
      </c>
      <c r="N399" s="142"/>
      <c r="O399" s="134">
        <v>4.57911526</v>
      </c>
      <c r="P399" s="142">
        <f t="shared" si="195"/>
        <v>4.57911526</v>
      </c>
      <c r="Q399" s="134">
        <v>5.74742877</v>
      </c>
      <c r="R399" s="134">
        <v>5.74742877</v>
      </c>
      <c r="S399" s="142">
        <f t="shared" si="196"/>
        <v>-3.2549000760000002</v>
      </c>
      <c r="T399" s="142"/>
      <c r="U399" s="142"/>
      <c r="V399" s="142"/>
      <c r="W399" s="142"/>
      <c r="X399" s="142"/>
    </row>
    <row r="400" spans="1:24" ht="78.75" x14ac:dyDescent="0.25">
      <c r="A400" s="267">
        <f t="shared" si="166"/>
        <v>342</v>
      </c>
      <c r="B400" s="133" t="s">
        <v>638</v>
      </c>
      <c r="C400" s="138" t="s">
        <v>639</v>
      </c>
      <c r="D400" s="142">
        <v>0.43024799999999996</v>
      </c>
      <c r="E400" s="142">
        <f t="shared" si="194"/>
        <v>0.33885599999999999</v>
      </c>
      <c r="F400" s="142">
        <v>3.5373276000000002E-2</v>
      </c>
      <c r="G400" s="142">
        <v>6.6388799999999998E-3</v>
      </c>
      <c r="H400" s="142">
        <v>6.6388799999999998E-3</v>
      </c>
      <c r="I400" s="142">
        <v>0.33221711999999998</v>
      </c>
      <c r="J400" s="142">
        <v>8.4419400000000019E-3</v>
      </c>
      <c r="K400" s="142">
        <v>0</v>
      </c>
      <c r="L400" s="142">
        <v>2.0292456E-2</v>
      </c>
      <c r="M400" s="142">
        <v>0</v>
      </c>
      <c r="N400" s="142"/>
      <c r="O400" s="134">
        <v>0.48045507999999998</v>
      </c>
      <c r="P400" s="142">
        <f t="shared" si="195"/>
        <v>0.48045507999999998</v>
      </c>
      <c r="Q400" s="134">
        <v>0.48229560999999999</v>
      </c>
      <c r="R400" s="134">
        <v>0.48229560999999999</v>
      </c>
      <c r="S400" s="142">
        <f t="shared" si="196"/>
        <v>0.30348272399999998</v>
      </c>
      <c r="T400" s="142"/>
      <c r="U400" s="142"/>
      <c r="V400" s="142"/>
      <c r="W400" s="142"/>
      <c r="X400" s="142"/>
    </row>
    <row r="401" spans="1:24" ht="94.5" x14ac:dyDescent="0.25">
      <c r="A401" s="267">
        <f t="shared" si="166"/>
        <v>343</v>
      </c>
      <c r="B401" s="133" t="s">
        <v>1920</v>
      </c>
      <c r="C401" s="138" t="s">
        <v>640</v>
      </c>
      <c r="D401" s="142">
        <v>0.82510800000000006</v>
      </c>
      <c r="E401" s="142">
        <f t="shared" si="194"/>
        <v>0.81310800000000005</v>
      </c>
      <c r="F401" s="142">
        <v>7.4333233999999998E-2</v>
      </c>
      <c r="G401" s="142">
        <v>0.81310800000000005</v>
      </c>
      <c r="H401" s="142">
        <v>7.4333233999999998E-2</v>
      </c>
      <c r="I401" s="142">
        <v>0</v>
      </c>
      <c r="J401" s="142">
        <v>0</v>
      </c>
      <c r="K401" s="142">
        <v>0</v>
      </c>
      <c r="L401" s="142">
        <v>0</v>
      </c>
      <c r="M401" s="142">
        <v>0</v>
      </c>
      <c r="N401" s="142"/>
      <c r="O401" s="134">
        <v>1.0541520000000018E-2</v>
      </c>
      <c r="P401" s="142">
        <f t="shared" si="195"/>
        <v>1.0541520000000018E-2</v>
      </c>
      <c r="Q401" s="134">
        <v>0.46193897</v>
      </c>
      <c r="R401" s="134">
        <v>0</v>
      </c>
      <c r="S401" s="142">
        <f t="shared" si="196"/>
        <v>0.73877476600000003</v>
      </c>
      <c r="T401" s="142"/>
      <c r="U401" s="142"/>
      <c r="V401" s="142"/>
      <c r="W401" s="142"/>
      <c r="X401" s="142"/>
    </row>
    <row r="402" spans="1:24" ht="110.25" x14ac:dyDescent="0.25">
      <c r="A402" s="267">
        <f t="shared" si="166"/>
        <v>344</v>
      </c>
      <c r="B402" s="133" t="s">
        <v>1921</v>
      </c>
      <c r="C402" s="138" t="s">
        <v>1708</v>
      </c>
      <c r="D402" s="142">
        <v>0.21442800000000001</v>
      </c>
      <c r="E402" s="142">
        <f t="shared" si="194"/>
        <v>0.21442800000000001</v>
      </c>
      <c r="F402" s="142">
        <v>0</v>
      </c>
      <c r="G402" s="142">
        <v>4.2011159999999995E-3</v>
      </c>
      <c r="H402" s="142">
        <v>4.2011159999999995E-3</v>
      </c>
      <c r="I402" s="142">
        <v>5.3607000000000002E-2</v>
      </c>
      <c r="J402" s="142">
        <v>-4.2011159999999995E-3</v>
      </c>
      <c r="K402" s="142">
        <v>5.3607000000000002E-2</v>
      </c>
      <c r="L402" s="142">
        <v>0</v>
      </c>
      <c r="M402" s="142">
        <v>0.103012884</v>
      </c>
      <c r="N402" s="142"/>
      <c r="O402" s="134">
        <v>0</v>
      </c>
      <c r="P402" s="142">
        <f t="shared" si="195"/>
        <v>0</v>
      </c>
      <c r="Q402" s="134">
        <v>0</v>
      </c>
      <c r="R402" s="134">
        <v>0</v>
      </c>
      <c r="S402" s="142">
        <f t="shared" si="196"/>
        <v>0.21442800000000001</v>
      </c>
      <c r="T402" s="142"/>
      <c r="U402" s="142"/>
      <c r="V402" s="142"/>
      <c r="W402" s="142"/>
      <c r="X402" s="142"/>
    </row>
    <row r="403" spans="1:24" ht="110.25" x14ac:dyDescent="0.25">
      <c r="A403" s="267">
        <f t="shared" si="166"/>
        <v>345</v>
      </c>
      <c r="B403" s="133" t="s">
        <v>1922</v>
      </c>
      <c r="C403" s="138" t="s">
        <v>641</v>
      </c>
      <c r="D403" s="142">
        <v>0</v>
      </c>
      <c r="E403" s="142">
        <f t="shared" si="194"/>
        <v>0</v>
      </c>
      <c r="F403" s="142">
        <v>0.48630270000000003</v>
      </c>
      <c r="G403" s="142">
        <v>0</v>
      </c>
      <c r="H403" s="142">
        <v>0.48630269999999998</v>
      </c>
      <c r="I403" s="142">
        <v>0</v>
      </c>
      <c r="J403" s="142">
        <v>0</v>
      </c>
      <c r="K403" s="142">
        <v>0</v>
      </c>
      <c r="L403" s="142">
        <v>5.5511151231257827E-17</v>
      </c>
      <c r="M403" s="142">
        <v>0</v>
      </c>
      <c r="N403" s="142"/>
      <c r="O403" s="134">
        <v>0</v>
      </c>
      <c r="P403" s="142">
        <f t="shared" si="195"/>
        <v>0</v>
      </c>
      <c r="Q403" s="134">
        <v>0</v>
      </c>
      <c r="R403" s="134">
        <v>0</v>
      </c>
      <c r="S403" s="142">
        <f t="shared" si="196"/>
        <v>-0.48630270000000003</v>
      </c>
      <c r="T403" s="142"/>
      <c r="U403" s="142"/>
      <c r="V403" s="142"/>
      <c r="W403" s="142"/>
      <c r="X403" s="142"/>
    </row>
    <row r="404" spans="1:24" ht="78.75" x14ac:dyDescent="0.25">
      <c r="A404" s="267">
        <f t="shared" si="166"/>
        <v>346</v>
      </c>
      <c r="B404" s="133" t="s">
        <v>642</v>
      </c>
      <c r="C404" s="138" t="s">
        <v>643</v>
      </c>
      <c r="D404" s="142">
        <v>0</v>
      </c>
      <c r="E404" s="142">
        <f t="shared" si="194"/>
        <v>0</v>
      </c>
      <c r="F404" s="142">
        <v>0.20128229</v>
      </c>
      <c r="G404" s="142">
        <v>0</v>
      </c>
      <c r="H404" s="142">
        <v>0.20128229</v>
      </c>
      <c r="I404" s="142">
        <v>0</v>
      </c>
      <c r="J404" s="142">
        <v>0</v>
      </c>
      <c r="K404" s="142">
        <v>0</v>
      </c>
      <c r="L404" s="142">
        <v>0</v>
      </c>
      <c r="M404" s="142">
        <v>0</v>
      </c>
      <c r="N404" s="142"/>
      <c r="O404" s="134">
        <v>0</v>
      </c>
      <c r="P404" s="142">
        <f t="shared" si="195"/>
        <v>0</v>
      </c>
      <c r="Q404" s="134">
        <v>0</v>
      </c>
      <c r="R404" s="134">
        <v>0</v>
      </c>
      <c r="S404" s="142">
        <f t="shared" si="196"/>
        <v>-0.20128229</v>
      </c>
      <c r="T404" s="142"/>
      <c r="U404" s="142"/>
      <c r="V404" s="142"/>
      <c r="W404" s="142"/>
      <c r="X404" s="142"/>
    </row>
    <row r="405" spans="1:24" ht="63" x14ac:dyDescent="0.25">
      <c r="A405" s="267">
        <f t="shared" si="166"/>
        <v>347</v>
      </c>
      <c r="B405" s="174" t="s">
        <v>644</v>
      </c>
      <c r="C405" s="138" t="s">
        <v>645</v>
      </c>
      <c r="D405" s="142">
        <v>0</v>
      </c>
      <c r="E405" s="142">
        <f t="shared" si="194"/>
        <v>0</v>
      </c>
      <c r="F405" s="142">
        <v>0</v>
      </c>
      <c r="G405" s="142">
        <v>0</v>
      </c>
      <c r="H405" s="142">
        <v>0</v>
      </c>
      <c r="I405" s="142">
        <v>0</v>
      </c>
      <c r="J405" s="142">
        <v>0</v>
      </c>
      <c r="K405" s="142">
        <v>0</v>
      </c>
      <c r="L405" s="142">
        <v>0</v>
      </c>
      <c r="M405" s="142">
        <v>0</v>
      </c>
      <c r="N405" s="142"/>
      <c r="O405" s="134">
        <v>0</v>
      </c>
      <c r="P405" s="142">
        <f t="shared" si="195"/>
        <v>0</v>
      </c>
      <c r="Q405" s="134">
        <v>9.8296549999999996E-2</v>
      </c>
      <c r="R405" s="134">
        <v>0</v>
      </c>
      <c r="S405" s="142">
        <f t="shared" si="196"/>
        <v>0</v>
      </c>
      <c r="T405" s="142"/>
      <c r="U405" s="142"/>
      <c r="V405" s="142"/>
      <c r="W405" s="142"/>
      <c r="X405" s="142"/>
    </row>
    <row r="406" spans="1:24" ht="110.25" x14ac:dyDescent="0.25">
      <c r="A406" s="267">
        <f t="shared" si="166"/>
        <v>348</v>
      </c>
      <c r="B406" s="174" t="s">
        <v>1542</v>
      </c>
      <c r="C406" s="138" t="s">
        <v>1543</v>
      </c>
      <c r="D406" s="142">
        <v>0</v>
      </c>
      <c r="E406" s="142">
        <f t="shared" si="194"/>
        <v>0</v>
      </c>
      <c r="F406" s="142">
        <v>0.32654916599999995</v>
      </c>
      <c r="G406" s="142">
        <v>0</v>
      </c>
      <c r="H406" s="142">
        <v>0</v>
      </c>
      <c r="I406" s="142">
        <v>0</v>
      </c>
      <c r="J406" s="142">
        <v>0.28907996999999996</v>
      </c>
      <c r="K406" s="142">
        <v>0</v>
      </c>
      <c r="L406" s="142">
        <v>3.7469195999999982E-2</v>
      </c>
      <c r="M406" s="142">
        <v>0</v>
      </c>
      <c r="N406" s="142"/>
      <c r="O406" s="134">
        <v>0.47705703000000005</v>
      </c>
      <c r="P406" s="142">
        <f t="shared" si="195"/>
        <v>0.47705703000000005</v>
      </c>
      <c r="Q406" s="134">
        <v>0.47705703000000005</v>
      </c>
      <c r="R406" s="134">
        <v>0</v>
      </c>
      <c r="S406" s="142">
        <f t="shared" si="196"/>
        <v>-0.32654916599999995</v>
      </c>
      <c r="T406" s="142"/>
      <c r="U406" s="142"/>
      <c r="V406" s="142"/>
      <c r="W406" s="142"/>
      <c r="X406" s="142"/>
    </row>
    <row r="407" spans="1:24" ht="126" x14ac:dyDescent="0.25">
      <c r="A407" s="267">
        <f t="shared" ref="A407:A470" si="197">IF(A406&gt;0,A406+1,A405+1)</f>
        <v>349</v>
      </c>
      <c r="B407" s="133" t="s">
        <v>1544</v>
      </c>
      <c r="C407" s="138" t="s">
        <v>1545</v>
      </c>
      <c r="D407" s="142">
        <v>0</v>
      </c>
      <c r="E407" s="142">
        <f t="shared" si="194"/>
        <v>0</v>
      </c>
      <c r="F407" s="142">
        <v>3.2910945999999996E-2</v>
      </c>
      <c r="G407" s="142">
        <v>0</v>
      </c>
      <c r="H407" s="142">
        <v>0</v>
      </c>
      <c r="I407" s="142">
        <v>0</v>
      </c>
      <c r="J407" s="142">
        <v>0</v>
      </c>
      <c r="K407" s="142">
        <v>0</v>
      </c>
      <c r="L407" s="142">
        <v>3.2910945999999996E-2</v>
      </c>
      <c r="M407" s="142">
        <v>0</v>
      </c>
      <c r="N407" s="142"/>
      <c r="O407" s="134">
        <v>0.13696501999999999</v>
      </c>
      <c r="P407" s="142">
        <f t="shared" si="195"/>
        <v>0.13696501999999999</v>
      </c>
      <c r="Q407" s="134">
        <v>0.13696501999999999</v>
      </c>
      <c r="R407" s="134">
        <v>0.13696501999999999</v>
      </c>
      <c r="S407" s="142">
        <f t="shared" si="196"/>
        <v>-3.2910945999999996E-2</v>
      </c>
      <c r="T407" s="142"/>
      <c r="U407" s="142"/>
      <c r="V407" s="142"/>
      <c r="W407" s="142"/>
      <c r="X407" s="142"/>
    </row>
    <row r="408" spans="1:24" ht="157.5" x14ac:dyDescent="0.25">
      <c r="A408" s="267">
        <f t="shared" si="197"/>
        <v>350</v>
      </c>
      <c r="B408" s="133" t="s">
        <v>1923</v>
      </c>
      <c r="C408" s="138" t="s">
        <v>1924</v>
      </c>
      <c r="D408" s="142">
        <v>0</v>
      </c>
      <c r="E408" s="142">
        <f t="shared" si="194"/>
        <v>0</v>
      </c>
      <c r="F408" s="142">
        <v>5.7190319999999998E-3</v>
      </c>
      <c r="G408" s="142">
        <v>0</v>
      </c>
      <c r="H408" s="142">
        <v>0</v>
      </c>
      <c r="I408" s="142">
        <v>0</v>
      </c>
      <c r="J408" s="142">
        <v>0</v>
      </c>
      <c r="K408" s="142">
        <v>0</v>
      </c>
      <c r="L408" s="142">
        <v>5.7190319999999998E-3</v>
      </c>
      <c r="M408" s="142">
        <v>0</v>
      </c>
      <c r="N408" s="142"/>
      <c r="O408" s="134">
        <v>1.7236729999999999E-2</v>
      </c>
      <c r="P408" s="142">
        <f t="shared" si="195"/>
        <v>1.7236729999999999E-2</v>
      </c>
      <c r="Q408" s="134">
        <v>1.7236729999999999E-2</v>
      </c>
      <c r="R408" s="134">
        <v>1.7236729999999999E-2</v>
      </c>
      <c r="S408" s="142">
        <f t="shared" si="196"/>
        <v>-5.7190319999999998E-3</v>
      </c>
      <c r="T408" s="142"/>
      <c r="U408" s="142"/>
      <c r="V408" s="142"/>
      <c r="W408" s="142"/>
      <c r="X408" s="142"/>
    </row>
    <row r="409" spans="1:24" ht="78.75" x14ac:dyDescent="0.25">
      <c r="A409" s="267">
        <f t="shared" si="197"/>
        <v>351</v>
      </c>
      <c r="B409" s="133" t="s">
        <v>1546</v>
      </c>
      <c r="C409" s="138" t="s">
        <v>1547</v>
      </c>
      <c r="D409" s="142">
        <v>0</v>
      </c>
      <c r="E409" s="142">
        <f t="shared" si="194"/>
        <v>0</v>
      </c>
      <c r="F409" s="142">
        <v>0.11006265</v>
      </c>
      <c r="G409" s="142">
        <v>0</v>
      </c>
      <c r="H409" s="142">
        <v>0</v>
      </c>
      <c r="I409" s="142">
        <v>0</v>
      </c>
      <c r="J409" s="142">
        <v>0</v>
      </c>
      <c r="K409" s="142">
        <v>0</v>
      </c>
      <c r="L409" s="142">
        <v>0.11006265</v>
      </c>
      <c r="M409" s="142">
        <v>0</v>
      </c>
      <c r="N409" s="142"/>
      <c r="O409" s="134">
        <v>9.1718869999999994E-2</v>
      </c>
      <c r="P409" s="142">
        <f t="shared" si="195"/>
        <v>9.1718869999999994E-2</v>
      </c>
      <c r="Q409" s="134">
        <v>0</v>
      </c>
      <c r="R409" s="134">
        <v>0</v>
      </c>
      <c r="S409" s="142">
        <f t="shared" si="196"/>
        <v>-0.11006265</v>
      </c>
      <c r="T409" s="142"/>
      <c r="U409" s="142"/>
      <c r="V409" s="142"/>
      <c r="W409" s="142"/>
      <c r="X409" s="142"/>
    </row>
    <row r="410" spans="1:24" ht="31.5" x14ac:dyDescent="0.25">
      <c r="A410" s="267"/>
      <c r="B410" s="187" t="s">
        <v>646</v>
      </c>
      <c r="C410" s="188"/>
      <c r="D410" s="170">
        <v>106.89259200000004</v>
      </c>
      <c r="E410" s="170">
        <v>50.039216707999991</v>
      </c>
      <c r="F410" s="170">
        <v>26.21071709600001</v>
      </c>
      <c r="G410" s="170">
        <v>13.354644393999996</v>
      </c>
      <c r="H410" s="170">
        <v>12.901542995999996</v>
      </c>
      <c r="I410" s="170">
        <v>6.5913379800000014</v>
      </c>
      <c r="J410" s="170">
        <v>7.8073017939999989</v>
      </c>
      <c r="K410" s="170">
        <v>22.124285914000001</v>
      </c>
      <c r="L410" s="170">
        <v>5.501872306000001</v>
      </c>
      <c r="M410" s="170">
        <v>7.9689484199999994</v>
      </c>
      <c r="N410" s="170">
        <f t="shared" ref="N410" si="198">SUM(N411:N450)</f>
        <v>0</v>
      </c>
      <c r="O410" s="198">
        <v>20.168576659999992</v>
      </c>
      <c r="P410" s="170">
        <f t="shared" ref="P410" si="199">SUM(P411:P450)</f>
        <v>20.168576659999992</v>
      </c>
      <c r="Q410" s="170">
        <f t="shared" ref="Q410:W410" si="200">SUM(Q411:Q450)</f>
        <v>31.785219949999995</v>
      </c>
      <c r="R410" s="170">
        <f t="shared" si="200"/>
        <v>9.2766016199999992</v>
      </c>
      <c r="S410" s="170">
        <f t="shared" si="200"/>
        <v>23.828499612000002</v>
      </c>
      <c r="T410" s="170">
        <f t="shared" si="200"/>
        <v>0</v>
      </c>
      <c r="U410" s="170">
        <f t="shared" si="200"/>
        <v>0</v>
      </c>
      <c r="V410" s="170">
        <f t="shared" si="200"/>
        <v>0</v>
      </c>
      <c r="W410" s="170">
        <f t="shared" si="200"/>
        <v>0</v>
      </c>
      <c r="X410" s="170"/>
    </row>
    <row r="411" spans="1:24" ht="157.5" x14ac:dyDescent="0.25">
      <c r="A411" s="267">
        <f t="shared" si="197"/>
        <v>352</v>
      </c>
      <c r="B411" s="133" t="s">
        <v>647</v>
      </c>
      <c r="C411" s="138" t="s">
        <v>648</v>
      </c>
      <c r="D411" s="142">
        <v>5.6382479999999999</v>
      </c>
      <c r="E411" s="142">
        <f t="shared" ref="E411:E450" si="201">G411+I411+K411+M411</f>
        <v>4.8082504400000037</v>
      </c>
      <c r="F411" s="142">
        <v>0.34079572800000002</v>
      </c>
      <c r="G411" s="142">
        <v>9.4203587999999991E-2</v>
      </c>
      <c r="H411" s="142">
        <v>9.4203587999999991E-2</v>
      </c>
      <c r="I411" s="142">
        <v>0</v>
      </c>
      <c r="J411" s="142">
        <v>0.11978783999999999</v>
      </c>
      <c r="K411" s="142">
        <v>4.7140468520000036</v>
      </c>
      <c r="L411" s="142">
        <v>0.12680430000000004</v>
      </c>
      <c r="M411" s="142">
        <v>0</v>
      </c>
      <c r="N411" s="142"/>
      <c r="O411" s="134">
        <v>0.28399644000000041</v>
      </c>
      <c r="P411" s="142">
        <f t="shared" ref="P411:P450" si="202">O411-X411</f>
        <v>0.28399644000000041</v>
      </c>
      <c r="Q411" s="134">
        <v>4.7560040399999997</v>
      </c>
      <c r="R411" s="134">
        <v>4.7560040399999997</v>
      </c>
      <c r="S411" s="142">
        <f t="shared" ref="S411:S450" si="203">E411-F411</f>
        <v>4.4674547120000039</v>
      </c>
      <c r="T411" s="142"/>
      <c r="U411" s="142"/>
      <c r="V411" s="142"/>
      <c r="W411" s="142"/>
      <c r="X411" s="142"/>
    </row>
    <row r="412" spans="1:24" ht="141.75" x14ac:dyDescent="0.25">
      <c r="A412" s="267">
        <f t="shared" si="197"/>
        <v>353</v>
      </c>
      <c r="B412" s="174" t="s">
        <v>1925</v>
      </c>
      <c r="C412" s="138" t="s">
        <v>1926</v>
      </c>
      <c r="D412" s="142">
        <v>0</v>
      </c>
      <c r="E412" s="142">
        <f t="shared" si="201"/>
        <v>0</v>
      </c>
      <c r="F412" s="142">
        <v>0.32450735800000002</v>
      </c>
      <c r="G412" s="142">
        <v>0</v>
      </c>
      <c r="H412" s="142">
        <v>0</v>
      </c>
      <c r="I412" s="142">
        <v>0</v>
      </c>
      <c r="J412" s="142">
        <v>0</v>
      </c>
      <c r="K412" s="142">
        <v>0</v>
      </c>
      <c r="L412" s="142">
        <v>0.32450735800000002</v>
      </c>
      <c r="M412" s="142">
        <v>0</v>
      </c>
      <c r="N412" s="142"/>
      <c r="O412" s="134">
        <v>0.28572810999999998</v>
      </c>
      <c r="P412" s="142">
        <f t="shared" si="202"/>
        <v>0.28572810999999998</v>
      </c>
      <c r="Q412" s="134">
        <v>0</v>
      </c>
      <c r="R412" s="134">
        <v>0</v>
      </c>
      <c r="S412" s="142">
        <f t="shared" si="203"/>
        <v>-0.32450735800000002</v>
      </c>
      <c r="T412" s="142"/>
      <c r="U412" s="142"/>
      <c r="V412" s="142"/>
      <c r="W412" s="142"/>
      <c r="X412" s="142"/>
    </row>
    <row r="413" spans="1:24" ht="121.5" customHeight="1" x14ac:dyDescent="0.25">
      <c r="A413" s="267">
        <f t="shared" si="197"/>
        <v>354</v>
      </c>
      <c r="B413" s="133" t="s">
        <v>1927</v>
      </c>
      <c r="C413" s="138" t="s">
        <v>649</v>
      </c>
      <c r="D413" s="142">
        <v>1.9785959999999996</v>
      </c>
      <c r="E413" s="142">
        <f t="shared" si="201"/>
        <v>8.8919999999999985E-2</v>
      </c>
      <c r="F413" s="142">
        <v>0.30264779999999997</v>
      </c>
      <c r="G413" s="142">
        <v>8.8919999999999985E-2</v>
      </c>
      <c r="H413" s="142">
        <v>0.30264780000000002</v>
      </c>
      <c r="I413" s="142">
        <v>0</v>
      </c>
      <c r="J413" s="142">
        <v>0</v>
      </c>
      <c r="K413" s="142">
        <v>0</v>
      </c>
      <c r="L413" s="142">
        <v>-5.5511151231257827E-17</v>
      </c>
      <c r="M413" s="142">
        <v>0</v>
      </c>
      <c r="N413" s="142"/>
      <c r="O413" s="134">
        <v>0</v>
      </c>
      <c r="P413" s="142">
        <f t="shared" si="202"/>
        <v>0</v>
      </c>
      <c r="Q413" s="134">
        <v>2.1864442000000004</v>
      </c>
      <c r="R413" s="134">
        <v>0</v>
      </c>
      <c r="S413" s="142">
        <f t="shared" si="203"/>
        <v>-0.21372779999999997</v>
      </c>
      <c r="T413" s="142"/>
      <c r="U413" s="142"/>
      <c r="V413" s="142"/>
      <c r="W413" s="142"/>
      <c r="X413" s="142"/>
    </row>
    <row r="414" spans="1:24" ht="50.25" customHeight="1" x14ac:dyDescent="0.25">
      <c r="A414" s="267">
        <f t="shared" si="197"/>
        <v>355</v>
      </c>
      <c r="B414" s="133" t="s">
        <v>650</v>
      </c>
      <c r="C414" s="138" t="s">
        <v>651</v>
      </c>
      <c r="D414" s="142">
        <v>4.6855199999999995</v>
      </c>
      <c r="E414" s="142">
        <f t="shared" si="201"/>
        <v>2.98488</v>
      </c>
      <c r="F414" s="142">
        <v>0.21228760799999999</v>
      </c>
      <c r="G414" s="142">
        <v>5.8479983999999992E-2</v>
      </c>
      <c r="H414" s="142">
        <v>5.8479983999999992E-2</v>
      </c>
      <c r="I414" s="142">
        <v>2.9264000160000001</v>
      </c>
      <c r="J414" s="142">
        <v>7.4362260000000013E-2</v>
      </c>
      <c r="K414" s="142">
        <v>0</v>
      </c>
      <c r="L414" s="142">
        <v>7.9445363999999991E-2</v>
      </c>
      <c r="M414" s="142">
        <v>0</v>
      </c>
      <c r="N414" s="142"/>
      <c r="O414" s="134">
        <v>0.17690634</v>
      </c>
      <c r="P414" s="142">
        <f t="shared" si="202"/>
        <v>0.17690634</v>
      </c>
      <c r="Q414" s="134">
        <v>0</v>
      </c>
      <c r="R414" s="134">
        <v>0</v>
      </c>
      <c r="S414" s="142">
        <f t="shared" si="203"/>
        <v>2.772592392</v>
      </c>
      <c r="T414" s="142"/>
      <c r="U414" s="142"/>
      <c r="V414" s="142"/>
      <c r="W414" s="142"/>
      <c r="X414" s="142"/>
    </row>
    <row r="415" spans="1:24" ht="173.25" x14ac:dyDescent="0.25">
      <c r="A415" s="267">
        <f t="shared" si="197"/>
        <v>356</v>
      </c>
      <c r="B415" s="133" t="s">
        <v>652</v>
      </c>
      <c r="C415" s="138" t="s">
        <v>653</v>
      </c>
      <c r="D415" s="142">
        <v>10.250772</v>
      </c>
      <c r="E415" s="142">
        <f t="shared" si="201"/>
        <v>1.3149792000000002</v>
      </c>
      <c r="F415" s="142">
        <v>0</v>
      </c>
      <c r="G415" s="142">
        <v>0</v>
      </c>
      <c r="H415" s="142">
        <v>0</v>
      </c>
      <c r="I415" s="142">
        <v>0.3287448</v>
      </c>
      <c r="J415" s="142">
        <v>0</v>
      </c>
      <c r="K415" s="142">
        <v>0.3287448</v>
      </c>
      <c r="L415" s="142">
        <v>0</v>
      </c>
      <c r="M415" s="142">
        <v>0.65748960000000012</v>
      </c>
      <c r="N415" s="142"/>
      <c r="O415" s="134">
        <v>0</v>
      </c>
      <c r="P415" s="142">
        <f t="shared" si="202"/>
        <v>0</v>
      </c>
      <c r="Q415" s="134">
        <v>0</v>
      </c>
      <c r="R415" s="134">
        <v>0</v>
      </c>
      <c r="S415" s="142">
        <f t="shared" si="203"/>
        <v>1.3149792000000002</v>
      </c>
      <c r="T415" s="142"/>
      <c r="U415" s="142"/>
      <c r="V415" s="142"/>
      <c r="W415" s="142"/>
      <c r="X415" s="142"/>
    </row>
    <row r="416" spans="1:24" ht="78.75" customHeight="1" x14ac:dyDescent="0.25">
      <c r="A416" s="267">
        <f t="shared" si="197"/>
        <v>357</v>
      </c>
      <c r="B416" s="133" t="s">
        <v>654</v>
      </c>
      <c r="C416" s="138" t="s">
        <v>655</v>
      </c>
      <c r="D416" s="142">
        <v>7.1222519999999996</v>
      </c>
      <c r="E416" s="142">
        <f t="shared" si="201"/>
        <v>6.477695999999999</v>
      </c>
      <c r="F416" s="142">
        <v>0.46070008799999995</v>
      </c>
      <c r="G416" s="142">
        <v>0.126911472</v>
      </c>
      <c r="H416" s="142">
        <v>0.126911472</v>
      </c>
      <c r="I416" s="142">
        <v>0</v>
      </c>
      <c r="J416" s="142">
        <v>0.16137868799999996</v>
      </c>
      <c r="K416" s="142">
        <v>6.3507845279999993</v>
      </c>
      <c r="L416" s="142">
        <v>0.17240992800000002</v>
      </c>
      <c r="M416" s="142">
        <v>0</v>
      </c>
      <c r="N416" s="142"/>
      <c r="O416" s="134">
        <v>0.38391673999999998</v>
      </c>
      <c r="P416" s="142">
        <f t="shared" si="202"/>
        <v>0.38391673999999998</v>
      </c>
      <c r="Q416" s="134">
        <v>0</v>
      </c>
      <c r="R416" s="134">
        <v>0</v>
      </c>
      <c r="S416" s="142">
        <f t="shared" si="203"/>
        <v>6.0169959119999987</v>
      </c>
      <c r="T416" s="142"/>
      <c r="U416" s="142"/>
      <c r="V416" s="142"/>
      <c r="W416" s="142"/>
      <c r="X416" s="142"/>
    </row>
    <row r="417" spans="1:24" ht="63" x14ac:dyDescent="0.25">
      <c r="A417" s="267">
        <f t="shared" si="197"/>
        <v>358</v>
      </c>
      <c r="B417" s="133" t="s">
        <v>656</v>
      </c>
      <c r="C417" s="138" t="s">
        <v>657</v>
      </c>
      <c r="D417" s="142">
        <v>13.079496000000001</v>
      </c>
      <c r="E417" s="142">
        <f t="shared" si="201"/>
        <v>3.4674959999999992</v>
      </c>
      <c r="F417" s="142">
        <v>0.56734005600000004</v>
      </c>
      <c r="G417" s="142">
        <v>6.7935456000000005E-2</v>
      </c>
      <c r="H417" s="142">
        <v>6.7935456000000005E-2</v>
      </c>
      <c r="I417" s="142">
        <v>0</v>
      </c>
      <c r="J417" s="142">
        <v>8.6385648000000009E-2</v>
      </c>
      <c r="K417" s="142">
        <v>0</v>
      </c>
      <c r="L417" s="142">
        <v>0.41301895200000005</v>
      </c>
      <c r="M417" s="142">
        <v>3.3995605439999994</v>
      </c>
      <c r="N417" s="142"/>
      <c r="O417" s="134">
        <v>0.20550978</v>
      </c>
      <c r="P417" s="142">
        <f t="shared" si="202"/>
        <v>0.20550978</v>
      </c>
      <c r="Q417" s="134">
        <v>0</v>
      </c>
      <c r="R417" s="134">
        <v>0</v>
      </c>
      <c r="S417" s="142">
        <f t="shared" si="203"/>
        <v>2.9001559439999993</v>
      </c>
      <c r="T417" s="142"/>
      <c r="U417" s="142"/>
      <c r="V417" s="142"/>
      <c r="W417" s="142"/>
      <c r="X417" s="142"/>
    </row>
    <row r="418" spans="1:24" ht="63" x14ac:dyDescent="0.25">
      <c r="A418" s="267">
        <f t="shared" si="197"/>
        <v>359</v>
      </c>
      <c r="B418" s="133" t="s">
        <v>658</v>
      </c>
      <c r="C418" s="138" t="s">
        <v>659</v>
      </c>
      <c r="D418" s="142">
        <v>13.978872000000001</v>
      </c>
      <c r="E418" s="142">
        <f t="shared" si="201"/>
        <v>2.6530199999999997</v>
      </c>
      <c r="F418" s="142">
        <v>0</v>
      </c>
      <c r="G418" s="142">
        <v>0</v>
      </c>
      <c r="H418" s="142">
        <v>0</v>
      </c>
      <c r="I418" s="142">
        <v>0.66325500000000004</v>
      </c>
      <c r="J418" s="142">
        <v>0</v>
      </c>
      <c r="K418" s="142">
        <v>0.66325500000000004</v>
      </c>
      <c r="L418" s="142">
        <v>0</v>
      </c>
      <c r="M418" s="142">
        <v>1.3265099999999996</v>
      </c>
      <c r="N418" s="142"/>
      <c r="O418" s="134">
        <v>0</v>
      </c>
      <c r="P418" s="142">
        <f t="shared" si="202"/>
        <v>0</v>
      </c>
      <c r="Q418" s="134">
        <v>0</v>
      </c>
      <c r="R418" s="134">
        <v>0</v>
      </c>
      <c r="S418" s="142">
        <f t="shared" si="203"/>
        <v>2.6530199999999997</v>
      </c>
      <c r="T418" s="142"/>
      <c r="U418" s="142"/>
      <c r="V418" s="142"/>
      <c r="W418" s="142"/>
      <c r="X418" s="142"/>
    </row>
    <row r="419" spans="1:24" ht="47.25" x14ac:dyDescent="0.25">
      <c r="A419" s="267">
        <f t="shared" si="197"/>
        <v>360</v>
      </c>
      <c r="B419" s="133" t="s">
        <v>660</v>
      </c>
      <c r="C419" s="138" t="s">
        <v>661</v>
      </c>
      <c r="D419" s="142">
        <v>4.0106760000000001</v>
      </c>
      <c r="E419" s="142">
        <f t="shared" si="201"/>
        <v>3.663672</v>
      </c>
      <c r="F419" s="142">
        <v>0.26056394399999999</v>
      </c>
      <c r="G419" s="142">
        <v>7.1778911999999986E-2</v>
      </c>
      <c r="H419" s="142">
        <v>7.1778911999999986E-2</v>
      </c>
      <c r="I419" s="142">
        <v>0.91591800000000001</v>
      </c>
      <c r="J419" s="142">
        <v>9.1272984000000015E-2</v>
      </c>
      <c r="K419" s="142">
        <v>0.91591800000000001</v>
      </c>
      <c r="L419" s="142">
        <v>9.7512048000000004E-2</v>
      </c>
      <c r="M419" s="142">
        <v>1.7600570880000002</v>
      </c>
      <c r="N419" s="142"/>
      <c r="O419" s="134">
        <v>0.21713662</v>
      </c>
      <c r="P419" s="142">
        <f t="shared" si="202"/>
        <v>0.21713662</v>
      </c>
      <c r="Q419" s="134">
        <v>0</v>
      </c>
      <c r="R419" s="134">
        <v>0</v>
      </c>
      <c r="S419" s="142">
        <f t="shared" si="203"/>
        <v>3.4031080560000002</v>
      </c>
      <c r="T419" s="142"/>
      <c r="U419" s="142"/>
      <c r="V419" s="142"/>
      <c r="W419" s="142"/>
      <c r="X419" s="142"/>
    </row>
    <row r="420" spans="1:24" ht="157.5" x14ac:dyDescent="0.25">
      <c r="A420" s="267">
        <f t="shared" si="197"/>
        <v>361</v>
      </c>
      <c r="B420" s="133" t="s">
        <v>662</v>
      </c>
      <c r="C420" s="138" t="s">
        <v>663</v>
      </c>
      <c r="D420" s="142">
        <v>10.143096000000002</v>
      </c>
      <c r="E420" s="142">
        <f t="shared" si="201"/>
        <v>1.7179800000000001</v>
      </c>
      <c r="F420" s="142">
        <v>0.80251731599999998</v>
      </c>
      <c r="G420" s="142">
        <v>3.3658812000000003E-2</v>
      </c>
      <c r="H420" s="142">
        <v>3.3658812000000003E-2</v>
      </c>
      <c r="I420" s="142">
        <v>0.42949500000000002</v>
      </c>
      <c r="J420" s="142">
        <v>4.2799992000000002E-2</v>
      </c>
      <c r="K420" s="142">
        <v>0.42949500000000002</v>
      </c>
      <c r="L420" s="142">
        <v>0.72605851200000004</v>
      </c>
      <c r="M420" s="142">
        <v>0.82533118800000005</v>
      </c>
      <c r="N420" s="142"/>
      <c r="O420" s="134">
        <v>0.66876443000000008</v>
      </c>
      <c r="P420" s="142">
        <f t="shared" si="202"/>
        <v>0.66876443000000008</v>
      </c>
      <c r="Q420" s="134">
        <v>0</v>
      </c>
      <c r="R420" s="134">
        <v>0</v>
      </c>
      <c r="S420" s="142">
        <f t="shared" si="203"/>
        <v>0.91546268400000008</v>
      </c>
      <c r="T420" s="142"/>
      <c r="U420" s="142"/>
      <c r="V420" s="142"/>
      <c r="W420" s="142"/>
      <c r="X420" s="142"/>
    </row>
    <row r="421" spans="1:24" ht="126" x14ac:dyDescent="0.25">
      <c r="A421" s="267">
        <f t="shared" si="197"/>
        <v>362</v>
      </c>
      <c r="B421" s="133" t="s">
        <v>664</v>
      </c>
      <c r="C421" s="138" t="s">
        <v>665</v>
      </c>
      <c r="D421" s="142">
        <v>0.64850399999999986</v>
      </c>
      <c r="E421" s="142">
        <f t="shared" si="201"/>
        <v>0.56041200000000002</v>
      </c>
      <c r="F421" s="142">
        <v>0.11196738800000001</v>
      </c>
      <c r="G421" s="142">
        <v>0.56041200000000002</v>
      </c>
      <c r="H421" s="142">
        <v>0.111967388</v>
      </c>
      <c r="I421" s="142">
        <v>0</v>
      </c>
      <c r="J421" s="142">
        <v>0</v>
      </c>
      <c r="K421" s="142">
        <v>0</v>
      </c>
      <c r="L421" s="142">
        <v>1.3877787807814457E-17</v>
      </c>
      <c r="M421" s="142">
        <v>0</v>
      </c>
      <c r="N421" s="142"/>
      <c r="O421" s="134">
        <v>7.1317399999999906E-3</v>
      </c>
      <c r="P421" s="142">
        <f t="shared" si="202"/>
        <v>7.1317399999999906E-3</v>
      </c>
      <c r="Q421" s="134">
        <v>0.54606769999999993</v>
      </c>
      <c r="R421" s="134">
        <v>0</v>
      </c>
      <c r="S421" s="142">
        <f t="shared" si="203"/>
        <v>0.44844461200000002</v>
      </c>
      <c r="T421" s="142"/>
      <c r="U421" s="142"/>
      <c r="V421" s="142"/>
      <c r="W421" s="142"/>
      <c r="X421" s="142"/>
    </row>
    <row r="422" spans="1:24" ht="141.75" x14ac:dyDescent="0.25">
      <c r="A422" s="267">
        <f t="shared" si="197"/>
        <v>363</v>
      </c>
      <c r="B422" s="133" t="s">
        <v>666</v>
      </c>
      <c r="C422" s="138" t="s">
        <v>667</v>
      </c>
      <c r="D422" s="142">
        <v>4.4927280000000005</v>
      </c>
      <c r="E422" s="142">
        <f t="shared" si="201"/>
        <v>3.5303519999999997</v>
      </c>
      <c r="F422" s="142">
        <v>2.6125970260000004</v>
      </c>
      <c r="G422" s="142">
        <v>9.1813655999999993E-2</v>
      </c>
      <c r="H422" s="142">
        <v>9.1813655999999993E-2</v>
      </c>
      <c r="I422" s="142">
        <v>0</v>
      </c>
      <c r="J422" s="142">
        <v>2.5207833700000006</v>
      </c>
      <c r="K422" s="142">
        <v>3.4385383439999999</v>
      </c>
      <c r="L422" s="142">
        <v>0</v>
      </c>
      <c r="M422" s="142">
        <v>0</v>
      </c>
      <c r="N422" s="142"/>
      <c r="O422" s="134">
        <v>2.0929505099999997</v>
      </c>
      <c r="P422" s="142">
        <f t="shared" si="202"/>
        <v>2.0929505099999997</v>
      </c>
      <c r="Q422" s="134">
        <v>3.7651744100000002</v>
      </c>
      <c r="R422" s="134">
        <v>0</v>
      </c>
      <c r="S422" s="142">
        <f t="shared" si="203"/>
        <v>0.91775497399999928</v>
      </c>
      <c r="T422" s="142"/>
      <c r="U422" s="142"/>
      <c r="V422" s="142"/>
      <c r="W422" s="142"/>
      <c r="X422" s="142"/>
    </row>
    <row r="423" spans="1:24" ht="47.25" x14ac:dyDescent="0.25">
      <c r="A423" s="267">
        <f t="shared" si="197"/>
        <v>364</v>
      </c>
      <c r="B423" s="133" t="s">
        <v>668</v>
      </c>
      <c r="C423" s="138" t="s">
        <v>669</v>
      </c>
      <c r="D423" s="142">
        <v>1.003932</v>
      </c>
      <c r="E423" s="142">
        <f t="shared" si="201"/>
        <v>1.003932</v>
      </c>
      <c r="F423" s="142">
        <v>0.31330631799999997</v>
      </c>
      <c r="G423" s="142">
        <v>0.18914775399999997</v>
      </c>
      <c r="H423" s="142">
        <v>0.18914775399999997</v>
      </c>
      <c r="I423" s="142">
        <v>0</v>
      </c>
      <c r="J423" s="142">
        <v>2.5010952000000003E-2</v>
      </c>
      <c r="K423" s="142">
        <v>0.8147842460000001</v>
      </c>
      <c r="L423" s="142">
        <v>9.9147611999999996E-2</v>
      </c>
      <c r="M423" s="142">
        <v>0</v>
      </c>
      <c r="N423" s="142"/>
      <c r="O423" s="134">
        <v>0.2610886</v>
      </c>
      <c r="P423" s="142">
        <f t="shared" si="202"/>
        <v>0.2610886</v>
      </c>
      <c r="Q423" s="134">
        <v>0</v>
      </c>
      <c r="R423" s="134">
        <v>0</v>
      </c>
      <c r="S423" s="142">
        <f t="shared" si="203"/>
        <v>0.69062568200000007</v>
      </c>
      <c r="T423" s="142"/>
      <c r="U423" s="142"/>
      <c r="V423" s="142"/>
      <c r="W423" s="142"/>
      <c r="X423" s="142"/>
    </row>
    <row r="424" spans="1:24" ht="126" x14ac:dyDescent="0.25">
      <c r="A424" s="267">
        <f t="shared" si="197"/>
        <v>365</v>
      </c>
      <c r="B424" s="133" t="s">
        <v>670</v>
      </c>
      <c r="C424" s="138" t="s">
        <v>671</v>
      </c>
      <c r="D424" s="142">
        <v>3.8345879999999997</v>
      </c>
      <c r="E424" s="142">
        <f t="shared" si="201"/>
        <v>3.1222594679999998</v>
      </c>
      <c r="F424" s="142">
        <v>0.25765539600000004</v>
      </c>
      <c r="G424" s="142">
        <v>6.117151199999999E-2</v>
      </c>
      <c r="H424" s="142">
        <v>6.117151199999999E-2</v>
      </c>
      <c r="I424" s="142">
        <v>0</v>
      </c>
      <c r="J424" s="142">
        <v>7.7784792000000019E-2</v>
      </c>
      <c r="K424" s="142">
        <v>3.0610879559999997</v>
      </c>
      <c r="L424" s="142">
        <v>0.11869909200000003</v>
      </c>
      <c r="M424" s="142">
        <v>0</v>
      </c>
      <c r="N424" s="142"/>
      <c r="O424" s="134">
        <v>0.21471283000000008</v>
      </c>
      <c r="P424" s="142">
        <f t="shared" si="202"/>
        <v>0.21471283000000008</v>
      </c>
      <c r="Q424" s="134">
        <v>3.2626381099999997</v>
      </c>
      <c r="R424" s="134">
        <v>3.2626381099999997</v>
      </c>
      <c r="S424" s="142">
        <f t="shared" si="203"/>
        <v>2.8646040719999997</v>
      </c>
      <c r="T424" s="142"/>
      <c r="U424" s="142"/>
      <c r="V424" s="142"/>
      <c r="W424" s="142"/>
      <c r="X424" s="142"/>
    </row>
    <row r="425" spans="1:24" ht="141.75" x14ac:dyDescent="0.25">
      <c r="A425" s="267">
        <f t="shared" si="197"/>
        <v>366</v>
      </c>
      <c r="B425" s="133" t="s">
        <v>672</v>
      </c>
      <c r="C425" s="138" t="s">
        <v>673</v>
      </c>
      <c r="D425" s="142">
        <v>15.39672</v>
      </c>
      <c r="E425" s="142">
        <f t="shared" si="201"/>
        <v>9.0198815999999979</v>
      </c>
      <c r="F425" s="142">
        <v>10.995001715999999</v>
      </c>
      <c r="G425" s="142">
        <v>9.0198815999999979</v>
      </c>
      <c r="H425" s="142">
        <v>8.8803657359999999</v>
      </c>
      <c r="I425" s="142">
        <v>0</v>
      </c>
      <c r="J425" s="142">
        <v>2.1146359799999992</v>
      </c>
      <c r="K425" s="142">
        <v>0</v>
      </c>
      <c r="L425" s="142">
        <v>0</v>
      </c>
      <c r="M425" s="142">
        <v>0</v>
      </c>
      <c r="N425" s="142"/>
      <c r="O425" s="134">
        <v>9.1625014399999998</v>
      </c>
      <c r="P425" s="142">
        <f t="shared" si="202"/>
        <v>9.1625014399999998</v>
      </c>
      <c r="Q425" s="134">
        <v>10.92276176</v>
      </c>
      <c r="R425" s="134">
        <v>0</v>
      </c>
      <c r="S425" s="142">
        <f t="shared" si="203"/>
        <v>-1.9751201160000011</v>
      </c>
      <c r="T425" s="142"/>
      <c r="U425" s="142"/>
      <c r="V425" s="142"/>
      <c r="W425" s="142"/>
      <c r="X425" s="142"/>
    </row>
    <row r="426" spans="1:24" ht="173.25" x14ac:dyDescent="0.25">
      <c r="A426" s="267">
        <f t="shared" si="197"/>
        <v>367</v>
      </c>
      <c r="B426" s="133" t="s">
        <v>674</v>
      </c>
      <c r="C426" s="138" t="s">
        <v>675</v>
      </c>
      <c r="D426" s="142">
        <v>4.2244200000000003</v>
      </c>
      <c r="E426" s="142">
        <f t="shared" si="201"/>
        <v>1.2E-2</v>
      </c>
      <c r="F426" s="142">
        <v>0.93686961800000002</v>
      </c>
      <c r="G426" s="142">
        <v>1.2E-2</v>
      </c>
      <c r="H426" s="142">
        <v>0.93686961800000013</v>
      </c>
      <c r="I426" s="142">
        <v>0</v>
      </c>
      <c r="J426" s="142">
        <v>0</v>
      </c>
      <c r="K426" s="142">
        <v>0</v>
      </c>
      <c r="L426" s="142">
        <v>-1.1102230246251565E-16</v>
      </c>
      <c r="M426" s="142">
        <v>0</v>
      </c>
      <c r="N426" s="142"/>
      <c r="O426" s="134">
        <v>5.685054000000004E-2</v>
      </c>
      <c r="P426" s="142">
        <f t="shared" si="202"/>
        <v>5.685054000000004E-2</v>
      </c>
      <c r="Q426" s="134">
        <v>2.41789948</v>
      </c>
      <c r="R426" s="134">
        <v>0</v>
      </c>
      <c r="S426" s="142">
        <f t="shared" si="203"/>
        <v>-0.924869618</v>
      </c>
      <c r="T426" s="142"/>
      <c r="U426" s="142"/>
      <c r="V426" s="142"/>
      <c r="W426" s="142"/>
      <c r="X426" s="142"/>
    </row>
    <row r="427" spans="1:24" ht="157.5" x14ac:dyDescent="0.25">
      <c r="A427" s="267">
        <f t="shared" si="197"/>
        <v>368</v>
      </c>
      <c r="B427" s="133" t="s">
        <v>676</v>
      </c>
      <c r="C427" s="138" t="s">
        <v>1709</v>
      </c>
      <c r="D427" s="142">
        <v>0.58447199999999999</v>
      </c>
      <c r="E427" s="142">
        <f t="shared" si="201"/>
        <v>0.58447199999999999</v>
      </c>
      <c r="F427" s="142">
        <v>0.35043997199999999</v>
      </c>
      <c r="G427" s="142">
        <v>0.26427362399999998</v>
      </c>
      <c r="H427" s="142">
        <v>0.26427362399999998</v>
      </c>
      <c r="I427" s="142">
        <v>0</v>
      </c>
      <c r="J427" s="142">
        <v>6.3796956000000016E-2</v>
      </c>
      <c r="K427" s="142">
        <v>0.32019837600000001</v>
      </c>
      <c r="L427" s="142">
        <v>2.2369391999999988E-2</v>
      </c>
      <c r="M427" s="142">
        <v>0</v>
      </c>
      <c r="N427" s="142"/>
      <c r="O427" s="134">
        <v>0.29348402000000007</v>
      </c>
      <c r="P427" s="142">
        <f t="shared" si="202"/>
        <v>0.29348402000000007</v>
      </c>
      <c r="Q427" s="134">
        <v>0.29348402000000007</v>
      </c>
      <c r="R427" s="134">
        <v>0.29348402000000007</v>
      </c>
      <c r="S427" s="142">
        <f t="shared" si="203"/>
        <v>0.234032028</v>
      </c>
      <c r="T427" s="142"/>
      <c r="U427" s="142"/>
      <c r="V427" s="142"/>
      <c r="W427" s="142"/>
      <c r="X427" s="142"/>
    </row>
    <row r="428" spans="1:24" ht="126" x14ac:dyDescent="0.25">
      <c r="A428" s="267">
        <f t="shared" si="197"/>
        <v>369</v>
      </c>
      <c r="B428" s="133" t="s">
        <v>1928</v>
      </c>
      <c r="C428" s="138" t="s">
        <v>677</v>
      </c>
      <c r="D428" s="142">
        <v>0.46832399999999996</v>
      </c>
      <c r="E428" s="142">
        <f t="shared" si="201"/>
        <v>0.143958</v>
      </c>
      <c r="F428" s="142">
        <v>3.9455999999999998E-2</v>
      </c>
      <c r="G428" s="142">
        <v>0.143958</v>
      </c>
      <c r="H428" s="142">
        <v>0</v>
      </c>
      <c r="I428" s="142">
        <v>0</v>
      </c>
      <c r="J428" s="142">
        <v>3.9455999999999998E-2</v>
      </c>
      <c r="K428" s="142">
        <v>0</v>
      </c>
      <c r="L428" s="142">
        <v>0</v>
      </c>
      <c r="M428" s="142">
        <v>0</v>
      </c>
      <c r="N428" s="142"/>
      <c r="O428" s="134">
        <v>3.288E-2</v>
      </c>
      <c r="P428" s="142">
        <f t="shared" si="202"/>
        <v>3.288E-2</v>
      </c>
      <c r="Q428" s="134">
        <v>0.35949010999999997</v>
      </c>
      <c r="R428" s="134">
        <v>0</v>
      </c>
      <c r="S428" s="142">
        <f t="shared" si="203"/>
        <v>0.10450200000000001</v>
      </c>
      <c r="T428" s="142"/>
      <c r="U428" s="142"/>
      <c r="V428" s="142"/>
      <c r="W428" s="142"/>
      <c r="X428" s="142"/>
    </row>
    <row r="429" spans="1:24" ht="110.25" x14ac:dyDescent="0.25">
      <c r="A429" s="267">
        <f t="shared" si="197"/>
        <v>370</v>
      </c>
      <c r="B429" s="133" t="s">
        <v>1929</v>
      </c>
      <c r="C429" s="138" t="s">
        <v>1710</v>
      </c>
      <c r="D429" s="142">
        <v>0.76949999999999996</v>
      </c>
      <c r="E429" s="142">
        <f t="shared" si="201"/>
        <v>0.76949999999999996</v>
      </c>
      <c r="F429" s="142">
        <v>0.60648524400000003</v>
      </c>
      <c r="G429" s="142">
        <v>0.521976</v>
      </c>
      <c r="H429" s="142">
        <v>0.521976</v>
      </c>
      <c r="I429" s="142">
        <v>0.24752399999999997</v>
      </c>
      <c r="J429" s="142">
        <v>6.4823999999999993E-2</v>
      </c>
      <c r="K429" s="142">
        <v>0</v>
      </c>
      <c r="L429" s="142">
        <v>1.9685244000000046E-2</v>
      </c>
      <c r="M429" s="142">
        <v>0</v>
      </c>
      <c r="N429" s="142"/>
      <c r="O429" s="134">
        <v>0.58571938000000001</v>
      </c>
      <c r="P429" s="142">
        <f t="shared" si="202"/>
        <v>0.58571938000000001</v>
      </c>
      <c r="Q429" s="134">
        <v>0.58571938000000001</v>
      </c>
      <c r="R429" s="134">
        <v>0</v>
      </c>
      <c r="S429" s="142">
        <f t="shared" si="203"/>
        <v>0.16301475599999993</v>
      </c>
      <c r="T429" s="142"/>
      <c r="U429" s="142"/>
      <c r="V429" s="142"/>
      <c r="W429" s="142"/>
      <c r="X429" s="142"/>
    </row>
    <row r="430" spans="1:24" ht="60.75" customHeight="1" x14ac:dyDescent="0.25">
      <c r="A430" s="267">
        <f t="shared" si="197"/>
        <v>371</v>
      </c>
      <c r="B430" s="133" t="s">
        <v>1930</v>
      </c>
      <c r="C430" s="138" t="s">
        <v>1711</v>
      </c>
      <c r="D430" s="142">
        <v>0.58447199999999999</v>
      </c>
      <c r="E430" s="142">
        <f t="shared" si="201"/>
        <v>0.57009600000000005</v>
      </c>
      <c r="F430" s="142">
        <v>4.9236000000000002E-2</v>
      </c>
      <c r="G430" s="142">
        <v>0</v>
      </c>
      <c r="H430" s="142">
        <v>0</v>
      </c>
      <c r="I430" s="142">
        <v>0.57009600000000005</v>
      </c>
      <c r="J430" s="142">
        <v>4.9236000000000002E-2</v>
      </c>
      <c r="K430" s="142">
        <v>0</v>
      </c>
      <c r="L430" s="142">
        <v>0</v>
      </c>
      <c r="M430" s="142">
        <v>0</v>
      </c>
      <c r="N430" s="142"/>
      <c r="O430" s="134">
        <v>0</v>
      </c>
      <c r="P430" s="142">
        <f t="shared" si="202"/>
        <v>0</v>
      </c>
      <c r="Q430" s="134">
        <v>0.37773039000000003</v>
      </c>
      <c r="R430" s="134">
        <v>0</v>
      </c>
      <c r="S430" s="142">
        <f t="shared" si="203"/>
        <v>0.5208600000000001</v>
      </c>
      <c r="T430" s="142"/>
      <c r="U430" s="142"/>
      <c r="V430" s="142"/>
      <c r="W430" s="142"/>
      <c r="X430" s="142"/>
    </row>
    <row r="431" spans="1:24" ht="78.75" x14ac:dyDescent="0.25">
      <c r="A431" s="267">
        <f t="shared" si="197"/>
        <v>372</v>
      </c>
      <c r="B431" s="133" t="s">
        <v>678</v>
      </c>
      <c r="C431" s="138" t="s">
        <v>1712</v>
      </c>
      <c r="D431" s="142">
        <v>0.37377600000000005</v>
      </c>
      <c r="E431" s="142">
        <f t="shared" si="201"/>
        <v>0.373776</v>
      </c>
      <c r="F431" s="142">
        <v>5.1173291999999995E-2</v>
      </c>
      <c r="G431" s="142">
        <v>0</v>
      </c>
      <c r="H431" s="142">
        <v>0</v>
      </c>
      <c r="I431" s="142">
        <v>0.373776</v>
      </c>
      <c r="J431" s="142">
        <v>3.1488000000000002E-2</v>
      </c>
      <c r="K431" s="142">
        <v>0</v>
      </c>
      <c r="L431" s="142">
        <v>1.9685291999999993E-2</v>
      </c>
      <c r="M431" s="142">
        <v>0</v>
      </c>
      <c r="N431" s="142"/>
      <c r="O431" s="134">
        <v>0.12800944</v>
      </c>
      <c r="P431" s="142">
        <f t="shared" si="202"/>
        <v>0.12800944</v>
      </c>
      <c r="Q431" s="134">
        <v>0.12800944</v>
      </c>
      <c r="R431" s="134">
        <v>0</v>
      </c>
      <c r="S431" s="142">
        <f t="shared" si="203"/>
        <v>0.32260270800000002</v>
      </c>
      <c r="T431" s="142"/>
      <c r="U431" s="142"/>
      <c r="V431" s="142"/>
      <c r="W431" s="142"/>
      <c r="X431" s="142"/>
    </row>
    <row r="432" spans="1:24" ht="94.5" x14ac:dyDescent="0.25">
      <c r="A432" s="267">
        <f t="shared" si="197"/>
        <v>373</v>
      </c>
      <c r="B432" s="133" t="s">
        <v>679</v>
      </c>
      <c r="C432" s="138" t="s">
        <v>680</v>
      </c>
      <c r="D432" s="142">
        <v>0.91196400000000011</v>
      </c>
      <c r="E432" s="142">
        <f t="shared" si="201"/>
        <v>0.89996399999999999</v>
      </c>
      <c r="F432" s="142">
        <v>0.77030534200000012</v>
      </c>
      <c r="G432" s="142">
        <v>1.7632163999999999E-2</v>
      </c>
      <c r="H432" s="142">
        <v>1.7632163999999999E-2</v>
      </c>
      <c r="I432" s="142">
        <v>0</v>
      </c>
      <c r="J432" s="142">
        <v>2.2420776000000003E-2</v>
      </c>
      <c r="K432" s="142">
        <v>0.88233183599999998</v>
      </c>
      <c r="L432" s="142">
        <v>0.73025240200000008</v>
      </c>
      <c r="M432" s="142">
        <v>0</v>
      </c>
      <c r="N432" s="142"/>
      <c r="O432" s="134">
        <v>0.73706811999999999</v>
      </c>
      <c r="P432" s="142">
        <f t="shared" si="202"/>
        <v>0.73706811999999999</v>
      </c>
      <c r="Q432" s="134">
        <v>0</v>
      </c>
      <c r="R432" s="134">
        <v>0</v>
      </c>
      <c r="S432" s="142">
        <f t="shared" si="203"/>
        <v>0.12965865799999987</v>
      </c>
      <c r="T432" s="142"/>
      <c r="U432" s="142"/>
      <c r="V432" s="142"/>
      <c r="W432" s="142"/>
      <c r="X432" s="142"/>
    </row>
    <row r="433" spans="1:24" ht="94.5" x14ac:dyDescent="0.25">
      <c r="A433" s="267">
        <f t="shared" si="197"/>
        <v>374</v>
      </c>
      <c r="B433" s="174" t="s">
        <v>681</v>
      </c>
      <c r="C433" s="138" t="s">
        <v>682</v>
      </c>
      <c r="D433" s="142">
        <v>0.58447199999999999</v>
      </c>
      <c r="E433" s="142">
        <f t="shared" si="201"/>
        <v>0.53523600000000005</v>
      </c>
      <c r="F433" s="142">
        <v>4.9236000000000002E-2</v>
      </c>
      <c r="G433" s="142">
        <v>0.53523600000000005</v>
      </c>
      <c r="H433" s="142">
        <v>0</v>
      </c>
      <c r="I433" s="142">
        <v>0</v>
      </c>
      <c r="J433" s="142">
        <v>4.9236000000000002E-2</v>
      </c>
      <c r="K433" s="142">
        <v>0</v>
      </c>
      <c r="L433" s="142">
        <v>0</v>
      </c>
      <c r="M433" s="142">
        <v>0</v>
      </c>
      <c r="N433" s="142"/>
      <c r="O433" s="134">
        <v>0</v>
      </c>
      <c r="P433" s="142">
        <f t="shared" si="202"/>
        <v>0</v>
      </c>
      <c r="Q433" s="134">
        <v>0.37490656999999999</v>
      </c>
      <c r="R433" s="134">
        <v>0</v>
      </c>
      <c r="S433" s="142">
        <f t="shared" si="203"/>
        <v>0.48600000000000004</v>
      </c>
      <c r="T433" s="142"/>
      <c r="U433" s="142"/>
      <c r="V433" s="142"/>
      <c r="W433" s="142"/>
      <c r="X433" s="142"/>
    </row>
    <row r="434" spans="1:24" ht="110.25" x14ac:dyDescent="0.25">
      <c r="A434" s="267">
        <f t="shared" si="197"/>
        <v>375</v>
      </c>
      <c r="B434" s="133" t="s">
        <v>1931</v>
      </c>
      <c r="C434" s="138" t="s">
        <v>683</v>
      </c>
      <c r="D434" s="142">
        <v>0.58447199999999999</v>
      </c>
      <c r="E434" s="142">
        <f t="shared" si="201"/>
        <v>0.24299999999999999</v>
      </c>
      <c r="F434" s="142">
        <v>4.9236000000000002E-2</v>
      </c>
      <c r="G434" s="142">
        <v>0.24299999999999999</v>
      </c>
      <c r="H434" s="142">
        <v>0</v>
      </c>
      <c r="I434" s="142">
        <v>0</v>
      </c>
      <c r="J434" s="142">
        <v>4.9236000000000002E-2</v>
      </c>
      <c r="K434" s="142">
        <v>0</v>
      </c>
      <c r="L434" s="142">
        <v>0</v>
      </c>
      <c r="M434" s="142">
        <v>0</v>
      </c>
      <c r="N434" s="142"/>
      <c r="O434" s="134">
        <v>0</v>
      </c>
      <c r="P434" s="142">
        <f t="shared" si="202"/>
        <v>0</v>
      </c>
      <c r="Q434" s="134">
        <v>0.39093207000000002</v>
      </c>
      <c r="R434" s="134">
        <v>0</v>
      </c>
      <c r="S434" s="142">
        <f t="shared" si="203"/>
        <v>0.19376399999999999</v>
      </c>
      <c r="T434" s="142"/>
      <c r="U434" s="142"/>
      <c r="V434" s="142"/>
      <c r="W434" s="142"/>
      <c r="X434" s="142"/>
    </row>
    <row r="435" spans="1:24" ht="94.5" x14ac:dyDescent="0.25">
      <c r="A435" s="267">
        <f t="shared" si="197"/>
        <v>376</v>
      </c>
      <c r="B435" s="133" t="s">
        <v>1932</v>
      </c>
      <c r="C435" s="138" t="s">
        <v>684</v>
      </c>
      <c r="D435" s="142">
        <v>0.58447199999999999</v>
      </c>
      <c r="E435" s="142">
        <f t="shared" si="201"/>
        <v>0.53523600000000005</v>
      </c>
      <c r="F435" s="142">
        <v>4.9236000000000002E-2</v>
      </c>
      <c r="G435" s="142">
        <v>0.53523600000000005</v>
      </c>
      <c r="H435" s="142">
        <v>0</v>
      </c>
      <c r="I435" s="142">
        <v>0</v>
      </c>
      <c r="J435" s="142">
        <v>4.9236000000000002E-2</v>
      </c>
      <c r="K435" s="142">
        <v>0</v>
      </c>
      <c r="L435" s="142">
        <v>0</v>
      </c>
      <c r="M435" s="142">
        <v>0</v>
      </c>
      <c r="N435" s="142"/>
      <c r="O435" s="134">
        <v>0</v>
      </c>
      <c r="P435" s="142">
        <f t="shared" si="202"/>
        <v>0</v>
      </c>
      <c r="Q435" s="134">
        <v>0.21239496999999999</v>
      </c>
      <c r="R435" s="134">
        <v>0</v>
      </c>
      <c r="S435" s="142">
        <f t="shared" si="203"/>
        <v>0.48600000000000004</v>
      </c>
      <c r="T435" s="142"/>
      <c r="U435" s="142"/>
      <c r="V435" s="142"/>
      <c r="W435" s="142"/>
      <c r="X435" s="142"/>
    </row>
    <row r="436" spans="1:24" ht="126" x14ac:dyDescent="0.25">
      <c r="A436" s="267">
        <f t="shared" si="197"/>
        <v>377</v>
      </c>
      <c r="B436" s="133" t="s">
        <v>685</v>
      </c>
      <c r="C436" s="138" t="s">
        <v>1713</v>
      </c>
      <c r="D436" s="142">
        <v>0.37377600000000005</v>
      </c>
      <c r="E436" s="142">
        <f t="shared" si="201"/>
        <v>0.373776</v>
      </c>
      <c r="F436" s="142">
        <v>0.288820152</v>
      </c>
      <c r="G436" s="142">
        <v>0.23764683599999997</v>
      </c>
      <c r="H436" s="142">
        <v>0.23764683599999997</v>
      </c>
      <c r="I436" s="142">
        <v>0.13612916400000002</v>
      </c>
      <c r="J436" s="142">
        <v>3.1488000000000016E-2</v>
      </c>
      <c r="K436" s="142">
        <v>0</v>
      </c>
      <c r="L436" s="142">
        <v>1.9685316000000008E-2</v>
      </c>
      <c r="M436" s="142">
        <v>0</v>
      </c>
      <c r="N436" s="142"/>
      <c r="O436" s="134">
        <v>0.24108784999999999</v>
      </c>
      <c r="P436" s="142">
        <f t="shared" si="202"/>
        <v>0.24108784999999999</v>
      </c>
      <c r="Q436" s="134">
        <v>0.24108784999999999</v>
      </c>
      <c r="R436" s="134">
        <v>0</v>
      </c>
      <c r="S436" s="142">
        <f t="shared" si="203"/>
        <v>8.4955848E-2</v>
      </c>
      <c r="T436" s="142"/>
      <c r="U436" s="142"/>
      <c r="V436" s="142"/>
      <c r="W436" s="142"/>
      <c r="X436" s="142"/>
    </row>
    <row r="437" spans="1:24" ht="157.5" x14ac:dyDescent="0.25">
      <c r="A437" s="267">
        <f t="shared" si="197"/>
        <v>378</v>
      </c>
      <c r="B437" s="133" t="s">
        <v>686</v>
      </c>
      <c r="C437" s="138" t="s">
        <v>1714</v>
      </c>
      <c r="D437" s="142">
        <v>0.58447199999999999</v>
      </c>
      <c r="E437" s="142">
        <f t="shared" si="201"/>
        <v>0.58447199999999999</v>
      </c>
      <c r="F437" s="142">
        <v>0.46855777200000004</v>
      </c>
      <c r="G437" s="142">
        <v>0.379371024</v>
      </c>
      <c r="H437" s="142">
        <v>0.379371024</v>
      </c>
      <c r="I437" s="142">
        <v>0</v>
      </c>
      <c r="J437" s="142">
        <v>1.4560956000000014E-2</v>
      </c>
      <c r="K437" s="142">
        <v>0.20510097599999999</v>
      </c>
      <c r="L437" s="142">
        <v>7.4625792000000024E-2</v>
      </c>
      <c r="M437" s="142">
        <v>0</v>
      </c>
      <c r="N437" s="142"/>
      <c r="O437" s="134">
        <v>0.41866627000000001</v>
      </c>
      <c r="P437" s="142">
        <f t="shared" si="202"/>
        <v>0.41866627000000001</v>
      </c>
      <c r="Q437" s="134">
        <v>0.41866627000000001</v>
      </c>
      <c r="R437" s="134">
        <v>0.41866627000000001</v>
      </c>
      <c r="S437" s="142">
        <f t="shared" si="203"/>
        <v>0.11591422799999995</v>
      </c>
      <c r="T437" s="142"/>
      <c r="U437" s="142"/>
      <c r="V437" s="142"/>
      <c r="W437" s="142"/>
      <c r="X437" s="142"/>
    </row>
    <row r="438" spans="1:24" ht="141.75" x14ac:dyDescent="0.25">
      <c r="A438" s="267">
        <f t="shared" si="197"/>
        <v>379</v>
      </c>
      <c r="B438" s="133" t="s">
        <v>1933</v>
      </c>
      <c r="C438" s="138" t="s">
        <v>687</v>
      </c>
      <c r="D438" s="142">
        <v>0</v>
      </c>
      <c r="E438" s="142">
        <f t="shared" si="201"/>
        <v>0</v>
      </c>
      <c r="F438" s="142">
        <v>0.14511669000000002</v>
      </c>
      <c r="G438" s="142">
        <v>0</v>
      </c>
      <c r="H438" s="142">
        <v>9.6204000000000012E-3</v>
      </c>
      <c r="I438" s="142">
        <v>0</v>
      </c>
      <c r="J438" s="142">
        <v>0</v>
      </c>
      <c r="K438" s="142">
        <v>0</v>
      </c>
      <c r="L438" s="142">
        <v>0.13549629000000002</v>
      </c>
      <c r="M438" s="142">
        <v>0</v>
      </c>
      <c r="N438" s="142"/>
      <c r="O438" s="134">
        <v>8.0169999999999998E-3</v>
      </c>
      <c r="P438" s="142">
        <f t="shared" si="202"/>
        <v>8.0169999999999998E-3</v>
      </c>
      <c r="Q438" s="134">
        <v>0</v>
      </c>
      <c r="R438" s="134">
        <v>0</v>
      </c>
      <c r="S438" s="142">
        <f t="shared" si="203"/>
        <v>-0.14511669000000002</v>
      </c>
      <c r="T438" s="142"/>
      <c r="U438" s="142"/>
      <c r="V438" s="142"/>
      <c r="W438" s="142"/>
      <c r="X438" s="142"/>
    </row>
    <row r="439" spans="1:24" ht="126" x14ac:dyDescent="0.25">
      <c r="A439" s="267">
        <f t="shared" si="197"/>
        <v>380</v>
      </c>
      <c r="B439" s="133" t="s">
        <v>1934</v>
      </c>
      <c r="C439" s="138" t="s">
        <v>688</v>
      </c>
      <c r="D439" s="142">
        <v>0</v>
      </c>
      <c r="E439" s="142">
        <f t="shared" si="201"/>
        <v>0</v>
      </c>
      <c r="F439" s="142">
        <v>0.28041373199999997</v>
      </c>
      <c r="G439" s="142">
        <v>0</v>
      </c>
      <c r="H439" s="142">
        <v>0.20364180000000001</v>
      </c>
      <c r="I439" s="142">
        <v>0</v>
      </c>
      <c r="J439" s="142">
        <v>0</v>
      </c>
      <c r="K439" s="142">
        <v>0</v>
      </c>
      <c r="L439" s="142">
        <v>7.6771931999999959E-2</v>
      </c>
      <c r="M439" s="142">
        <v>0</v>
      </c>
      <c r="N439" s="142"/>
      <c r="O439" s="134">
        <v>0.26841891999999995</v>
      </c>
      <c r="P439" s="142">
        <f t="shared" si="202"/>
        <v>0.26841891999999995</v>
      </c>
      <c r="Q439" s="134">
        <v>0.26841891999999995</v>
      </c>
      <c r="R439" s="134">
        <v>0.26841891999999995</v>
      </c>
      <c r="S439" s="142">
        <f t="shared" si="203"/>
        <v>-0.28041373199999997</v>
      </c>
      <c r="T439" s="142"/>
      <c r="U439" s="142"/>
      <c r="V439" s="142"/>
      <c r="W439" s="142"/>
      <c r="X439" s="142"/>
    </row>
    <row r="440" spans="1:24" ht="126" x14ac:dyDescent="0.25">
      <c r="A440" s="267">
        <f t="shared" si="197"/>
        <v>381</v>
      </c>
      <c r="B440" s="133" t="s">
        <v>689</v>
      </c>
      <c r="C440" s="138" t="s">
        <v>690</v>
      </c>
      <c r="D440" s="142">
        <v>0</v>
      </c>
      <c r="E440" s="142">
        <f t="shared" si="201"/>
        <v>0</v>
      </c>
      <c r="F440" s="142">
        <v>0.24042945999999998</v>
      </c>
      <c r="G440" s="142">
        <v>0</v>
      </c>
      <c r="H440" s="142">
        <v>0.24042945999999998</v>
      </c>
      <c r="I440" s="142">
        <v>0</v>
      </c>
      <c r="J440" s="142">
        <v>0</v>
      </c>
      <c r="K440" s="142">
        <v>0</v>
      </c>
      <c r="L440" s="142">
        <v>0</v>
      </c>
      <c r="M440" s="142">
        <v>0</v>
      </c>
      <c r="N440" s="142"/>
      <c r="O440" s="134">
        <v>0</v>
      </c>
      <c r="P440" s="142">
        <f t="shared" si="202"/>
        <v>0</v>
      </c>
      <c r="Q440" s="134">
        <v>0</v>
      </c>
      <c r="R440" s="134">
        <v>0</v>
      </c>
      <c r="S440" s="142">
        <f t="shared" si="203"/>
        <v>-0.24042945999999998</v>
      </c>
      <c r="T440" s="142"/>
      <c r="U440" s="142"/>
      <c r="V440" s="142"/>
      <c r="W440" s="142"/>
      <c r="X440" s="142"/>
    </row>
    <row r="441" spans="1:24" ht="121.5" customHeight="1" x14ac:dyDescent="0.25">
      <c r="A441" s="267">
        <f t="shared" si="197"/>
        <v>382</v>
      </c>
      <c r="B441" s="133" t="s">
        <v>1548</v>
      </c>
      <c r="C441" s="138" t="s">
        <v>1549</v>
      </c>
      <c r="D441" s="142">
        <v>0</v>
      </c>
      <c r="E441" s="142">
        <f t="shared" si="201"/>
        <v>0</v>
      </c>
      <c r="F441" s="142">
        <v>0.330864932</v>
      </c>
      <c r="G441" s="142">
        <v>0</v>
      </c>
      <c r="H441" s="142">
        <v>0</v>
      </c>
      <c r="I441" s="142">
        <v>0</v>
      </c>
      <c r="J441" s="142">
        <v>0.27889999999999998</v>
      </c>
      <c r="K441" s="142">
        <v>0</v>
      </c>
      <c r="L441" s="142">
        <v>5.1964932000000019E-2</v>
      </c>
      <c r="M441" s="142">
        <v>0</v>
      </c>
      <c r="N441" s="142"/>
      <c r="O441" s="134">
        <v>0.27739026</v>
      </c>
      <c r="P441" s="142">
        <f t="shared" si="202"/>
        <v>0.27739026</v>
      </c>
      <c r="Q441" s="134">
        <v>0.27739026</v>
      </c>
      <c r="R441" s="134">
        <v>0.27739026</v>
      </c>
      <c r="S441" s="142">
        <f t="shared" si="203"/>
        <v>-0.330864932</v>
      </c>
      <c r="T441" s="142"/>
      <c r="U441" s="142"/>
      <c r="V441" s="142"/>
      <c r="W441" s="142"/>
      <c r="X441" s="142"/>
    </row>
    <row r="442" spans="1:24" ht="141.75" x14ac:dyDescent="0.25">
      <c r="A442" s="267">
        <f t="shared" si="197"/>
        <v>383</v>
      </c>
      <c r="B442" s="133" t="s">
        <v>1550</v>
      </c>
      <c r="C442" s="138" t="s">
        <v>1551</v>
      </c>
      <c r="D442" s="142">
        <v>0</v>
      </c>
      <c r="E442" s="142">
        <f t="shared" si="201"/>
        <v>0</v>
      </c>
      <c r="F442" s="142">
        <v>0.33006448799999999</v>
      </c>
      <c r="G442" s="142">
        <v>0</v>
      </c>
      <c r="H442" s="142">
        <v>0</v>
      </c>
      <c r="I442" s="142">
        <v>0</v>
      </c>
      <c r="J442" s="142">
        <v>0.25282260000000001</v>
      </c>
      <c r="K442" s="142">
        <v>0</v>
      </c>
      <c r="L442" s="142">
        <v>7.7241887999999981E-2</v>
      </c>
      <c r="M442" s="142">
        <v>0</v>
      </c>
      <c r="N442" s="142"/>
      <c r="O442" s="134">
        <v>0.33239888000000001</v>
      </c>
      <c r="P442" s="142">
        <f t="shared" si="202"/>
        <v>0.33239888000000001</v>
      </c>
      <c r="Q442" s="134">
        <v>0</v>
      </c>
      <c r="R442" s="134">
        <v>0</v>
      </c>
      <c r="S442" s="142">
        <f t="shared" si="203"/>
        <v>-0.33006448799999999</v>
      </c>
      <c r="T442" s="142"/>
      <c r="U442" s="142"/>
      <c r="V442" s="142"/>
      <c r="W442" s="142"/>
      <c r="X442" s="142"/>
    </row>
    <row r="443" spans="1:24" ht="157.5" x14ac:dyDescent="0.25">
      <c r="A443" s="267">
        <f t="shared" si="197"/>
        <v>384</v>
      </c>
      <c r="B443" s="133" t="s">
        <v>1935</v>
      </c>
      <c r="C443" s="138" t="s">
        <v>1552</v>
      </c>
      <c r="D443" s="142">
        <v>0</v>
      </c>
      <c r="E443" s="142">
        <f t="shared" si="201"/>
        <v>0</v>
      </c>
      <c r="F443" s="142">
        <v>1.1689399200000001</v>
      </c>
      <c r="G443" s="142">
        <v>0</v>
      </c>
      <c r="H443" s="142">
        <v>0</v>
      </c>
      <c r="I443" s="142">
        <v>0</v>
      </c>
      <c r="J443" s="142">
        <v>0.66426600000000002</v>
      </c>
      <c r="K443" s="142">
        <v>0</v>
      </c>
      <c r="L443" s="142">
        <v>0.50467392000000011</v>
      </c>
      <c r="M443" s="142">
        <v>0</v>
      </c>
      <c r="N443" s="142"/>
      <c r="O443" s="134">
        <v>1.5902116299999998</v>
      </c>
      <c r="P443" s="142">
        <f t="shared" si="202"/>
        <v>1.5902116299999998</v>
      </c>
      <c r="Q443" s="134">
        <v>0</v>
      </c>
      <c r="R443" s="134">
        <v>0</v>
      </c>
      <c r="S443" s="142">
        <f t="shared" si="203"/>
        <v>-1.1689399200000001</v>
      </c>
      <c r="T443" s="142"/>
      <c r="U443" s="142"/>
      <c r="V443" s="142"/>
      <c r="W443" s="142"/>
      <c r="X443" s="142"/>
    </row>
    <row r="444" spans="1:24" ht="141.75" x14ac:dyDescent="0.25">
      <c r="A444" s="267">
        <f t="shared" si="197"/>
        <v>385</v>
      </c>
      <c r="B444" s="133" t="s">
        <v>1553</v>
      </c>
      <c r="C444" s="138" t="s">
        <v>1554</v>
      </c>
      <c r="D444" s="142">
        <v>0</v>
      </c>
      <c r="E444" s="142">
        <f t="shared" si="201"/>
        <v>0</v>
      </c>
      <c r="F444" s="142">
        <v>0.49999900000000003</v>
      </c>
      <c r="G444" s="142">
        <v>0</v>
      </c>
      <c r="H444" s="142">
        <v>0</v>
      </c>
      <c r="I444" s="142">
        <v>0</v>
      </c>
      <c r="J444" s="142">
        <v>0.49999900000000003</v>
      </c>
      <c r="K444" s="142">
        <v>0</v>
      </c>
      <c r="L444" s="142">
        <v>0</v>
      </c>
      <c r="M444" s="142">
        <v>0</v>
      </c>
      <c r="N444" s="142"/>
      <c r="O444" s="134">
        <v>0</v>
      </c>
      <c r="P444" s="142">
        <f t="shared" si="202"/>
        <v>0</v>
      </c>
      <c r="Q444" s="134">
        <v>0</v>
      </c>
      <c r="R444" s="134">
        <v>0</v>
      </c>
      <c r="S444" s="142">
        <f t="shared" si="203"/>
        <v>-0.49999900000000003</v>
      </c>
      <c r="T444" s="142"/>
      <c r="U444" s="142"/>
      <c r="V444" s="142"/>
      <c r="W444" s="142"/>
      <c r="X444" s="142"/>
    </row>
    <row r="445" spans="1:24" ht="110.25" x14ac:dyDescent="0.25">
      <c r="A445" s="267">
        <f t="shared" si="197"/>
        <v>386</v>
      </c>
      <c r="B445" s="133" t="s">
        <v>1936</v>
      </c>
      <c r="C445" s="138" t="s">
        <v>1555</v>
      </c>
      <c r="D445" s="142">
        <v>0</v>
      </c>
      <c r="E445" s="142">
        <f t="shared" si="201"/>
        <v>0</v>
      </c>
      <c r="F445" s="142">
        <v>0.56711314800000001</v>
      </c>
      <c r="G445" s="142">
        <v>0</v>
      </c>
      <c r="H445" s="142">
        <v>0</v>
      </c>
      <c r="I445" s="142">
        <v>0</v>
      </c>
      <c r="J445" s="142">
        <v>0.33213300000000001</v>
      </c>
      <c r="K445" s="142">
        <v>0</v>
      </c>
      <c r="L445" s="142">
        <v>0.234980148</v>
      </c>
      <c r="M445" s="142">
        <v>0</v>
      </c>
      <c r="N445" s="142"/>
      <c r="O445" s="134">
        <v>0.48408459000000004</v>
      </c>
      <c r="P445" s="142">
        <f t="shared" si="202"/>
        <v>0.48408459000000004</v>
      </c>
      <c r="Q445" s="134">
        <v>0</v>
      </c>
      <c r="R445" s="134">
        <v>0</v>
      </c>
      <c r="S445" s="142">
        <f t="shared" si="203"/>
        <v>-0.56711314800000001</v>
      </c>
      <c r="T445" s="142"/>
      <c r="U445" s="142"/>
      <c r="V445" s="142"/>
      <c r="W445" s="142"/>
      <c r="X445" s="142"/>
    </row>
    <row r="446" spans="1:24" ht="157.5" x14ac:dyDescent="0.25">
      <c r="A446" s="267">
        <f t="shared" si="197"/>
        <v>387</v>
      </c>
      <c r="B446" s="133" t="s">
        <v>1556</v>
      </c>
      <c r="C446" s="138" t="s">
        <v>1557</v>
      </c>
      <c r="D446" s="142">
        <v>0</v>
      </c>
      <c r="E446" s="142">
        <f t="shared" si="201"/>
        <v>0</v>
      </c>
      <c r="F446" s="142">
        <v>4.9983696000000001E-2</v>
      </c>
      <c r="G446" s="142">
        <v>0</v>
      </c>
      <c r="H446" s="142">
        <v>0</v>
      </c>
      <c r="I446" s="142">
        <v>0</v>
      </c>
      <c r="J446" s="142">
        <v>0</v>
      </c>
      <c r="K446" s="142">
        <v>0</v>
      </c>
      <c r="L446" s="142">
        <v>4.9983696000000001E-2</v>
      </c>
      <c r="M446" s="142">
        <v>0</v>
      </c>
      <c r="N446" s="142"/>
      <c r="O446" s="134">
        <v>0.32706871999999998</v>
      </c>
      <c r="P446" s="142">
        <f t="shared" si="202"/>
        <v>0.32706871999999998</v>
      </c>
      <c r="Q446" s="134">
        <v>0</v>
      </c>
      <c r="R446" s="134">
        <v>0</v>
      </c>
      <c r="S446" s="142">
        <f t="shared" si="203"/>
        <v>-4.9983696000000001E-2</v>
      </c>
      <c r="T446" s="142"/>
      <c r="U446" s="142"/>
      <c r="V446" s="142"/>
      <c r="W446" s="142"/>
      <c r="X446" s="142"/>
    </row>
    <row r="447" spans="1:24" ht="141.75" x14ac:dyDescent="0.25">
      <c r="A447" s="267">
        <f t="shared" si="197"/>
        <v>388</v>
      </c>
      <c r="B447" s="133" t="s">
        <v>1558</v>
      </c>
      <c r="C447" s="138" t="s">
        <v>1559</v>
      </c>
      <c r="D447" s="142">
        <v>0</v>
      </c>
      <c r="E447" s="142">
        <f t="shared" si="201"/>
        <v>0</v>
      </c>
      <c r="F447" s="142">
        <v>0.47536269599999997</v>
      </c>
      <c r="G447" s="142">
        <v>0</v>
      </c>
      <c r="H447" s="142">
        <v>0</v>
      </c>
      <c r="I447" s="142">
        <v>0</v>
      </c>
      <c r="J447" s="142">
        <v>0</v>
      </c>
      <c r="K447" s="142">
        <v>0</v>
      </c>
      <c r="L447" s="142">
        <v>0.47536269599999997</v>
      </c>
      <c r="M447" s="142">
        <v>0</v>
      </c>
      <c r="N447" s="142"/>
      <c r="O447" s="134">
        <v>0.42687746000000004</v>
      </c>
      <c r="P447" s="142">
        <f t="shared" si="202"/>
        <v>0.42687746000000004</v>
      </c>
      <c r="Q447" s="134">
        <v>0</v>
      </c>
      <c r="R447" s="134">
        <v>0</v>
      </c>
      <c r="S447" s="142">
        <f t="shared" si="203"/>
        <v>-0.47536269599999997</v>
      </c>
      <c r="T447" s="142"/>
      <c r="U447" s="142"/>
      <c r="V447" s="142"/>
      <c r="W447" s="142"/>
      <c r="X447" s="142"/>
    </row>
    <row r="448" spans="1:24" ht="78.75" x14ac:dyDescent="0.25">
      <c r="A448" s="267">
        <f t="shared" si="197"/>
        <v>389</v>
      </c>
      <c r="B448" s="133" t="s">
        <v>1937</v>
      </c>
      <c r="C448" s="138" t="s">
        <v>1938</v>
      </c>
      <c r="D448" s="142">
        <v>0</v>
      </c>
      <c r="E448" s="142">
        <f t="shared" si="201"/>
        <v>0</v>
      </c>
      <c r="F448" s="142">
        <v>0.26285999999999998</v>
      </c>
      <c r="G448" s="142">
        <v>0</v>
      </c>
      <c r="H448" s="142">
        <v>0</v>
      </c>
      <c r="I448" s="142">
        <v>0</v>
      </c>
      <c r="J448" s="142">
        <v>0</v>
      </c>
      <c r="K448" s="142">
        <v>0</v>
      </c>
      <c r="L448" s="142">
        <v>0.26285999999999998</v>
      </c>
      <c r="M448" s="142">
        <v>0</v>
      </c>
      <c r="N448" s="142"/>
      <c r="O448" s="134">
        <v>0</v>
      </c>
      <c r="P448" s="142">
        <f t="shared" si="202"/>
        <v>0</v>
      </c>
      <c r="Q448" s="134">
        <v>0</v>
      </c>
      <c r="R448" s="134">
        <v>0</v>
      </c>
      <c r="S448" s="142">
        <f t="shared" si="203"/>
        <v>-0.26285999999999998</v>
      </c>
      <c r="T448" s="142"/>
      <c r="U448" s="142"/>
      <c r="V448" s="142"/>
      <c r="W448" s="142"/>
      <c r="X448" s="142"/>
    </row>
    <row r="449" spans="1:24" ht="141.75" x14ac:dyDescent="0.25">
      <c r="A449" s="267">
        <f t="shared" si="197"/>
        <v>390</v>
      </c>
      <c r="B449" s="133" t="s">
        <v>1939</v>
      </c>
      <c r="C449" s="138" t="s">
        <v>1940</v>
      </c>
      <c r="D449" s="142">
        <v>0</v>
      </c>
      <c r="E449" s="142">
        <f t="shared" si="201"/>
        <v>0</v>
      </c>
      <c r="F449" s="142">
        <v>0.51659999999999995</v>
      </c>
      <c r="G449" s="142">
        <v>0</v>
      </c>
      <c r="H449" s="142">
        <v>0</v>
      </c>
      <c r="I449" s="142">
        <v>0</v>
      </c>
      <c r="J449" s="142">
        <v>0</v>
      </c>
      <c r="K449" s="142">
        <v>0</v>
      </c>
      <c r="L449" s="142">
        <v>0.51659999999999995</v>
      </c>
      <c r="M449" s="142">
        <v>0</v>
      </c>
      <c r="N449" s="142"/>
      <c r="O449" s="134">
        <v>0</v>
      </c>
      <c r="P449" s="142">
        <f t="shared" si="202"/>
        <v>0</v>
      </c>
      <c r="Q449" s="134">
        <v>0</v>
      </c>
      <c r="R449" s="134">
        <v>0</v>
      </c>
      <c r="S449" s="142">
        <f t="shared" si="203"/>
        <v>-0.51659999999999995</v>
      </c>
      <c r="T449" s="142"/>
      <c r="U449" s="142"/>
      <c r="V449" s="142"/>
      <c r="W449" s="142"/>
      <c r="X449" s="142"/>
    </row>
    <row r="450" spans="1:24" ht="126" x14ac:dyDescent="0.25">
      <c r="A450" s="267">
        <f t="shared" si="197"/>
        <v>391</v>
      </c>
      <c r="B450" s="133" t="s">
        <v>1941</v>
      </c>
      <c r="C450" s="138" t="s">
        <v>1942</v>
      </c>
      <c r="D450" s="142">
        <v>0</v>
      </c>
      <c r="E450" s="142">
        <f t="shared" si="201"/>
        <v>0</v>
      </c>
      <c r="F450" s="142">
        <v>7.2030200000000003E-2</v>
      </c>
      <c r="G450" s="142">
        <v>0</v>
      </c>
      <c r="H450" s="142">
        <v>0</v>
      </c>
      <c r="I450" s="142">
        <v>0</v>
      </c>
      <c r="J450" s="142">
        <v>0</v>
      </c>
      <c r="K450" s="142">
        <v>0</v>
      </c>
      <c r="L450" s="142">
        <v>7.2030200000000003E-2</v>
      </c>
      <c r="M450" s="142">
        <v>0</v>
      </c>
      <c r="N450" s="142"/>
      <c r="O450" s="134">
        <v>0</v>
      </c>
      <c r="P450" s="142">
        <f t="shared" si="202"/>
        <v>0</v>
      </c>
      <c r="Q450" s="134">
        <v>0</v>
      </c>
      <c r="R450" s="134">
        <v>0</v>
      </c>
      <c r="S450" s="142">
        <f t="shared" si="203"/>
        <v>-7.2030200000000003E-2</v>
      </c>
      <c r="T450" s="142"/>
      <c r="U450" s="142"/>
      <c r="V450" s="142"/>
      <c r="W450" s="142"/>
      <c r="X450" s="142"/>
    </row>
    <row r="451" spans="1:24" ht="31.5" x14ac:dyDescent="0.25">
      <c r="A451" s="267"/>
      <c r="B451" s="187" t="s">
        <v>691</v>
      </c>
      <c r="C451" s="188"/>
      <c r="D451" s="170">
        <v>26.521979999999999</v>
      </c>
      <c r="E451" s="170">
        <v>18.247547999999995</v>
      </c>
      <c r="F451" s="170">
        <v>5.1248038740000004</v>
      </c>
      <c r="G451" s="170">
        <v>0.29981904800000003</v>
      </c>
      <c r="H451" s="170">
        <v>0.29981904800000003</v>
      </c>
      <c r="I451" s="170">
        <v>2.386180644</v>
      </c>
      <c r="J451" s="170">
        <v>0.86386566399999987</v>
      </c>
      <c r="K451" s="170">
        <v>11.565693011999999</v>
      </c>
      <c r="L451" s="170">
        <v>3.9611191619999997</v>
      </c>
      <c r="M451" s="170">
        <v>3.9958552959999984</v>
      </c>
      <c r="N451" s="170">
        <f t="shared" ref="N451" si="204">SUM(N452:N458)</f>
        <v>0</v>
      </c>
      <c r="O451" s="198">
        <v>3.7833803599999998</v>
      </c>
      <c r="P451" s="170">
        <f t="shared" ref="P451" si="205">SUM(P452:P458)</f>
        <v>3.7833803599999998</v>
      </c>
      <c r="Q451" s="170">
        <f t="shared" ref="Q451:W451" si="206">SUM(Q452:Q458)</f>
        <v>2.3359389899999998</v>
      </c>
      <c r="R451" s="170">
        <f t="shared" si="206"/>
        <v>0</v>
      </c>
      <c r="S451" s="170">
        <f t="shared" si="206"/>
        <v>13.122744125999997</v>
      </c>
      <c r="T451" s="170">
        <f t="shared" si="206"/>
        <v>0</v>
      </c>
      <c r="U451" s="170">
        <f t="shared" si="206"/>
        <v>0</v>
      </c>
      <c r="V451" s="170">
        <f t="shared" si="206"/>
        <v>0</v>
      </c>
      <c r="W451" s="170">
        <f t="shared" si="206"/>
        <v>0</v>
      </c>
      <c r="X451" s="170"/>
    </row>
    <row r="452" spans="1:24" ht="63" x14ac:dyDescent="0.25">
      <c r="A452" s="267">
        <f t="shared" si="197"/>
        <v>392</v>
      </c>
      <c r="B452" s="174" t="s">
        <v>692</v>
      </c>
      <c r="C452" s="138" t="s">
        <v>693</v>
      </c>
      <c r="D452" s="142">
        <v>12.067728000000001</v>
      </c>
      <c r="E452" s="142">
        <f t="shared" ref="E452:E458" si="207">G452+I452+K452+M452</f>
        <v>5.1706319999999986</v>
      </c>
      <c r="F452" s="142">
        <v>4.361516E-2</v>
      </c>
      <c r="G452" s="142">
        <v>4.3615160000000007E-2</v>
      </c>
      <c r="H452" s="142">
        <v>4.3615160000000007E-2</v>
      </c>
      <c r="I452" s="142">
        <v>1.2926579999999999</v>
      </c>
      <c r="J452" s="142">
        <v>0</v>
      </c>
      <c r="K452" s="142">
        <v>1.2926579999999999</v>
      </c>
      <c r="L452" s="142">
        <v>-6.9388939039072284E-18</v>
      </c>
      <c r="M452" s="142">
        <v>2.541700839999999</v>
      </c>
      <c r="N452" s="142"/>
      <c r="O452" s="134">
        <v>3.6345969999999998E-2</v>
      </c>
      <c r="P452" s="142">
        <f t="shared" ref="P452:P458" si="208">O452-X452</f>
        <v>3.6345969999999998E-2</v>
      </c>
      <c r="Q452" s="134">
        <v>0</v>
      </c>
      <c r="R452" s="134">
        <v>0</v>
      </c>
      <c r="S452" s="142">
        <f t="shared" ref="S452:S458" si="209">E452-F452</f>
        <v>5.1270168399999987</v>
      </c>
      <c r="T452" s="142"/>
      <c r="U452" s="142"/>
      <c r="V452" s="142"/>
      <c r="W452" s="142"/>
      <c r="X452" s="142"/>
    </row>
    <row r="453" spans="1:24" ht="94.5" x14ac:dyDescent="0.25">
      <c r="A453" s="267">
        <f t="shared" si="197"/>
        <v>393</v>
      </c>
      <c r="B453" s="133" t="s">
        <v>694</v>
      </c>
      <c r="C453" s="138" t="s">
        <v>695</v>
      </c>
      <c r="D453" s="142">
        <v>3.6482519999999998</v>
      </c>
      <c r="E453" s="142">
        <f t="shared" si="207"/>
        <v>3.0269159999999991</v>
      </c>
      <c r="F453" s="142">
        <v>0.44174419200000004</v>
      </c>
      <c r="G453" s="142">
        <v>5.9303543999999986E-2</v>
      </c>
      <c r="H453" s="142">
        <v>5.9303543999999986E-2</v>
      </c>
      <c r="I453" s="142">
        <v>0.75672899999999987</v>
      </c>
      <c r="J453" s="142">
        <v>7.5409500000000018E-2</v>
      </c>
      <c r="K453" s="142">
        <v>0.75672899999999987</v>
      </c>
      <c r="L453" s="142">
        <v>0.30703114800000003</v>
      </c>
      <c r="M453" s="142">
        <v>1.4541544559999995</v>
      </c>
      <c r="N453" s="142"/>
      <c r="O453" s="134">
        <v>0.36812015999999997</v>
      </c>
      <c r="P453" s="142">
        <f t="shared" si="208"/>
        <v>0.36812015999999997</v>
      </c>
      <c r="Q453" s="134">
        <v>0</v>
      </c>
      <c r="R453" s="134">
        <v>0</v>
      </c>
      <c r="S453" s="142">
        <f t="shared" si="209"/>
        <v>2.5851718079999992</v>
      </c>
      <c r="T453" s="142"/>
      <c r="U453" s="142"/>
      <c r="V453" s="142"/>
      <c r="W453" s="142"/>
      <c r="X453" s="142"/>
    </row>
    <row r="454" spans="1:24" ht="94.5" x14ac:dyDescent="0.25">
      <c r="A454" s="267">
        <f t="shared" si="197"/>
        <v>394</v>
      </c>
      <c r="B454" s="133" t="s">
        <v>696</v>
      </c>
      <c r="C454" s="138" t="s">
        <v>697</v>
      </c>
      <c r="D454" s="142">
        <v>2.7506999999999997</v>
      </c>
      <c r="E454" s="142">
        <f t="shared" si="207"/>
        <v>2.7386999999999997</v>
      </c>
      <c r="F454" s="142">
        <v>2.5591429379999999</v>
      </c>
      <c r="G454" s="142">
        <v>5.3656835999999999E-2</v>
      </c>
      <c r="H454" s="142">
        <v>5.3656835999999999E-2</v>
      </c>
      <c r="I454" s="142">
        <v>0</v>
      </c>
      <c r="J454" s="142">
        <v>8.7792612000000006E-2</v>
      </c>
      <c r="K454" s="142">
        <v>2.6850431639999996</v>
      </c>
      <c r="L454" s="142">
        <v>2.41769349</v>
      </c>
      <c r="M454" s="142">
        <v>0</v>
      </c>
      <c r="N454" s="142"/>
      <c r="O454" s="134">
        <v>2.1396111200000001</v>
      </c>
      <c r="P454" s="142">
        <f t="shared" si="208"/>
        <v>2.1396111200000001</v>
      </c>
      <c r="Q454" s="134">
        <v>2.1398527899999999</v>
      </c>
      <c r="R454" s="134">
        <v>0</v>
      </c>
      <c r="S454" s="142">
        <f t="shared" si="209"/>
        <v>0.17955706199999977</v>
      </c>
      <c r="T454" s="142"/>
      <c r="U454" s="142"/>
      <c r="V454" s="142"/>
      <c r="W454" s="142"/>
      <c r="X454" s="142"/>
    </row>
    <row r="455" spans="1:24" ht="78.75" x14ac:dyDescent="0.25">
      <c r="A455" s="267">
        <f t="shared" si="197"/>
        <v>395</v>
      </c>
      <c r="B455" s="133" t="s">
        <v>698</v>
      </c>
      <c r="C455" s="138" t="s">
        <v>699</v>
      </c>
      <c r="D455" s="142">
        <v>6.9797759999999993</v>
      </c>
      <c r="E455" s="142">
        <f t="shared" si="207"/>
        <v>6.9677759999999997</v>
      </c>
      <c r="F455" s="142">
        <v>0.49555509600000003</v>
      </c>
      <c r="G455" s="142">
        <v>0.13651315200000003</v>
      </c>
      <c r="H455" s="142">
        <v>0.13651315200000003</v>
      </c>
      <c r="I455" s="142">
        <v>0</v>
      </c>
      <c r="J455" s="142">
        <v>0.17358805199999994</v>
      </c>
      <c r="K455" s="142">
        <v>6.8312628479999997</v>
      </c>
      <c r="L455" s="142">
        <v>0.18545389200000006</v>
      </c>
      <c r="M455" s="142">
        <v>0</v>
      </c>
      <c r="N455" s="142"/>
      <c r="O455" s="134">
        <v>0.41296258000000002</v>
      </c>
      <c r="P455" s="142">
        <f t="shared" si="208"/>
        <v>0.41296258000000002</v>
      </c>
      <c r="Q455" s="134">
        <v>0</v>
      </c>
      <c r="R455" s="134">
        <v>0</v>
      </c>
      <c r="S455" s="142">
        <f t="shared" si="209"/>
        <v>6.4722209039999994</v>
      </c>
      <c r="T455" s="142"/>
      <c r="U455" s="142"/>
      <c r="V455" s="142"/>
      <c r="W455" s="142"/>
      <c r="X455" s="142"/>
    </row>
    <row r="456" spans="1:24" ht="173.25" x14ac:dyDescent="0.25">
      <c r="A456" s="267">
        <f t="shared" si="197"/>
        <v>396</v>
      </c>
      <c r="B456" s="133" t="s">
        <v>700</v>
      </c>
      <c r="C456" s="138" t="s">
        <v>701</v>
      </c>
      <c r="D456" s="142">
        <v>1.0755239999999999</v>
      </c>
      <c r="E456" s="142">
        <f t="shared" si="207"/>
        <v>0.34352399999999994</v>
      </c>
      <c r="F456" s="142">
        <v>0.54972387999999994</v>
      </c>
      <c r="G456" s="142">
        <v>6.7303559999999998E-3</v>
      </c>
      <c r="H456" s="142">
        <v>6.7303559999999998E-3</v>
      </c>
      <c r="I456" s="142">
        <v>0.33679364399999995</v>
      </c>
      <c r="J456" s="142">
        <v>0.52707549999999992</v>
      </c>
      <c r="K456" s="142">
        <v>0</v>
      </c>
      <c r="L456" s="142">
        <v>1.5918023999999975E-2</v>
      </c>
      <c r="M456" s="142">
        <v>0</v>
      </c>
      <c r="N456" s="142"/>
      <c r="O456" s="134">
        <v>0.63025432999999997</v>
      </c>
      <c r="P456" s="142">
        <f t="shared" si="208"/>
        <v>0.63025432999999997</v>
      </c>
      <c r="Q456" s="134">
        <v>0</v>
      </c>
      <c r="R456" s="134">
        <v>0</v>
      </c>
      <c r="S456" s="142">
        <f t="shared" si="209"/>
        <v>-0.20619988</v>
      </c>
      <c r="T456" s="142"/>
      <c r="U456" s="142"/>
      <c r="V456" s="142"/>
      <c r="W456" s="142"/>
      <c r="X456" s="142"/>
    </row>
    <row r="457" spans="1:24" ht="63" x14ac:dyDescent="0.25">
      <c r="A457" s="267">
        <f t="shared" si="197"/>
        <v>397</v>
      </c>
      <c r="B457" s="133" t="s">
        <v>1560</v>
      </c>
      <c r="C457" s="138" t="s">
        <v>1561</v>
      </c>
      <c r="D457" s="142">
        <v>0</v>
      </c>
      <c r="E457" s="142">
        <f t="shared" si="207"/>
        <v>0</v>
      </c>
      <c r="F457" s="142">
        <v>0.89918399999999998</v>
      </c>
      <c r="G457" s="142">
        <v>0</v>
      </c>
      <c r="H457" s="142">
        <v>0</v>
      </c>
      <c r="I457" s="142">
        <v>0</v>
      </c>
      <c r="J457" s="142">
        <v>0</v>
      </c>
      <c r="K457" s="142">
        <v>0</v>
      </c>
      <c r="L457" s="142">
        <v>0.89918399999999998</v>
      </c>
      <c r="M457" s="142">
        <v>0</v>
      </c>
      <c r="N457" s="142"/>
      <c r="O457" s="134">
        <v>0</v>
      </c>
      <c r="P457" s="142">
        <f t="shared" si="208"/>
        <v>0</v>
      </c>
      <c r="Q457" s="134">
        <v>0</v>
      </c>
      <c r="R457" s="134">
        <v>0</v>
      </c>
      <c r="S457" s="142">
        <f t="shared" si="209"/>
        <v>-0.89918399999999998</v>
      </c>
      <c r="T457" s="142"/>
      <c r="U457" s="142"/>
      <c r="V457" s="142"/>
      <c r="W457" s="142"/>
      <c r="X457" s="142"/>
    </row>
    <row r="458" spans="1:24" ht="126" x14ac:dyDescent="0.25">
      <c r="A458" s="267">
        <f t="shared" si="197"/>
        <v>398</v>
      </c>
      <c r="B458" s="174" t="s">
        <v>1562</v>
      </c>
      <c r="C458" s="138" t="s">
        <v>1563</v>
      </c>
      <c r="D458" s="142">
        <v>0</v>
      </c>
      <c r="E458" s="142">
        <f t="shared" si="207"/>
        <v>0</v>
      </c>
      <c r="F458" s="142">
        <v>0.135838608</v>
      </c>
      <c r="G458" s="142">
        <v>0</v>
      </c>
      <c r="H458" s="142">
        <v>0</v>
      </c>
      <c r="I458" s="142">
        <v>0</v>
      </c>
      <c r="J458" s="142">
        <v>0</v>
      </c>
      <c r="K458" s="142">
        <v>0</v>
      </c>
      <c r="L458" s="142">
        <v>0.135838608</v>
      </c>
      <c r="M458" s="142">
        <v>0</v>
      </c>
      <c r="N458" s="142"/>
      <c r="O458" s="134">
        <v>0.19608620000000002</v>
      </c>
      <c r="P458" s="142">
        <f t="shared" si="208"/>
        <v>0.19608620000000002</v>
      </c>
      <c r="Q458" s="134">
        <v>0.19608619999999999</v>
      </c>
      <c r="R458" s="134">
        <v>0</v>
      </c>
      <c r="S458" s="142">
        <f t="shared" si="209"/>
        <v>-0.135838608</v>
      </c>
      <c r="T458" s="142"/>
      <c r="U458" s="142"/>
      <c r="V458" s="142"/>
      <c r="W458" s="142"/>
      <c r="X458" s="142"/>
    </row>
    <row r="459" spans="1:24" ht="15.75" x14ac:dyDescent="0.25">
      <c r="A459" s="267"/>
      <c r="B459" s="187" t="s">
        <v>702</v>
      </c>
      <c r="C459" s="188"/>
      <c r="D459" s="168">
        <v>5515.8215718506099</v>
      </c>
      <c r="E459" s="168">
        <v>1043.8794195576797</v>
      </c>
      <c r="F459" s="168">
        <v>632.3529823307457</v>
      </c>
      <c r="G459" s="168">
        <v>102.87376448399999</v>
      </c>
      <c r="H459" s="168">
        <v>101.74522569199999</v>
      </c>
      <c r="I459" s="168">
        <v>311.62820686192003</v>
      </c>
      <c r="J459" s="168">
        <v>244.61295329474569</v>
      </c>
      <c r="K459" s="168">
        <v>278.41208403192002</v>
      </c>
      <c r="L459" s="168">
        <v>285.99480334399993</v>
      </c>
      <c r="M459" s="168">
        <v>350.96536417983987</v>
      </c>
      <c r="N459" s="168">
        <f t="shared" ref="N459" si="210">N460+N467+N481+N488+N508+N515+N526+N531+N536+N541+N544+N546+N550+N574+N582+N584+N590+N608+N618+N621+N626+N631+N646+N652+N662+N685+N687+N701+N704+N714+N719+N729+N756+N765+N768+N779+N821+N829+N832+N835+N846+N848+N850+N859+N862+N864</f>
        <v>0</v>
      </c>
      <c r="O459" s="168">
        <v>560.53180157000008</v>
      </c>
      <c r="P459" s="168">
        <f t="shared" ref="P459" si="211">P460+P467+P481+P488+P508+P515+P526+P531+P536+P541+P544+P546+P550+P574+P582+P584+P590+P608+P618+P621+P626+P631+P646+P652+P662+P685+P687+P701+P704+P714+P719+P729+P756+P765+P768+P779+P821+P829+P832+P835+P846+P848+P850+P859+P862+P864</f>
        <v>560.53180157000008</v>
      </c>
      <c r="Q459" s="168">
        <f t="shared" ref="Q459:W459" si="212">Q460+Q467+Q481+Q488+Q508+Q515+Q526+Q531+Q536+Q541+Q544+Q546+Q550+Q574+Q582+Q584+Q590+Q608+Q618+Q621+Q626+Q631+Q646+Q652+Q662+Q685+Q687+Q701+Q704+Q714+Q719+Q729+Q756+Q765+Q768+Q779+Q821+Q829+Q832+Q835+Q846+Q848+Q850+Q859+Q862+Q864</f>
        <v>452.69748479999998</v>
      </c>
      <c r="R459" s="168">
        <f t="shared" si="212"/>
        <v>104.97195000999999</v>
      </c>
      <c r="S459" s="168">
        <f t="shared" si="212"/>
        <v>411.52643722693409</v>
      </c>
      <c r="T459" s="168">
        <f t="shared" si="212"/>
        <v>0</v>
      </c>
      <c r="U459" s="168">
        <f t="shared" si="212"/>
        <v>0</v>
      </c>
      <c r="V459" s="168">
        <f t="shared" si="212"/>
        <v>0</v>
      </c>
      <c r="W459" s="168">
        <f t="shared" si="212"/>
        <v>0</v>
      </c>
      <c r="X459" s="168"/>
    </row>
    <row r="460" spans="1:24" ht="31.5" x14ac:dyDescent="0.25">
      <c r="A460" s="267"/>
      <c r="B460" s="187" t="s">
        <v>179</v>
      </c>
      <c r="C460" s="188"/>
      <c r="D460" s="170">
        <v>15.054958264599998</v>
      </c>
      <c r="E460" s="170">
        <v>1.0315679999999998</v>
      </c>
      <c r="F460" s="170">
        <v>5.9098983280000006</v>
      </c>
      <c r="G460" s="170">
        <v>2.0210568000000002E-2</v>
      </c>
      <c r="H460" s="170">
        <v>2.0210568000000002E-2</v>
      </c>
      <c r="I460" s="170">
        <v>0.25489200000000001</v>
      </c>
      <c r="J460" s="170">
        <v>2.852203276</v>
      </c>
      <c r="K460" s="170">
        <v>0.25489200000000001</v>
      </c>
      <c r="L460" s="170">
        <v>3.0374844839999997</v>
      </c>
      <c r="M460" s="170">
        <v>0.50157343200000004</v>
      </c>
      <c r="N460" s="170">
        <f t="shared" ref="N460" si="213">SUM(N461:N466)</f>
        <v>0</v>
      </c>
      <c r="O460" s="198">
        <v>5.3208055200000004</v>
      </c>
      <c r="P460" s="170">
        <f t="shared" ref="P460" si="214">SUM(P461:P466)</f>
        <v>5.3208055200000004</v>
      </c>
      <c r="Q460" s="170">
        <f t="shared" ref="Q460:W460" si="215">SUM(Q461:Q466)</f>
        <v>4.0067928899999998</v>
      </c>
      <c r="R460" s="170">
        <f t="shared" si="215"/>
        <v>1.5500962299999999</v>
      </c>
      <c r="S460" s="170">
        <f t="shared" si="215"/>
        <v>-4.8783303280000005</v>
      </c>
      <c r="T460" s="170">
        <f t="shared" si="215"/>
        <v>0</v>
      </c>
      <c r="U460" s="170">
        <f t="shared" si="215"/>
        <v>0</v>
      </c>
      <c r="V460" s="170">
        <f t="shared" si="215"/>
        <v>0</v>
      </c>
      <c r="W460" s="170">
        <f t="shared" si="215"/>
        <v>0</v>
      </c>
      <c r="X460" s="170"/>
    </row>
    <row r="461" spans="1:24" ht="110.25" x14ac:dyDescent="0.25">
      <c r="A461" s="267">
        <v>399</v>
      </c>
      <c r="B461" s="133" t="s">
        <v>703</v>
      </c>
      <c r="C461" s="138" t="s">
        <v>704</v>
      </c>
      <c r="D461" s="142">
        <v>3.2353902645999999</v>
      </c>
      <c r="E461" s="142">
        <f t="shared" ref="E461:E466" si="216">G461+I461+K461+M461</f>
        <v>1.1999999999999999E-2</v>
      </c>
      <c r="F461" s="142">
        <v>1.6009244579999999</v>
      </c>
      <c r="G461" s="142">
        <v>2.35116E-4</v>
      </c>
      <c r="H461" s="142">
        <v>2.35116E-4</v>
      </c>
      <c r="I461" s="142">
        <v>0</v>
      </c>
      <c r="J461" s="142">
        <v>2.9893199999999996E-4</v>
      </c>
      <c r="K461" s="142">
        <v>0</v>
      </c>
      <c r="L461" s="142">
        <v>1.6003904099999999</v>
      </c>
      <c r="M461" s="142">
        <v>1.1764883999999998E-2</v>
      </c>
      <c r="N461" s="142"/>
      <c r="O461" s="134">
        <v>1.5484395299999998</v>
      </c>
      <c r="P461" s="142">
        <f t="shared" ref="P461:P466" si="217">O461-X461</f>
        <v>1.5484395299999998</v>
      </c>
      <c r="Q461" s="134">
        <v>1.5500962299999999</v>
      </c>
      <c r="R461" s="134">
        <v>1.5500962299999999</v>
      </c>
      <c r="S461" s="142">
        <f t="shared" ref="S461:S466" si="218">E461-F461</f>
        <v>-1.5889244579999999</v>
      </c>
      <c r="T461" s="142"/>
      <c r="U461" s="142"/>
      <c r="V461" s="142"/>
      <c r="W461" s="142"/>
      <c r="X461" s="142"/>
    </row>
    <row r="462" spans="1:24" ht="94.5" x14ac:dyDescent="0.25">
      <c r="A462" s="267">
        <f t="shared" si="197"/>
        <v>400</v>
      </c>
      <c r="B462" s="133" t="s">
        <v>1943</v>
      </c>
      <c r="C462" s="138" t="s">
        <v>1715</v>
      </c>
      <c r="D462" s="142">
        <v>11.819567999999999</v>
      </c>
      <c r="E462" s="142">
        <f t="shared" si="216"/>
        <v>1.019568</v>
      </c>
      <c r="F462" s="142">
        <v>7.2512688000000006E-2</v>
      </c>
      <c r="G462" s="142">
        <v>1.9975452000000001E-2</v>
      </c>
      <c r="H462" s="142">
        <v>1.9975452000000001E-2</v>
      </c>
      <c r="I462" s="142">
        <v>0.25489200000000001</v>
      </c>
      <c r="J462" s="142">
        <v>2.5400472000000004E-2</v>
      </c>
      <c r="K462" s="142">
        <v>0.25489200000000001</v>
      </c>
      <c r="L462" s="142">
        <v>2.7136763999999997E-2</v>
      </c>
      <c r="M462" s="142">
        <v>0.48980854800000001</v>
      </c>
      <c r="N462" s="142"/>
      <c r="O462" s="134">
        <v>6.042724E-2</v>
      </c>
      <c r="P462" s="142">
        <f t="shared" si="217"/>
        <v>6.042724E-2</v>
      </c>
      <c r="Q462" s="134">
        <v>0</v>
      </c>
      <c r="R462" s="134">
        <v>0</v>
      </c>
      <c r="S462" s="142">
        <f t="shared" si="218"/>
        <v>0.94705531200000004</v>
      </c>
      <c r="T462" s="142"/>
      <c r="U462" s="142"/>
      <c r="V462" s="142"/>
      <c r="W462" s="142"/>
      <c r="X462" s="142"/>
    </row>
    <row r="463" spans="1:24" ht="94.5" x14ac:dyDescent="0.25">
      <c r="A463" s="267">
        <f t="shared" si="197"/>
        <v>401</v>
      </c>
      <c r="B463" s="133" t="s">
        <v>1564</v>
      </c>
      <c r="C463" s="138" t="s">
        <v>1565</v>
      </c>
      <c r="D463" s="142">
        <v>0</v>
      </c>
      <c r="E463" s="142">
        <f t="shared" si="216"/>
        <v>0</v>
      </c>
      <c r="F463" s="142">
        <v>1.1936784440000001</v>
      </c>
      <c r="G463" s="142">
        <v>0</v>
      </c>
      <c r="H463" s="142">
        <v>0</v>
      </c>
      <c r="I463" s="142">
        <v>0</v>
      </c>
      <c r="J463" s="142">
        <v>1.0061583839999999</v>
      </c>
      <c r="K463" s="142">
        <v>0</v>
      </c>
      <c r="L463" s="142">
        <v>0.18752006000000021</v>
      </c>
      <c r="M463" s="142">
        <v>0</v>
      </c>
      <c r="N463" s="142"/>
      <c r="O463" s="134">
        <v>0.99473204000000015</v>
      </c>
      <c r="P463" s="142">
        <f t="shared" si="217"/>
        <v>0.99473204000000015</v>
      </c>
      <c r="Q463" s="134">
        <v>0.99614707000000002</v>
      </c>
      <c r="R463" s="134">
        <v>0</v>
      </c>
      <c r="S463" s="142">
        <f t="shared" si="218"/>
        <v>-1.1936784440000001</v>
      </c>
      <c r="T463" s="142"/>
      <c r="U463" s="142"/>
      <c r="V463" s="142"/>
      <c r="W463" s="142"/>
      <c r="X463" s="142"/>
    </row>
    <row r="464" spans="1:24" ht="94.5" x14ac:dyDescent="0.25">
      <c r="A464" s="267">
        <f t="shared" si="197"/>
        <v>402</v>
      </c>
      <c r="B464" s="133" t="s">
        <v>1566</v>
      </c>
      <c r="C464" s="138" t="s">
        <v>1567</v>
      </c>
      <c r="D464" s="142">
        <v>0</v>
      </c>
      <c r="E464" s="142">
        <f t="shared" si="216"/>
        <v>0</v>
      </c>
      <c r="F464" s="142">
        <v>1.2918212599999999</v>
      </c>
      <c r="G464" s="142">
        <v>0</v>
      </c>
      <c r="H464" s="142">
        <v>0</v>
      </c>
      <c r="I464" s="142">
        <v>0</v>
      </c>
      <c r="J464" s="142">
        <v>0.24033619000000001</v>
      </c>
      <c r="K464" s="142">
        <v>0</v>
      </c>
      <c r="L464" s="142">
        <v>1.0514850699999998</v>
      </c>
      <c r="M464" s="142">
        <v>0</v>
      </c>
      <c r="N464" s="142"/>
      <c r="O464" s="134">
        <v>1.2580721500000001</v>
      </c>
      <c r="P464" s="142">
        <f t="shared" si="217"/>
        <v>1.2580721500000001</v>
      </c>
      <c r="Q464" s="134">
        <v>0</v>
      </c>
      <c r="R464" s="134">
        <v>0</v>
      </c>
      <c r="S464" s="142">
        <f t="shared" si="218"/>
        <v>-1.2918212599999999</v>
      </c>
      <c r="T464" s="142"/>
      <c r="U464" s="142"/>
      <c r="V464" s="142"/>
      <c r="W464" s="142"/>
      <c r="X464" s="142"/>
    </row>
    <row r="465" spans="1:24" ht="94.5" x14ac:dyDescent="0.25">
      <c r="A465" s="267">
        <f t="shared" si="197"/>
        <v>403</v>
      </c>
      <c r="B465" s="133" t="s">
        <v>1944</v>
      </c>
      <c r="C465" s="138" t="s">
        <v>1945</v>
      </c>
      <c r="D465" s="142">
        <v>0</v>
      </c>
      <c r="E465" s="142">
        <f t="shared" si="216"/>
        <v>0</v>
      </c>
      <c r="F465" s="142">
        <v>0</v>
      </c>
      <c r="G465" s="142">
        <v>0</v>
      </c>
      <c r="H465" s="142">
        <v>0</v>
      </c>
      <c r="I465" s="142">
        <v>0</v>
      </c>
      <c r="J465" s="142">
        <v>0</v>
      </c>
      <c r="K465" s="142">
        <v>0</v>
      </c>
      <c r="L465" s="142">
        <v>0</v>
      </c>
      <c r="M465" s="142">
        <v>0</v>
      </c>
      <c r="N465" s="142"/>
      <c r="O465" s="134">
        <v>0</v>
      </c>
      <c r="P465" s="142">
        <f t="shared" si="217"/>
        <v>0</v>
      </c>
      <c r="Q465" s="134">
        <v>0</v>
      </c>
      <c r="R465" s="134">
        <v>0</v>
      </c>
      <c r="S465" s="142">
        <f t="shared" si="218"/>
        <v>0</v>
      </c>
      <c r="T465" s="142"/>
      <c r="U465" s="142"/>
      <c r="V465" s="142"/>
      <c r="W465" s="142"/>
      <c r="X465" s="142"/>
    </row>
    <row r="466" spans="1:24" ht="94.5" x14ac:dyDescent="0.25">
      <c r="A466" s="267">
        <f t="shared" si="197"/>
        <v>404</v>
      </c>
      <c r="B466" s="133" t="s">
        <v>1568</v>
      </c>
      <c r="C466" s="138" t="s">
        <v>1569</v>
      </c>
      <c r="D466" s="142">
        <v>0</v>
      </c>
      <c r="E466" s="142">
        <f t="shared" si="216"/>
        <v>0</v>
      </c>
      <c r="F466" s="142">
        <v>1.7509614780000002</v>
      </c>
      <c r="G466" s="142">
        <v>0</v>
      </c>
      <c r="H466" s="142">
        <v>0</v>
      </c>
      <c r="I466" s="142">
        <v>0</v>
      </c>
      <c r="J466" s="142">
        <v>1.5800092980000002</v>
      </c>
      <c r="K466" s="142">
        <v>0</v>
      </c>
      <c r="L466" s="142">
        <v>0.17095218000000001</v>
      </c>
      <c r="M466" s="142">
        <v>0</v>
      </c>
      <c r="N466" s="142"/>
      <c r="O466" s="134">
        <v>1.4591345599999996</v>
      </c>
      <c r="P466" s="142">
        <f t="shared" si="217"/>
        <v>1.4591345599999996</v>
      </c>
      <c r="Q466" s="134">
        <v>1.4605495900000001</v>
      </c>
      <c r="R466" s="134">
        <v>0</v>
      </c>
      <c r="S466" s="142">
        <f t="shared" si="218"/>
        <v>-1.7509614780000002</v>
      </c>
      <c r="T466" s="142"/>
      <c r="U466" s="142"/>
      <c r="V466" s="142"/>
      <c r="W466" s="142"/>
      <c r="X466" s="142"/>
    </row>
    <row r="467" spans="1:24" ht="31.5" x14ac:dyDescent="0.25">
      <c r="A467" s="267"/>
      <c r="B467" s="187" t="s">
        <v>183</v>
      </c>
      <c r="C467" s="188"/>
      <c r="D467" s="170">
        <v>45.984433520542368</v>
      </c>
      <c r="E467" s="170">
        <v>16.230062400000001</v>
      </c>
      <c r="F467" s="170">
        <v>18.391393130000001</v>
      </c>
      <c r="G467" s="170">
        <v>0.37096102400000003</v>
      </c>
      <c r="H467" s="170">
        <v>1.9470609219999999</v>
      </c>
      <c r="I467" s="170">
        <v>8.6316444719999996</v>
      </c>
      <c r="J467" s="170">
        <v>13.880869682</v>
      </c>
      <c r="K467" s="170">
        <v>3.5566898760000001</v>
      </c>
      <c r="L467" s="170">
        <v>2.5634625259999995</v>
      </c>
      <c r="M467" s="170">
        <v>3.6707670280000007</v>
      </c>
      <c r="N467" s="170">
        <f t="shared" ref="N467" si="219">SUM(N468:N480)</f>
        <v>0</v>
      </c>
      <c r="O467" s="198">
        <v>16.651533649999998</v>
      </c>
      <c r="P467" s="170">
        <f t="shared" ref="P467" si="220">SUM(P468:P480)</f>
        <v>16.651533649999998</v>
      </c>
      <c r="Q467" s="170">
        <f t="shared" ref="Q467:W467" si="221">SUM(Q468:Q480)</f>
        <v>26.754377569999999</v>
      </c>
      <c r="R467" s="170">
        <f t="shared" si="221"/>
        <v>17.145204029999999</v>
      </c>
      <c r="S467" s="170">
        <f t="shared" si="221"/>
        <v>-2.1613307299999969</v>
      </c>
      <c r="T467" s="170">
        <f t="shared" si="221"/>
        <v>0</v>
      </c>
      <c r="U467" s="170">
        <f t="shared" si="221"/>
        <v>0</v>
      </c>
      <c r="V467" s="170">
        <f t="shared" si="221"/>
        <v>0</v>
      </c>
      <c r="W467" s="170">
        <f t="shared" si="221"/>
        <v>0</v>
      </c>
      <c r="X467" s="170"/>
    </row>
    <row r="468" spans="1:24" ht="94.5" x14ac:dyDescent="0.25">
      <c r="A468" s="267">
        <f t="shared" si="197"/>
        <v>405</v>
      </c>
      <c r="B468" s="133" t="s">
        <v>705</v>
      </c>
      <c r="C468" s="138" t="s">
        <v>706</v>
      </c>
      <c r="D468" s="142">
        <v>2.9097</v>
      </c>
      <c r="E468" s="142">
        <f t="shared" ref="E468:E480" si="222">G468+I468+K468+M468</f>
        <v>1.1999999999999999E-2</v>
      </c>
      <c r="F468" s="142">
        <v>8.5344000000000001E-4</v>
      </c>
      <c r="G468" s="142">
        <v>2.35116E-4</v>
      </c>
      <c r="H468" s="142">
        <v>2.35116E-4</v>
      </c>
      <c r="I468" s="142">
        <v>1.1764883999999998E-2</v>
      </c>
      <c r="J468" s="142">
        <v>2.9893199999999996E-4</v>
      </c>
      <c r="K468" s="142">
        <v>0</v>
      </c>
      <c r="L468" s="142">
        <v>3.1939199999999999E-4</v>
      </c>
      <c r="M468" s="142">
        <v>0</v>
      </c>
      <c r="N468" s="142"/>
      <c r="O468" s="134">
        <v>7.1120000000000005E-4</v>
      </c>
      <c r="P468" s="142">
        <f t="shared" ref="P468:P480" si="223">O468-X468</f>
        <v>7.1120000000000005E-4</v>
      </c>
      <c r="Q468" s="134">
        <v>0</v>
      </c>
      <c r="R468" s="134">
        <v>0</v>
      </c>
      <c r="S468" s="142">
        <f t="shared" ref="S468:S480" si="224">E468-F468</f>
        <v>1.1146559999999998E-2</v>
      </c>
      <c r="T468" s="142"/>
      <c r="U468" s="142"/>
      <c r="V468" s="142"/>
      <c r="W468" s="142"/>
      <c r="X468" s="142"/>
    </row>
    <row r="469" spans="1:24" ht="94.5" x14ac:dyDescent="0.25">
      <c r="A469" s="267">
        <f t="shared" si="197"/>
        <v>406</v>
      </c>
      <c r="B469" s="174" t="s">
        <v>707</v>
      </c>
      <c r="C469" s="138" t="s">
        <v>708</v>
      </c>
      <c r="D469" s="142">
        <v>12.456802677152544</v>
      </c>
      <c r="E469" s="142">
        <f t="shared" si="222"/>
        <v>1.265196</v>
      </c>
      <c r="F469" s="142">
        <v>6.8869724299999993</v>
      </c>
      <c r="G469" s="142">
        <v>2.4787811999999999E-2</v>
      </c>
      <c r="H469" s="142">
        <v>2.4787811999999999E-2</v>
      </c>
      <c r="I469" s="142">
        <v>1.240408188</v>
      </c>
      <c r="J469" s="142">
        <v>6.2953987600000003</v>
      </c>
      <c r="K469" s="142">
        <v>0</v>
      </c>
      <c r="L469" s="142">
        <v>0.56678585799999937</v>
      </c>
      <c r="M469" s="142">
        <v>0</v>
      </c>
      <c r="N469" s="142"/>
      <c r="O469" s="134">
        <v>7.1334084399999993</v>
      </c>
      <c r="P469" s="142">
        <f t="shared" si="223"/>
        <v>7.1334084399999993</v>
      </c>
      <c r="Q469" s="134">
        <v>9.083371979999999</v>
      </c>
      <c r="R469" s="134">
        <v>9.083371979999999</v>
      </c>
      <c r="S469" s="142">
        <f t="shared" si="224"/>
        <v>-5.6217764299999988</v>
      </c>
      <c r="T469" s="142"/>
      <c r="U469" s="142"/>
      <c r="V469" s="142"/>
      <c r="W469" s="142"/>
      <c r="X469" s="142"/>
    </row>
    <row r="470" spans="1:24" ht="63" x14ac:dyDescent="0.25">
      <c r="A470" s="267">
        <f t="shared" si="197"/>
        <v>407</v>
      </c>
      <c r="B470" s="133" t="s">
        <v>709</v>
      </c>
      <c r="C470" s="138" t="s">
        <v>710</v>
      </c>
      <c r="D470" s="142">
        <v>13.102485360813558</v>
      </c>
      <c r="E470" s="142">
        <f t="shared" si="222"/>
        <v>2.803548000000001</v>
      </c>
      <c r="F470" s="142">
        <v>0</v>
      </c>
      <c r="G470" s="142">
        <v>0</v>
      </c>
      <c r="H470" s="142">
        <v>0</v>
      </c>
      <c r="I470" s="142">
        <v>0.70088700000000026</v>
      </c>
      <c r="J470" s="142">
        <v>0</v>
      </c>
      <c r="K470" s="142">
        <v>0.70088700000000026</v>
      </c>
      <c r="L470" s="142">
        <v>0</v>
      </c>
      <c r="M470" s="142">
        <v>1.4017740000000005</v>
      </c>
      <c r="N470" s="142"/>
      <c r="O470" s="134">
        <v>0</v>
      </c>
      <c r="P470" s="142">
        <f t="shared" si="223"/>
        <v>0</v>
      </c>
      <c r="Q470" s="134">
        <v>0</v>
      </c>
      <c r="R470" s="134">
        <v>0</v>
      </c>
      <c r="S470" s="142">
        <f t="shared" si="224"/>
        <v>2.803548000000001</v>
      </c>
      <c r="T470" s="142"/>
      <c r="U470" s="142"/>
      <c r="V470" s="142"/>
      <c r="W470" s="142"/>
      <c r="X470" s="142"/>
    </row>
    <row r="471" spans="1:24" ht="63" x14ac:dyDescent="0.25">
      <c r="A471" s="267">
        <f t="shared" ref="A471:A534" si="225">IF(A470&gt;0,A470+1,A469+1)</f>
        <v>408</v>
      </c>
      <c r="B471" s="133" t="s">
        <v>711</v>
      </c>
      <c r="C471" s="138" t="s">
        <v>712</v>
      </c>
      <c r="D471" s="142">
        <v>7.8767667225762708</v>
      </c>
      <c r="E471" s="142">
        <f t="shared" si="222"/>
        <v>3.4748543999999999</v>
      </c>
      <c r="F471" s="142">
        <v>5.2656905979999999</v>
      </c>
      <c r="G471" s="142">
        <v>6.8079575999999989E-2</v>
      </c>
      <c r="H471" s="142">
        <v>6.8079575999999989E-2</v>
      </c>
      <c r="I471" s="142">
        <v>3.4067748239999998</v>
      </c>
      <c r="J471" s="142">
        <v>3.9884634699999997</v>
      </c>
      <c r="K471" s="142">
        <v>0</v>
      </c>
      <c r="L471" s="142">
        <v>1.2091475520000006</v>
      </c>
      <c r="M471" s="142">
        <v>0</v>
      </c>
      <c r="N471" s="142"/>
      <c r="O471" s="134">
        <v>5.4219248100000002</v>
      </c>
      <c r="P471" s="142">
        <f t="shared" si="223"/>
        <v>5.4219248100000002</v>
      </c>
      <c r="Q471" s="134">
        <v>7.2557825999999999</v>
      </c>
      <c r="R471" s="134">
        <v>7.2557825999999999</v>
      </c>
      <c r="S471" s="142">
        <f t="shared" si="224"/>
        <v>-1.790836198</v>
      </c>
      <c r="T471" s="142"/>
      <c r="U471" s="142"/>
      <c r="V471" s="142"/>
      <c r="W471" s="142"/>
      <c r="X471" s="142"/>
    </row>
    <row r="472" spans="1:24" ht="94.5" x14ac:dyDescent="0.25">
      <c r="A472" s="267">
        <f t="shared" si="225"/>
        <v>409</v>
      </c>
      <c r="B472" s="133" t="s">
        <v>713</v>
      </c>
      <c r="C472" s="139" t="s">
        <v>714</v>
      </c>
      <c r="D472" s="142">
        <v>1.3312920000000001</v>
      </c>
      <c r="E472" s="142">
        <f t="shared" si="222"/>
        <v>1.036764</v>
      </c>
      <c r="F472" s="142">
        <v>0.82923698000000001</v>
      </c>
      <c r="G472" s="142">
        <v>0.12822022399999999</v>
      </c>
      <c r="H472" s="142">
        <v>0.12822022399999999</v>
      </c>
      <c r="I472" s="142">
        <v>0.25919099999999995</v>
      </c>
      <c r="J472" s="142">
        <v>0.11438443599999998</v>
      </c>
      <c r="K472" s="142">
        <v>0.25919099999999995</v>
      </c>
      <c r="L472" s="142">
        <v>0.5866323200000001</v>
      </c>
      <c r="M472" s="142">
        <v>0.39016177600000007</v>
      </c>
      <c r="N472" s="142"/>
      <c r="O472" s="134">
        <v>0.80463442000000018</v>
      </c>
      <c r="P472" s="142">
        <f t="shared" si="223"/>
        <v>0.80463442000000018</v>
      </c>
      <c r="Q472" s="134">
        <v>0.80604944999999995</v>
      </c>
      <c r="R472" s="134">
        <v>0.80604944999999995</v>
      </c>
      <c r="S472" s="142">
        <f t="shared" si="224"/>
        <v>0.20752702000000001</v>
      </c>
      <c r="T472" s="142"/>
      <c r="U472" s="142"/>
      <c r="V472" s="142"/>
      <c r="W472" s="142"/>
      <c r="X472" s="142"/>
    </row>
    <row r="473" spans="1:24" ht="110.25" x14ac:dyDescent="0.25">
      <c r="A473" s="267">
        <f t="shared" si="225"/>
        <v>410</v>
      </c>
      <c r="B473" s="133" t="s">
        <v>715</v>
      </c>
      <c r="C473" s="138" t="s">
        <v>716</v>
      </c>
      <c r="D473" s="142">
        <v>0.71420675999999994</v>
      </c>
      <c r="E473" s="142">
        <f t="shared" si="222"/>
        <v>5.6519999999999994E-2</v>
      </c>
      <c r="F473" s="142">
        <v>4.0197720000000004E-3</v>
      </c>
      <c r="G473" s="142">
        <v>1.107348E-3</v>
      </c>
      <c r="H473" s="142">
        <v>1.107348E-3</v>
      </c>
      <c r="I473" s="142">
        <v>0</v>
      </c>
      <c r="J473" s="142">
        <v>1.4080919999999999E-3</v>
      </c>
      <c r="K473" s="142">
        <v>5.5412651999999993E-2</v>
      </c>
      <c r="L473" s="142">
        <v>1.5043320000000004E-3</v>
      </c>
      <c r="M473" s="142">
        <v>0</v>
      </c>
      <c r="N473" s="142"/>
      <c r="O473" s="134">
        <v>3.3498099999999999E-3</v>
      </c>
      <c r="P473" s="142">
        <f t="shared" si="223"/>
        <v>3.3498099999999999E-3</v>
      </c>
      <c r="Q473" s="134">
        <v>0</v>
      </c>
      <c r="R473" s="134">
        <v>0</v>
      </c>
      <c r="S473" s="142">
        <f t="shared" si="224"/>
        <v>5.2500227999999996E-2</v>
      </c>
      <c r="T473" s="142"/>
      <c r="U473" s="142"/>
      <c r="V473" s="142"/>
      <c r="W473" s="142"/>
      <c r="X473" s="142"/>
    </row>
    <row r="474" spans="1:24" ht="126" x14ac:dyDescent="0.25">
      <c r="A474" s="267">
        <f t="shared" si="225"/>
        <v>411</v>
      </c>
      <c r="B474" s="174" t="s">
        <v>717</v>
      </c>
      <c r="C474" s="138" t="s">
        <v>718</v>
      </c>
      <c r="D474" s="142">
        <v>1.9723440000000003</v>
      </c>
      <c r="E474" s="142">
        <f t="shared" si="222"/>
        <v>1.9723440000000003</v>
      </c>
      <c r="F474" s="142">
        <v>0.14027500799999998</v>
      </c>
      <c r="G474" s="142">
        <v>3.8642280000000001E-2</v>
      </c>
      <c r="H474" s="142">
        <v>3.8642280000000001E-2</v>
      </c>
      <c r="I474" s="142">
        <v>0.49308600000000002</v>
      </c>
      <c r="J474" s="142">
        <v>4.9136951999999998E-2</v>
      </c>
      <c r="K474" s="142">
        <v>0.49308600000000002</v>
      </c>
      <c r="L474" s="142">
        <v>5.249577599999998E-2</v>
      </c>
      <c r="M474" s="142">
        <v>0.94752972000000013</v>
      </c>
      <c r="N474" s="142"/>
      <c r="O474" s="134">
        <v>0.11689583999999999</v>
      </c>
      <c r="P474" s="142">
        <f t="shared" si="223"/>
        <v>0.11689583999999999</v>
      </c>
      <c r="Q474" s="134">
        <v>0</v>
      </c>
      <c r="R474" s="134">
        <v>0</v>
      </c>
      <c r="S474" s="142">
        <f t="shared" si="224"/>
        <v>1.8320689920000004</v>
      </c>
      <c r="T474" s="142"/>
      <c r="U474" s="142"/>
      <c r="V474" s="142"/>
      <c r="W474" s="142"/>
      <c r="X474" s="142"/>
    </row>
    <row r="475" spans="1:24" ht="110.25" x14ac:dyDescent="0.25">
      <c r="A475" s="267">
        <f t="shared" si="225"/>
        <v>412</v>
      </c>
      <c r="B475" s="133" t="s">
        <v>719</v>
      </c>
      <c r="C475" s="138" t="s">
        <v>720</v>
      </c>
      <c r="D475" s="142">
        <v>0.44650799999999996</v>
      </c>
      <c r="E475" s="142">
        <f t="shared" si="222"/>
        <v>0.44650800000000002</v>
      </c>
      <c r="F475" s="142">
        <v>1.5549155999999998E-2</v>
      </c>
      <c r="G475" s="142">
        <v>8.7480120000000012E-3</v>
      </c>
      <c r="H475" s="142">
        <v>8.7480120000000012E-3</v>
      </c>
      <c r="I475" s="142">
        <v>0.43775998799999999</v>
      </c>
      <c r="J475" s="142">
        <v>3.0446159999999983E-3</v>
      </c>
      <c r="K475" s="142">
        <v>0</v>
      </c>
      <c r="L475" s="142">
        <v>3.7565279999999986E-3</v>
      </c>
      <c r="M475" s="142">
        <v>0</v>
      </c>
      <c r="N475" s="142"/>
      <c r="O475" s="134">
        <v>8.0250160000000015E-2</v>
      </c>
      <c r="P475" s="142">
        <f t="shared" si="223"/>
        <v>8.0250160000000015E-2</v>
      </c>
      <c r="Q475" s="134">
        <v>8.3202929999999994E-2</v>
      </c>
      <c r="R475" s="134">
        <v>0</v>
      </c>
      <c r="S475" s="142">
        <f t="shared" si="224"/>
        <v>0.43095884400000001</v>
      </c>
      <c r="T475" s="142"/>
      <c r="U475" s="142"/>
      <c r="V475" s="142"/>
      <c r="W475" s="142"/>
      <c r="X475" s="142"/>
    </row>
    <row r="476" spans="1:24" ht="94.5" x14ac:dyDescent="0.25">
      <c r="A476" s="267">
        <f t="shared" si="225"/>
        <v>413</v>
      </c>
      <c r="B476" s="133" t="s">
        <v>721</v>
      </c>
      <c r="C476" s="138" t="s">
        <v>722</v>
      </c>
      <c r="D476" s="142">
        <v>1.5947160000000002</v>
      </c>
      <c r="E476" s="142">
        <f t="shared" si="222"/>
        <v>1.594716</v>
      </c>
      <c r="F476" s="142">
        <v>0.11341773599999999</v>
      </c>
      <c r="G476" s="142">
        <v>3.1243775999999997E-2</v>
      </c>
      <c r="H476" s="142">
        <v>3.1243775999999997E-2</v>
      </c>
      <c r="I476" s="142">
        <v>0</v>
      </c>
      <c r="J476" s="142">
        <v>3.9729119999999993E-2</v>
      </c>
      <c r="K476" s="142">
        <v>1.5634722240000001</v>
      </c>
      <c r="L476" s="142">
        <v>4.2444839999999998E-2</v>
      </c>
      <c r="M476" s="142">
        <v>0</v>
      </c>
      <c r="N476" s="142"/>
      <c r="O476" s="134">
        <v>9.4514780000000007E-2</v>
      </c>
      <c r="P476" s="142">
        <f t="shared" si="223"/>
        <v>9.4514780000000007E-2</v>
      </c>
      <c r="Q476" s="134">
        <v>0</v>
      </c>
      <c r="R476" s="134">
        <v>0</v>
      </c>
      <c r="S476" s="142">
        <f t="shared" si="224"/>
        <v>1.4812982640000001</v>
      </c>
      <c r="T476" s="142"/>
      <c r="U476" s="142"/>
      <c r="V476" s="142"/>
      <c r="W476" s="142"/>
      <c r="X476" s="142"/>
    </row>
    <row r="477" spans="1:24" ht="94.5" x14ac:dyDescent="0.25">
      <c r="A477" s="267">
        <f t="shared" si="225"/>
        <v>414</v>
      </c>
      <c r="B477" s="133" t="s">
        <v>723</v>
      </c>
      <c r="C477" s="138" t="s">
        <v>724</v>
      </c>
      <c r="D477" s="142">
        <v>1.938564</v>
      </c>
      <c r="E477" s="142">
        <f t="shared" si="222"/>
        <v>1.938564</v>
      </c>
      <c r="F477" s="142">
        <v>0.13787256000000001</v>
      </c>
      <c r="G477" s="142">
        <v>3.7980468000000003E-2</v>
      </c>
      <c r="H477" s="142">
        <v>3.7980468000000003E-2</v>
      </c>
      <c r="I477" s="142">
        <v>0.48464099999999999</v>
      </c>
      <c r="J477" s="142">
        <v>4.8295391999999993E-2</v>
      </c>
      <c r="K477" s="142">
        <v>0.48464099999999999</v>
      </c>
      <c r="L477" s="142">
        <v>5.1596700000000009E-2</v>
      </c>
      <c r="M477" s="142">
        <v>0.93130153199999988</v>
      </c>
      <c r="N477" s="142"/>
      <c r="O477" s="134">
        <v>0.1148938</v>
      </c>
      <c r="P477" s="142">
        <f t="shared" si="223"/>
        <v>0.1148938</v>
      </c>
      <c r="Q477" s="134">
        <v>0</v>
      </c>
      <c r="R477" s="134">
        <v>0</v>
      </c>
      <c r="S477" s="142">
        <f t="shared" si="224"/>
        <v>1.80069144</v>
      </c>
      <c r="T477" s="142"/>
      <c r="U477" s="142"/>
      <c r="V477" s="142"/>
      <c r="W477" s="142"/>
      <c r="X477" s="142"/>
    </row>
    <row r="478" spans="1:24" ht="110.25" x14ac:dyDescent="0.25">
      <c r="A478" s="267">
        <f t="shared" si="225"/>
        <v>415</v>
      </c>
      <c r="B478" s="133" t="s">
        <v>1946</v>
      </c>
      <c r="C478" s="138" t="s">
        <v>725</v>
      </c>
      <c r="D478" s="142">
        <v>1.6410480000000003</v>
      </c>
      <c r="E478" s="142">
        <f t="shared" si="222"/>
        <v>1.6290479999999998</v>
      </c>
      <c r="F478" s="142">
        <v>0.11585947199999996</v>
      </c>
      <c r="G478" s="142">
        <v>3.1916411999999998E-2</v>
      </c>
      <c r="H478" s="142">
        <v>3.1916411999999998E-2</v>
      </c>
      <c r="I478" s="142">
        <v>1.5971315879999999</v>
      </c>
      <c r="J478" s="142">
        <v>4.0584431999999997E-2</v>
      </c>
      <c r="K478" s="142">
        <v>0</v>
      </c>
      <c r="L478" s="142">
        <v>4.3358627999999962E-2</v>
      </c>
      <c r="M478" s="142">
        <v>0</v>
      </c>
      <c r="N478" s="142"/>
      <c r="O478" s="134">
        <v>9.6549560000000006E-2</v>
      </c>
      <c r="P478" s="142">
        <f t="shared" si="223"/>
        <v>9.6549560000000006E-2</v>
      </c>
      <c r="Q478" s="134">
        <v>0</v>
      </c>
      <c r="R478" s="134">
        <v>0</v>
      </c>
      <c r="S478" s="142">
        <f t="shared" si="224"/>
        <v>1.5131885279999999</v>
      </c>
      <c r="T478" s="142"/>
      <c r="U478" s="142"/>
      <c r="V478" s="142"/>
      <c r="W478" s="142"/>
      <c r="X478" s="142"/>
    </row>
    <row r="479" spans="1:24" ht="63" x14ac:dyDescent="0.25">
      <c r="A479" s="267">
        <f t="shared" si="225"/>
        <v>416</v>
      </c>
      <c r="B479" s="174" t="s">
        <v>726</v>
      </c>
      <c r="C479" s="138" t="s">
        <v>727</v>
      </c>
      <c r="D479" s="142">
        <v>0</v>
      </c>
      <c r="E479" s="142">
        <f t="shared" si="222"/>
        <v>0</v>
      </c>
      <c r="F479" s="142">
        <v>1.5760998980000001</v>
      </c>
      <c r="G479" s="142">
        <v>0</v>
      </c>
      <c r="H479" s="142">
        <v>1.5760998979999998</v>
      </c>
      <c r="I479" s="142">
        <v>0</v>
      </c>
      <c r="J479" s="142">
        <v>0</v>
      </c>
      <c r="K479" s="142">
        <v>0</v>
      </c>
      <c r="L479" s="142">
        <v>2.2204460492503131E-16</v>
      </c>
      <c r="M479" s="142">
        <v>0</v>
      </c>
      <c r="N479" s="142"/>
      <c r="O479" s="134">
        <v>2.9779089999999852E-2</v>
      </c>
      <c r="P479" s="142">
        <f t="shared" si="223"/>
        <v>2.9779089999999852E-2</v>
      </c>
      <c r="Q479" s="134">
        <v>6.7713488699999997</v>
      </c>
      <c r="R479" s="134">
        <v>0</v>
      </c>
      <c r="S479" s="142">
        <f t="shared" si="224"/>
        <v>-1.5760998980000001</v>
      </c>
      <c r="T479" s="142"/>
      <c r="U479" s="142"/>
      <c r="V479" s="142"/>
      <c r="W479" s="142"/>
      <c r="X479" s="142"/>
    </row>
    <row r="480" spans="1:24" ht="94.5" x14ac:dyDescent="0.25">
      <c r="A480" s="267">
        <f t="shared" si="225"/>
        <v>417</v>
      </c>
      <c r="B480" s="133" t="s">
        <v>1570</v>
      </c>
      <c r="C480" s="138" t="s">
        <v>1571</v>
      </c>
      <c r="D480" s="142">
        <v>0</v>
      </c>
      <c r="E480" s="142">
        <f t="shared" si="222"/>
        <v>0</v>
      </c>
      <c r="F480" s="142">
        <v>3.3055460800000001</v>
      </c>
      <c r="G480" s="142">
        <v>0</v>
      </c>
      <c r="H480" s="142">
        <v>0</v>
      </c>
      <c r="I480" s="142">
        <v>0</v>
      </c>
      <c r="J480" s="142">
        <v>3.3001254800000002</v>
      </c>
      <c r="K480" s="142">
        <v>0</v>
      </c>
      <c r="L480" s="142">
        <v>5.4205999999998866E-3</v>
      </c>
      <c r="M480" s="142">
        <v>0</v>
      </c>
      <c r="N480" s="142"/>
      <c r="O480" s="134">
        <v>2.7546217400000002</v>
      </c>
      <c r="P480" s="142">
        <f t="shared" si="223"/>
        <v>2.7546217400000002</v>
      </c>
      <c r="Q480" s="134">
        <v>2.7546217400000002</v>
      </c>
      <c r="R480" s="134">
        <v>0</v>
      </c>
      <c r="S480" s="142">
        <f t="shared" si="224"/>
        <v>-3.3055460800000001</v>
      </c>
      <c r="T480" s="142"/>
      <c r="U480" s="142"/>
      <c r="V480" s="142"/>
      <c r="W480" s="142"/>
      <c r="X480" s="142"/>
    </row>
    <row r="481" spans="1:24" ht="31.5" x14ac:dyDescent="0.25">
      <c r="A481" s="267"/>
      <c r="B481" s="187" t="s">
        <v>190</v>
      </c>
      <c r="C481" s="188"/>
      <c r="D481" s="170">
        <v>56.910746172406768</v>
      </c>
      <c r="E481" s="170">
        <v>22.564391999999994</v>
      </c>
      <c r="F481" s="170">
        <v>8.5175613020000007</v>
      </c>
      <c r="G481" s="170">
        <v>4.9017502559999997</v>
      </c>
      <c r="H481" s="170">
        <v>3.7894756100000007</v>
      </c>
      <c r="I481" s="170">
        <v>8.6368685519999993</v>
      </c>
      <c r="J481" s="170">
        <v>4.5155612799999991</v>
      </c>
      <c r="K481" s="170">
        <v>3.0514140000000003</v>
      </c>
      <c r="L481" s="170">
        <v>0.212524412</v>
      </c>
      <c r="M481" s="170">
        <v>5.9743591919999997</v>
      </c>
      <c r="N481" s="170">
        <f t="shared" ref="N481" si="226">SUM(N482:N487)</f>
        <v>0</v>
      </c>
      <c r="O481" s="198">
        <v>7.1966776800000005</v>
      </c>
      <c r="P481" s="170">
        <f t="shared" ref="P481" si="227">SUM(P482:P487)</f>
        <v>7.1966776800000005</v>
      </c>
      <c r="Q481" s="170">
        <f t="shared" ref="Q481:W481" si="228">SUM(Q482:Q487)</f>
        <v>9.2508535700000003</v>
      </c>
      <c r="R481" s="170">
        <f t="shared" si="228"/>
        <v>0</v>
      </c>
      <c r="S481" s="170">
        <f t="shared" si="228"/>
        <v>14.046830698000001</v>
      </c>
      <c r="T481" s="170">
        <f t="shared" si="228"/>
        <v>0</v>
      </c>
      <c r="U481" s="170">
        <f t="shared" si="228"/>
        <v>0</v>
      </c>
      <c r="V481" s="170">
        <f t="shared" si="228"/>
        <v>0</v>
      </c>
      <c r="W481" s="170">
        <f t="shared" si="228"/>
        <v>0</v>
      </c>
      <c r="X481" s="170"/>
    </row>
    <row r="482" spans="1:24" ht="110.25" x14ac:dyDescent="0.25">
      <c r="A482" s="267">
        <f t="shared" si="225"/>
        <v>418</v>
      </c>
      <c r="B482" s="133" t="s">
        <v>728</v>
      </c>
      <c r="C482" s="138" t="s">
        <v>729</v>
      </c>
      <c r="D482" s="142">
        <v>2.4704159999999997</v>
      </c>
      <c r="E482" s="142">
        <f t="shared" ref="E482:E487" si="229">G482+I482+K482+M482</f>
        <v>2.4704160000000002</v>
      </c>
      <c r="F482" s="142">
        <v>0.175698408</v>
      </c>
      <c r="G482" s="142">
        <v>4.8400548000000002E-2</v>
      </c>
      <c r="H482" s="142">
        <v>4.8400548000000002E-2</v>
      </c>
      <c r="I482" s="142">
        <v>0.61760400000000004</v>
      </c>
      <c r="J482" s="142">
        <v>6.1545431999999997E-2</v>
      </c>
      <c r="K482" s="142">
        <v>0.61760400000000004</v>
      </c>
      <c r="L482" s="142">
        <v>6.5752427999999988E-2</v>
      </c>
      <c r="M482" s="142">
        <v>1.1868074520000003</v>
      </c>
      <c r="N482" s="142"/>
      <c r="O482" s="134">
        <v>0.14641533999999998</v>
      </c>
      <c r="P482" s="142">
        <f t="shared" ref="P482:P487" si="230">O482-X482</f>
        <v>0.14641533999999998</v>
      </c>
      <c r="Q482" s="134">
        <v>0</v>
      </c>
      <c r="R482" s="134">
        <v>0</v>
      </c>
      <c r="S482" s="142">
        <f t="shared" ref="S482:S487" si="231">E482-F482</f>
        <v>2.294717592</v>
      </c>
      <c r="T482" s="142"/>
      <c r="U482" s="142"/>
      <c r="V482" s="142"/>
      <c r="W482" s="142"/>
      <c r="X482" s="142"/>
    </row>
    <row r="483" spans="1:24" ht="110.25" x14ac:dyDescent="0.25">
      <c r="A483" s="267">
        <f t="shared" si="225"/>
        <v>419</v>
      </c>
      <c r="B483" s="133" t="s">
        <v>730</v>
      </c>
      <c r="C483" s="138" t="s">
        <v>731</v>
      </c>
      <c r="D483" s="142">
        <v>1.8279719999999999</v>
      </c>
      <c r="E483" s="142">
        <f t="shared" si="229"/>
        <v>1.8279719999999999</v>
      </c>
      <c r="F483" s="142">
        <v>0</v>
      </c>
      <c r="G483" s="142">
        <v>3.5813784000000001E-2</v>
      </c>
      <c r="H483" s="142">
        <v>3.5813784000000001E-2</v>
      </c>
      <c r="I483" s="142">
        <v>0.45699300000000004</v>
      </c>
      <c r="J483" s="142">
        <v>4.5540215999999994E-2</v>
      </c>
      <c r="K483" s="142">
        <v>0.45699300000000004</v>
      </c>
      <c r="L483" s="142">
        <v>-8.1353999999999996E-2</v>
      </c>
      <c r="M483" s="142">
        <v>0.87817221599999995</v>
      </c>
      <c r="N483" s="142"/>
      <c r="O483" s="134">
        <v>0</v>
      </c>
      <c r="P483" s="142">
        <f t="shared" si="230"/>
        <v>0</v>
      </c>
      <c r="Q483" s="134">
        <v>0</v>
      </c>
      <c r="R483" s="134">
        <v>0</v>
      </c>
      <c r="S483" s="142">
        <f t="shared" si="231"/>
        <v>1.8279719999999999</v>
      </c>
      <c r="T483" s="142"/>
      <c r="U483" s="142"/>
      <c r="V483" s="142"/>
      <c r="W483" s="142"/>
      <c r="X483" s="142"/>
    </row>
    <row r="484" spans="1:24" ht="78.75" x14ac:dyDescent="0.25">
      <c r="A484" s="267">
        <f t="shared" si="225"/>
        <v>420</v>
      </c>
      <c r="B484" s="174" t="s">
        <v>732</v>
      </c>
      <c r="C484" s="138" t="s">
        <v>733</v>
      </c>
      <c r="D484" s="142">
        <v>8.2587960000000002</v>
      </c>
      <c r="E484" s="142">
        <f t="shared" si="229"/>
        <v>2.2587960000000002</v>
      </c>
      <c r="F484" s="142">
        <v>0.3286538</v>
      </c>
      <c r="G484" s="142">
        <v>4.4254475999999994E-2</v>
      </c>
      <c r="H484" s="142">
        <v>4.4254475999999994E-2</v>
      </c>
      <c r="I484" s="142">
        <v>0.56469899999999995</v>
      </c>
      <c r="J484" s="142">
        <v>5.6273340000000012E-2</v>
      </c>
      <c r="K484" s="142">
        <v>0.56469899999999995</v>
      </c>
      <c r="L484" s="142">
        <v>0.228125984</v>
      </c>
      <c r="M484" s="142">
        <v>1.085143524</v>
      </c>
      <c r="N484" s="142"/>
      <c r="O484" s="134">
        <v>0.27387817000000003</v>
      </c>
      <c r="P484" s="142">
        <f t="shared" si="230"/>
        <v>0.27387817000000003</v>
      </c>
      <c r="Q484" s="134">
        <v>0</v>
      </c>
      <c r="R484" s="134">
        <v>0</v>
      </c>
      <c r="S484" s="142">
        <f t="shared" si="231"/>
        <v>1.9301422000000001</v>
      </c>
      <c r="T484" s="142"/>
      <c r="U484" s="142"/>
      <c r="V484" s="142"/>
      <c r="W484" s="142"/>
      <c r="X484" s="142"/>
    </row>
    <row r="485" spans="1:24" ht="63" x14ac:dyDescent="0.25">
      <c r="A485" s="267">
        <f t="shared" si="225"/>
        <v>421</v>
      </c>
      <c r="B485" s="133" t="s">
        <v>734</v>
      </c>
      <c r="C485" s="138" t="s">
        <v>735</v>
      </c>
      <c r="D485" s="142">
        <v>7.3132799999999998</v>
      </c>
      <c r="E485" s="142">
        <f t="shared" si="229"/>
        <v>5.6970719999999986</v>
      </c>
      <c r="F485" s="142">
        <v>3.6102191299999999</v>
      </c>
      <c r="G485" s="142">
        <v>0.11161744800000001</v>
      </c>
      <c r="H485" s="142">
        <v>0.11161744800000001</v>
      </c>
      <c r="I485" s="142">
        <v>5.585454551999999</v>
      </c>
      <c r="J485" s="142">
        <v>3.4986016819999999</v>
      </c>
      <c r="K485" s="142">
        <v>0</v>
      </c>
      <c r="L485" s="142">
        <v>0</v>
      </c>
      <c r="M485" s="142">
        <v>0</v>
      </c>
      <c r="N485" s="142"/>
      <c r="O485" s="134">
        <v>3.1072258700000002</v>
      </c>
      <c r="P485" s="142">
        <f t="shared" si="230"/>
        <v>3.1072258700000002</v>
      </c>
      <c r="Q485" s="134">
        <v>5.1102355499999996</v>
      </c>
      <c r="R485" s="134">
        <v>0</v>
      </c>
      <c r="S485" s="142">
        <f t="shared" si="231"/>
        <v>2.0868528699999986</v>
      </c>
      <c r="T485" s="142"/>
      <c r="U485" s="142"/>
      <c r="V485" s="142"/>
      <c r="W485" s="142"/>
      <c r="X485" s="142"/>
    </row>
    <row r="486" spans="1:24" ht="63" x14ac:dyDescent="0.25">
      <c r="A486" s="267">
        <f t="shared" si="225"/>
        <v>422</v>
      </c>
      <c r="B486" s="133" t="s">
        <v>736</v>
      </c>
      <c r="C486" s="138" t="s">
        <v>737</v>
      </c>
      <c r="D486" s="142">
        <v>31.765394172406776</v>
      </c>
      <c r="E486" s="142">
        <f t="shared" si="229"/>
        <v>5.6484719999999999</v>
      </c>
      <c r="F486" s="142">
        <v>0</v>
      </c>
      <c r="G486" s="142">
        <v>0</v>
      </c>
      <c r="H486" s="142">
        <v>0</v>
      </c>
      <c r="I486" s="142">
        <v>1.4121180000000002</v>
      </c>
      <c r="J486" s="142">
        <v>0</v>
      </c>
      <c r="K486" s="142">
        <v>1.4121180000000002</v>
      </c>
      <c r="L486" s="142">
        <v>0</v>
      </c>
      <c r="M486" s="142">
        <v>2.8242359999999995</v>
      </c>
      <c r="N486" s="142"/>
      <c r="O486" s="134">
        <v>0</v>
      </c>
      <c r="P486" s="142">
        <f t="shared" si="230"/>
        <v>0</v>
      </c>
      <c r="Q486" s="134">
        <v>0</v>
      </c>
      <c r="R486" s="134">
        <v>0</v>
      </c>
      <c r="S486" s="142">
        <f t="shared" si="231"/>
        <v>5.6484719999999999</v>
      </c>
      <c r="T486" s="142"/>
      <c r="U486" s="142"/>
      <c r="V486" s="142"/>
      <c r="W486" s="142"/>
      <c r="X486" s="142"/>
    </row>
    <row r="487" spans="1:24" ht="63" x14ac:dyDescent="0.25">
      <c r="A487" s="267">
        <f t="shared" si="225"/>
        <v>423</v>
      </c>
      <c r="B487" s="174" t="s">
        <v>738</v>
      </c>
      <c r="C487" s="138" t="s">
        <v>739</v>
      </c>
      <c r="D487" s="142">
        <v>5.2748879999999998</v>
      </c>
      <c r="E487" s="142">
        <f t="shared" si="229"/>
        <v>4.661664</v>
      </c>
      <c r="F487" s="142">
        <v>4.4029899639999996</v>
      </c>
      <c r="G487" s="142">
        <v>4.661664</v>
      </c>
      <c r="H487" s="142">
        <v>3.5493893540000006</v>
      </c>
      <c r="I487" s="142">
        <v>0</v>
      </c>
      <c r="J487" s="142">
        <v>0.85360060999999909</v>
      </c>
      <c r="K487" s="142">
        <v>0</v>
      </c>
      <c r="L487" s="142">
        <v>0</v>
      </c>
      <c r="M487" s="142">
        <v>0</v>
      </c>
      <c r="N487" s="142"/>
      <c r="O487" s="134">
        <v>3.6691582999999999</v>
      </c>
      <c r="P487" s="142">
        <f t="shared" si="230"/>
        <v>3.6691582999999999</v>
      </c>
      <c r="Q487" s="134">
        <v>4.1406180199999998</v>
      </c>
      <c r="R487" s="134">
        <v>0</v>
      </c>
      <c r="S487" s="142">
        <f t="shared" si="231"/>
        <v>0.25867403600000038</v>
      </c>
      <c r="T487" s="142"/>
      <c r="U487" s="142"/>
      <c r="V487" s="142"/>
      <c r="W487" s="142"/>
      <c r="X487" s="142"/>
    </row>
    <row r="488" spans="1:24" ht="31.5" x14ac:dyDescent="0.25">
      <c r="A488" s="267"/>
      <c r="B488" s="187" t="s">
        <v>195</v>
      </c>
      <c r="C488" s="188"/>
      <c r="D488" s="170">
        <v>96.319872000000018</v>
      </c>
      <c r="E488" s="170">
        <v>30.130607999999999</v>
      </c>
      <c r="F488" s="170">
        <v>46.607448034000001</v>
      </c>
      <c r="G488" s="170">
        <v>0.51767791200000002</v>
      </c>
      <c r="H488" s="170">
        <v>0.51767791200000002</v>
      </c>
      <c r="I488" s="170">
        <v>6.3415505640000012</v>
      </c>
      <c r="J488" s="170">
        <v>20.858568053999996</v>
      </c>
      <c r="K488" s="170">
        <v>8.9460159839999989</v>
      </c>
      <c r="L488" s="170">
        <v>25.231202068000005</v>
      </c>
      <c r="M488" s="170">
        <v>14.325363540000001</v>
      </c>
      <c r="N488" s="170">
        <f t="shared" ref="N488" si="232">SUM(N489:N507)</f>
        <v>0</v>
      </c>
      <c r="O488" s="198">
        <v>44.877571429999996</v>
      </c>
      <c r="P488" s="170">
        <f t="shared" ref="P488" si="233">SUM(P489:P507)</f>
        <v>44.877571429999996</v>
      </c>
      <c r="Q488" s="170">
        <f t="shared" ref="Q488:W488" si="234">SUM(Q489:Q507)</f>
        <v>18.856860290000004</v>
      </c>
      <c r="R488" s="170">
        <f t="shared" si="234"/>
        <v>1.20467451</v>
      </c>
      <c r="S488" s="170">
        <f t="shared" si="234"/>
        <v>-16.476840033999999</v>
      </c>
      <c r="T488" s="170">
        <f t="shared" si="234"/>
        <v>0</v>
      </c>
      <c r="U488" s="170">
        <f t="shared" si="234"/>
        <v>0</v>
      </c>
      <c r="V488" s="170">
        <f t="shared" si="234"/>
        <v>0</v>
      </c>
      <c r="W488" s="170">
        <f t="shared" si="234"/>
        <v>0</v>
      </c>
      <c r="X488" s="170"/>
    </row>
    <row r="489" spans="1:24" ht="126" x14ac:dyDescent="0.25">
      <c r="A489" s="267">
        <f t="shared" si="225"/>
        <v>424</v>
      </c>
      <c r="B489" s="174" t="s">
        <v>740</v>
      </c>
      <c r="C489" s="138" t="s">
        <v>741</v>
      </c>
      <c r="D489" s="142">
        <v>15.307463999999998</v>
      </c>
      <c r="E489" s="142">
        <f t="shared" ref="E489:E507" si="235">G489+I489+K489+M489</f>
        <v>1.2E-2</v>
      </c>
      <c r="F489" s="142">
        <v>9.1432490299999998</v>
      </c>
      <c r="G489" s="142">
        <v>2.35116E-4</v>
      </c>
      <c r="H489" s="142">
        <v>2.35116E-4</v>
      </c>
      <c r="I489" s="142">
        <v>3.0000000000000001E-3</v>
      </c>
      <c r="J489" s="142">
        <v>2.9893199999999996E-4</v>
      </c>
      <c r="K489" s="142">
        <v>3.0000000000000001E-3</v>
      </c>
      <c r="L489" s="142">
        <v>9.1427149819999993</v>
      </c>
      <c r="M489" s="142">
        <v>5.7648839999999996E-3</v>
      </c>
      <c r="N489" s="142"/>
      <c r="O489" s="134">
        <v>9.3802928599999991</v>
      </c>
      <c r="P489" s="142">
        <f t="shared" ref="P489:P507" si="236">O489-X489</f>
        <v>9.3802928599999991</v>
      </c>
      <c r="Q489" s="134">
        <v>0</v>
      </c>
      <c r="R489" s="134">
        <v>0</v>
      </c>
      <c r="S489" s="142">
        <f t="shared" ref="S489:S507" si="237">E489-F489</f>
        <v>-9.1312490299999993</v>
      </c>
      <c r="T489" s="142"/>
      <c r="U489" s="142"/>
      <c r="V489" s="142"/>
      <c r="W489" s="142"/>
      <c r="X489" s="142"/>
    </row>
    <row r="490" spans="1:24" ht="94.5" x14ac:dyDescent="0.25">
      <c r="A490" s="267">
        <f t="shared" si="225"/>
        <v>425</v>
      </c>
      <c r="B490" s="133" t="s">
        <v>742</v>
      </c>
      <c r="C490" s="138" t="s">
        <v>743</v>
      </c>
      <c r="D490" s="142">
        <v>2.0734079999999997</v>
      </c>
      <c r="E490" s="142">
        <f t="shared" si="235"/>
        <v>2.0734080000000001</v>
      </c>
      <c r="F490" s="142">
        <v>0.147462816</v>
      </c>
      <c r="G490" s="142">
        <v>4.0622363999999994E-2</v>
      </c>
      <c r="H490" s="142">
        <v>4.0622363999999994E-2</v>
      </c>
      <c r="I490" s="142">
        <v>0</v>
      </c>
      <c r="J490" s="142">
        <v>5.1654755999999996E-2</v>
      </c>
      <c r="K490" s="142">
        <v>0</v>
      </c>
      <c r="L490" s="142">
        <v>5.5185696000000006E-2</v>
      </c>
      <c r="M490" s="142">
        <v>2.0327856360000003</v>
      </c>
      <c r="N490" s="142"/>
      <c r="O490" s="134">
        <v>0.12288568</v>
      </c>
      <c r="P490" s="142">
        <f t="shared" si="236"/>
        <v>0.12288568</v>
      </c>
      <c r="Q490" s="134">
        <v>0</v>
      </c>
      <c r="R490" s="134">
        <v>0</v>
      </c>
      <c r="S490" s="142">
        <f t="shared" si="237"/>
        <v>1.9259451840000001</v>
      </c>
      <c r="T490" s="142"/>
      <c r="U490" s="142"/>
      <c r="V490" s="142"/>
      <c r="W490" s="142"/>
      <c r="X490" s="142"/>
    </row>
    <row r="491" spans="1:24" ht="94.5" x14ac:dyDescent="0.25">
      <c r="A491" s="267">
        <f t="shared" si="225"/>
        <v>426</v>
      </c>
      <c r="B491" s="133" t="s">
        <v>744</v>
      </c>
      <c r="C491" s="138" t="s">
        <v>745</v>
      </c>
      <c r="D491" s="142">
        <v>2.0734079999999997</v>
      </c>
      <c r="E491" s="142">
        <f t="shared" si="235"/>
        <v>2.0734080000000001</v>
      </c>
      <c r="F491" s="142">
        <v>0.147462816</v>
      </c>
      <c r="G491" s="142">
        <v>4.0622363999999994E-2</v>
      </c>
      <c r="H491" s="142">
        <v>4.0622363999999994E-2</v>
      </c>
      <c r="I491" s="142">
        <v>0</v>
      </c>
      <c r="J491" s="142">
        <v>5.1654755999999996E-2</v>
      </c>
      <c r="K491" s="142">
        <v>0</v>
      </c>
      <c r="L491" s="142">
        <v>5.5185696000000006E-2</v>
      </c>
      <c r="M491" s="142">
        <v>2.0327856360000003</v>
      </c>
      <c r="N491" s="142"/>
      <c r="O491" s="134">
        <v>0.12288568</v>
      </c>
      <c r="P491" s="142">
        <f t="shared" si="236"/>
        <v>0.12288568</v>
      </c>
      <c r="Q491" s="134">
        <v>0</v>
      </c>
      <c r="R491" s="134">
        <v>0</v>
      </c>
      <c r="S491" s="142">
        <f t="shared" si="237"/>
        <v>1.9259451840000001</v>
      </c>
      <c r="T491" s="142"/>
      <c r="U491" s="142"/>
      <c r="V491" s="142"/>
      <c r="W491" s="142"/>
      <c r="X491" s="142"/>
    </row>
    <row r="492" spans="1:24" ht="78.75" x14ac:dyDescent="0.25">
      <c r="A492" s="267">
        <f t="shared" si="225"/>
        <v>427</v>
      </c>
      <c r="B492" s="133" t="s">
        <v>746</v>
      </c>
      <c r="C492" s="138" t="s">
        <v>747</v>
      </c>
      <c r="D492" s="142">
        <v>2.0734079999999997</v>
      </c>
      <c r="E492" s="142">
        <f t="shared" si="235"/>
        <v>2.0734080000000001</v>
      </c>
      <c r="F492" s="142">
        <v>0.147462816</v>
      </c>
      <c r="G492" s="142">
        <v>4.0622363999999994E-2</v>
      </c>
      <c r="H492" s="142">
        <v>4.0622363999999994E-2</v>
      </c>
      <c r="I492" s="142">
        <v>0</v>
      </c>
      <c r="J492" s="142">
        <v>5.1654755999999996E-2</v>
      </c>
      <c r="K492" s="142">
        <v>0</v>
      </c>
      <c r="L492" s="142">
        <v>5.5185696000000006E-2</v>
      </c>
      <c r="M492" s="142">
        <v>2.0327856360000003</v>
      </c>
      <c r="N492" s="142"/>
      <c r="O492" s="134">
        <v>0.12288568</v>
      </c>
      <c r="P492" s="142">
        <f t="shared" si="236"/>
        <v>0.12288568</v>
      </c>
      <c r="Q492" s="134">
        <v>0</v>
      </c>
      <c r="R492" s="134">
        <v>0</v>
      </c>
      <c r="S492" s="142">
        <f t="shared" si="237"/>
        <v>1.9259451840000001</v>
      </c>
      <c r="T492" s="142"/>
      <c r="U492" s="142"/>
      <c r="V492" s="142"/>
      <c r="W492" s="142"/>
      <c r="X492" s="142"/>
    </row>
    <row r="493" spans="1:24" ht="94.5" x14ac:dyDescent="0.25">
      <c r="A493" s="267">
        <f t="shared" si="225"/>
        <v>428</v>
      </c>
      <c r="B493" s="174" t="s">
        <v>748</v>
      </c>
      <c r="C493" s="138" t="s">
        <v>749</v>
      </c>
      <c r="D493" s="142">
        <v>11.620716</v>
      </c>
      <c r="E493" s="142">
        <f t="shared" si="235"/>
        <v>3.9599760000000002</v>
      </c>
      <c r="F493" s="142">
        <v>5.0000192840000004</v>
      </c>
      <c r="G493" s="142">
        <v>7.758414000000001E-2</v>
      </c>
      <c r="H493" s="142">
        <v>7.758414000000001E-2</v>
      </c>
      <c r="I493" s="142">
        <v>0</v>
      </c>
      <c r="J493" s="142">
        <v>9.8654807999999969E-2</v>
      </c>
      <c r="K493" s="142">
        <v>0</v>
      </c>
      <c r="L493" s="142">
        <v>4.8237803360000004</v>
      </c>
      <c r="M493" s="142">
        <v>3.8823918600000002</v>
      </c>
      <c r="N493" s="142"/>
      <c r="O493" s="134">
        <v>5.0449496799999993</v>
      </c>
      <c r="P493" s="142">
        <f t="shared" si="236"/>
        <v>5.0449496799999993</v>
      </c>
      <c r="Q493" s="134">
        <v>0</v>
      </c>
      <c r="R493" s="134">
        <v>0</v>
      </c>
      <c r="S493" s="142">
        <f t="shared" si="237"/>
        <v>-1.0400432840000002</v>
      </c>
      <c r="T493" s="142"/>
      <c r="U493" s="142"/>
      <c r="V493" s="142"/>
      <c r="W493" s="142"/>
      <c r="X493" s="142"/>
    </row>
    <row r="494" spans="1:24" ht="101.25" customHeight="1" x14ac:dyDescent="0.25">
      <c r="A494" s="267">
        <f t="shared" si="225"/>
        <v>429</v>
      </c>
      <c r="B494" s="133" t="s">
        <v>750</v>
      </c>
      <c r="C494" s="138" t="s">
        <v>751</v>
      </c>
      <c r="D494" s="142">
        <v>1.8636839999999997</v>
      </c>
      <c r="E494" s="142">
        <f t="shared" si="235"/>
        <v>1.8516840000000001</v>
      </c>
      <c r="F494" s="142">
        <v>1.2102969700000001</v>
      </c>
      <c r="G494" s="142">
        <v>3.6278315999999998E-2</v>
      </c>
      <c r="H494" s="142">
        <v>3.6278315999999998E-2</v>
      </c>
      <c r="I494" s="142">
        <v>0</v>
      </c>
      <c r="J494" s="142">
        <v>4.6130951999999996E-2</v>
      </c>
      <c r="K494" s="142">
        <v>0</v>
      </c>
      <c r="L494" s="142">
        <v>1.1278877020000002</v>
      </c>
      <c r="M494" s="142">
        <v>1.8154056840000001</v>
      </c>
      <c r="N494" s="142"/>
      <c r="O494" s="134">
        <v>1.1897446399999998</v>
      </c>
      <c r="P494" s="142">
        <f t="shared" si="236"/>
        <v>1.1897446399999998</v>
      </c>
      <c r="Q494" s="134">
        <v>0</v>
      </c>
      <c r="R494" s="134">
        <v>0</v>
      </c>
      <c r="S494" s="142">
        <f t="shared" si="237"/>
        <v>0.64138702999999997</v>
      </c>
      <c r="T494" s="142"/>
      <c r="U494" s="142"/>
      <c r="V494" s="142"/>
      <c r="W494" s="142"/>
      <c r="X494" s="142"/>
    </row>
    <row r="495" spans="1:24" ht="94.5" x14ac:dyDescent="0.25">
      <c r="A495" s="267">
        <f t="shared" si="225"/>
        <v>430</v>
      </c>
      <c r="B495" s="133" t="s">
        <v>752</v>
      </c>
      <c r="C495" s="138" t="s">
        <v>753</v>
      </c>
      <c r="D495" s="142">
        <v>2.0651280000000001</v>
      </c>
      <c r="E495" s="142">
        <f t="shared" si="235"/>
        <v>1.9708079999999997</v>
      </c>
      <c r="F495" s="142">
        <v>0.14016584399999998</v>
      </c>
      <c r="G495" s="142">
        <v>3.8612207999999995E-2</v>
      </c>
      <c r="H495" s="142">
        <v>3.8612207999999995E-2</v>
      </c>
      <c r="I495" s="142">
        <v>0</v>
      </c>
      <c r="J495" s="142">
        <v>4.9098719999999998E-2</v>
      </c>
      <c r="K495" s="142">
        <v>1.9321957919999997</v>
      </c>
      <c r="L495" s="142">
        <v>5.245491599999999E-2</v>
      </c>
      <c r="M495" s="142">
        <v>0</v>
      </c>
      <c r="N495" s="142"/>
      <c r="O495" s="134">
        <v>1.5728048700000001</v>
      </c>
      <c r="P495" s="142">
        <f t="shared" si="236"/>
        <v>1.5728048700000001</v>
      </c>
      <c r="Q495" s="134">
        <v>0</v>
      </c>
      <c r="R495" s="134">
        <v>0</v>
      </c>
      <c r="S495" s="142">
        <f t="shared" si="237"/>
        <v>1.8306421559999997</v>
      </c>
      <c r="T495" s="142"/>
      <c r="U495" s="142"/>
      <c r="V495" s="142"/>
      <c r="W495" s="142"/>
      <c r="X495" s="142"/>
    </row>
    <row r="496" spans="1:24" ht="78.75" x14ac:dyDescent="0.25">
      <c r="A496" s="267">
        <f t="shared" si="225"/>
        <v>431</v>
      </c>
      <c r="B496" s="133" t="s">
        <v>754</v>
      </c>
      <c r="C496" s="138" t="s">
        <v>755</v>
      </c>
      <c r="D496" s="142">
        <v>1.3212000000000002</v>
      </c>
      <c r="E496" s="142">
        <f t="shared" si="235"/>
        <v>1.3212000000000002</v>
      </c>
      <c r="F496" s="142">
        <v>0</v>
      </c>
      <c r="G496" s="142">
        <v>0</v>
      </c>
      <c r="H496" s="142">
        <v>0</v>
      </c>
      <c r="I496" s="142">
        <v>0.33030000000000004</v>
      </c>
      <c r="J496" s="142">
        <v>0</v>
      </c>
      <c r="K496" s="142">
        <v>0.33030000000000004</v>
      </c>
      <c r="L496" s="142">
        <v>0</v>
      </c>
      <c r="M496" s="142">
        <v>0.66060000000000008</v>
      </c>
      <c r="N496" s="142"/>
      <c r="O496" s="134">
        <v>0</v>
      </c>
      <c r="P496" s="142">
        <f t="shared" si="236"/>
        <v>0</v>
      </c>
      <c r="Q496" s="134">
        <v>0</v>
      </c>
      <c r="R496" s="134">
        <v>0</v>
      </c>
      <c r="S496" s="142">
        <f t="shared" si="237"/>
        <v>1.3212000000000002</v>
      </c>
      <c r="T496" s="142"/>
      <c r="U496" s="142"/>
      <c r="V496" s="142"/>
      <c r="W496" s="142"/>
      <c r="X496" s="142"/>
    </row>
    <row r="497" spans="1:24" ht="78.75" x14ac:dyDescent="0.25">
      <c r="A497" s="267">
        <f t="shared" si="225"/>
        <v>432</v>
      </c>
      <c r="B497" s="133" t="s">
        <v>756</v>
      </c>
      <c r="C497" s="138" t="s">
        <v>757</v>
      </c>
      <c r="D497" s="142">
        <v>1.2210120000000002</v>
      </c>
      <c r="E497" s="142">
        <f t="shared" si="235"/>
        <v>1.221012</v>
      </c>
      <c r="F497" s="142">
        <v>8.6839583999999956E-2</v>
      </c>
      <c r="G497" s="142">
        <v>2.3922167999999997E-2</v>
      </c>
      <c r="H497" s="142">
        <v>2.3922167999999997E-2</v>
      </c>
      <c r="I497" s="142">
        <v>0</v>
      </c>
      <c r="J497" s="142">
        <v>3.0419051999999985E-2</v>
      </c>
      <c r="K497" s="142">
        <v>1.1970898320000001</v>
      </c>
      <c r="L497" s="142">
        <v>3.2498363999999974E-2</v>
      </c>
      <c r="M497" s="142">
        <v>0</v>
      </c>
      <c r="N497" s="142"/>
      <c r="O497" s="134">
        <v>7.2366319999999998E-2</v>
      </c>
      <c r="P497" s="142">
        <f t="shared" si="236"/>
        <v>7.2366319999999998E-2</v>
      </c>
      <c r="Q497" s="134">
        <v>0</v>
      </c>
      <c r="R497" s="134">
        <v>0</v>
      </c>
      <c r="S497" s="142">
        <f t="shared" si="237"/>
        <v>1.134172416</v>
      </c>
      <c r="T497" s="142"/>
      <c r="U497" s="142"/>
      <c r="V497" s="142"/>
      <c r="W497" s="142"/>
      <c r="X497" s="142"/>
    </row>
    <row r="498" spans="1:24" ht="78.75" x14ac:dyDescent="0.25">
      <c r="A498" s="267">
        <f t="shared" si="225"/>
        <v>433</v>
      </c>
      <c r="B498" s="133" t="s">
        <v>758</v>
      </c>
      <c r="C498" s="138" t="s">
        <v>759</v>
      </c>
      <c r="D498" s="142">
        <v>1.4787959999999998</v>
      </c>
      <c r="E498" s="142">
        <f t="shared" si="235"/>
        <v>1.4667960000000002</v>
      </c>
      <c r="F498" s="142">
        <v>0</v>
      </c>
      <c r="G498" s="142">
        <v>2.8737587999999998E-2</v>
      </c>
      <c r="H498" s="142">
        <v>2.8737587999999998E-2</v>
      </c>
      <c r="I498" s="142">
        <v>0</v>
      </c>
      <c r="J498" s="142">
        <v>3.6542256000000009E-2</v>
      </c>
      <c r="K498" s="142">
        <v>1.4380584120000002</v>
      </c>
      <c r="L498" s="142">
        <v>-6.5279844000000004E-2</v>
      </c>
      <c r="M498" s="142">
        <v>0</v>
      </c>
      <c r="N498" s="142"/>
      <c r="O498" s="134">
        <v>0</v>
      </c>
      <c r="P498" s="142">
        <f t="shared" si="236"/>
        <v>0</v>
      </c>
      <c r="Q498" s="134">
        <v>0</v>
      </c>
      <c r="R498" s="134">
        <v>0</v>
      </c>
      <c r="S498" s="142">
        <f t="shared" si="237"/>
        <v>1.4667960000000002</v>
      </c>
      <c r="T498" s="142"/>
      <c r="U498" s="142"/>
      <c r="V498" s="142"/>
      <c r="W498" s="142"/>
      <c r="X498" s="142"/>
    </row>
    <row r="499" spans="1:24" ht="94.5" x14ac:dyDescent="0.25">
      <c r="A499" s="267">
        <f t="shared" si="225"/>
        <v>434</v>
      </c>
      <c r="B499" s="133" t="s">
        <v>760</v>
      </c>
      <c r="C499" s="138" t="s">
        <v>761</v>
      </c>
      <c r="D499" s="142">
        <v>1.1401679999999998</v>
      </c>
      <c r="E499" s="142">
        <f t="shared" si="235"/>
        <v>1.1281679999999998</v>
      </c>
      <c r="F499" s="142">
        <v>8.0236427999999999E-2</v>
      </c>
      <c r="G499" s="142">
        <v>2.2103135999999999E-2</v>
      </c>
      <c r="H499" s="142">
        <v>2.2103135999999999E-2</v>
      </c>
      <c r="I499" s="142">
        <v>0</v>
      </c>
      <c r="J499" s="142">
        <v>2.8106040000000002E-2</v>
      </c>
      <c r="K499" s="142">
        <v>1.1060648639999999</v>
      </c>
      <c r="L499" s="142">
        <v>3.0027252000000001E-2</v>
      </c>
      <c r="M499" s="142">
        <v>0</v>
      </c>
      <c r="N499" s="142"/>
      <c r="O499" s="134">
        <v>6.6863690000000003E-2</v>
      </c>
      <c r="P499" s="142">
        <f t="shared" si="236"/>
        <v>6.6863690000000003E-2</v>
      </c>
      <c r="Q499" s="134">
        <v>0</v>
      </c>
      <c r="R499" s="134">
        <v>0</v>
      </c>
      <c r="S499" s="142">
        <f t="shared" si="237"/>
        <v>1.0479315719999998</v>
      </c>
      <c r="T499" s="142"/>
      <c r="U499" s="142"/>
      <c r="V499" s="142"/>
      <c r="W499" s="142"/>
      <c r="X499" s="142"/>
    </row>
    <row r="500" spans="1:24" ht="110.25" x14ac:dyDescent="0.25">
      <c r="A500" s="267">
        <f t="shared" si="225"/>
        <v>435</v>
      </c>
      <c r="B500" s="133" t="s">
        <v>762</v>
      </c>
      <c r="C500" s="138" t="s">
        <v>763</v>
      </c>
      <c r="D500" s="142">
        <v>0.94667999999999997</v>
      </c>
      <c r="E500" s="142">
        <f t="shared" si="235"/>
        <v>0.93467999999999996</v>
      </c>
      <c r="F500" s="142">
        <v>6.6475343999999992E-2</v>
      </c>
      <c r="G500" s="142">
        <v>1.8312299999999997E-2</v>
      </c>
      <c r="H500" s="142">
        <v>1.8312299999999997E-2</v>
      </c>
      <c r="I500" s="142">
        <v>0</v>
      </c>
      <c r="J500" s="142">
        <v>2.3285663999999998E-2</v>
      </c>
      <c r="K500" s="142">
        <v>0.91636770000000001</v>
      </c>
      <c r="L500" s="142">
        <v>2.4877379999999998E-2</v>
      </c>
      <c r="M500" s="142">
        <v>0</v>
      </c>
      <c r="N500" s="142"/>
      <c r="O500" s="134">
        <v>5.539612E-2</v>
      </c>
      <c r="P500" s="142">
        <f t="shared" si="236"/>
        <v>5.539612E-2</v>
      </c>
      <c r="Q500" s="134">
        <v>0</v>
      </c>
      <c r="R500" s="134">
        <v>0</v>
      </c>
      <c r="S500" s="142">
        <f t="shared" si="237"/>
        <v>0.86820465599999996</v>
      </c>
      <c r="T500" s="142"/>
      <c r="U500" s="142"/>
      <c r="V500" s="142"/>
      <c r="W500" s="142"/>
      <c r="X500" s="142"/>
    </row>
    <row r="501" spans="1:24" ht="81.2" customHeight="1" x14ac:dyDescent="0.25">
      <c r="A501" s="267">
        <f t="shared" si="225"/>
        <v>436</v>
      </c>
      <c r="B501" s="133" t="s">
        <v>764</v>
      </c>
      <c r="C501" s="138" t="s">
        <v>765</v>
      </c>
      <c r="D501" s="142">
        <v>0.99503999999999992</v>
      </c>
      <c r="E501" s="142">
        <f t="shared" si="235"/>
        <v>0.99504000000000004</v>
      </c>
      <c r="F501" s="142">
        <v>0</v>
      </c>
      <c r="G501" s="142">
        <v>0</v>
      </c>
      <c r="H501" s="142">
        <v>0</v>
      </c>
      <c r="I501" s="142">
        <v>0.24875999999999998</v>
      </c>
      <c r="J501" s="142">
        <v>0</v>
      </c>
      <c r="K501" s="142">
        <v>0.24875999999999998</v>
      </c>
      <c r="L501" s="142">
        <v>0</v>
      </c>
      <c r="M501" s="142">
        <v>0.49752000000000007</v>
      </c>
      <c r="N501" s="142"/>
      <c r="O501" s="134">
        <v>0</v>
      </c>
      <c r="P501" s="142">
        <f t="shared" si="236"/>
        <v>0</v>
      </c>
      <c r="Q501" s="134">
        <v>0</v>
      </c>
      <c r="R501" s="134">
        <v>0</v>
      </c>
      <c r="S501" s="142">
        <f t="shared" si="237"/>
        <v>0.99504000000000004</v>
      </c>
      <c r="T501" s="142"/>
      <c r="U501" s="142"/>
      <c r="V501" s="142"/>
      <c r="W501" s="142"/>
      <c r="X501" s="142"/>
    </row>
    <row r="502" spans="1:24" ht="78.75" x14ac:dyDescent="0.25">
      <c r="A502" s="267">
        <f t="shared" si="225"/>
        <v>437</v>
      </c>
      <c r="B502" s="133" t="s">
        <v>766</v>
      </c>
      <c r="C502" s="138" t="s">
        <v>767</v>
      </c>
      <c r="D502" s="142">
        <v>0.67295999999999989</v>
      </c>
      <c r="E502" s="142">
        <f t="shared" si="235"/>
        <v>0.67295999999999989</v>
      </c>
      <c r="F502" s="142">
        <v>0</v>
      </c>
      <c r="G502" s="142">
        <v>0</v>
      </c>
      <c r="H502" s="142">
        <v>0</v>
      </c>
      <c r="I502" s="142">
        <v>0.16823999999999997</v>
      </c>
      <c r="J502" s="142">
        <v>0</v>
      </c>
      <c r="K502" s="142">
        <v>0.16823999999999997</v>
      </c>
      <c r="L502" s="142">
        <v>0</v>
      </c>
      <c r="M502" s="142">
        <v>0.33647999999999995</v>
      </c>
      <c r="N502" s="142"/>
      <c r="O502" s="134">
        <v>0</v>
      </c>
      <c r="P502" s="142">
        <f t="shared" si="236"/>
        <v>0</v>
      </c>
      <c r="Q502" s="134">
        <v>0</v>
      </c>
      <c r="R502" s="134">
        <v>0</v>
      </c>
      <c r="S502" s="142">
        <f t="shared" si="237"/>
        <v>0.67295999999999989</v>
      </c>
      <c r="T502" s="142"/>
      <c r="U502" s="142"/>
      <c r="V502" s="142"/>
      <c r="W502" s="142"/>
      <c r="X502" s="142"/>
    </row>
    <row r="503" spans="1:24" ht="81.2" customHeight="1" x14ac:dyDescent="0.25">
      <c r="A503" s="267">
        <f t="shared" si="225"/>
        <v>438</v>
      </c>
      <c r="B503" s="133" t="s">
        <v>768</v>
      </c>
      <c r="C503" s="138" t="s">
        <v>769</v>
      </c>
      <c r="D503" s="142">
        <v>0.71858400000000011</v>
      </c>
      <c r="E503" s="142">
        <f t="shared" si="235"/>
        <v>0.71858400000000011</v>
      </c>
      <c r="F503" s="142">
        <v>0</v>
      </c>
      <c r="G503" s="142">
        <v>0</v>
      </c>
      <c r="H503" s="142">
        <v>0</v>
      </c>
      <c r="I503" s="142">
        <v>0.17964600000000003</v>
      </c>
      <c r="J503" s="142">
        <v>0</v>
      </c>
      <c r="K503" s="142">
        <v>0.17964600000000003</v>
      </c>
      <c r="L503" s="142">
        <v>0</v>
      </c>
      <c r="M503" s="142">
        <v>0.359292</v>
      </c>
      <c r="N503" s="142"/>
      <c r="O503" s="134">
        <v>0</v>
      </c>
      <c r="P503" s="142">
        <f t="shared" si="236"/>
        <v>0</v>
      </c>
      <c r="Q503" s="134">
        <v>0</v>
      </c>
      <c r="R503" s="134">
        <v>0</v>
      </c>
      <c r="S503" s="142">
        <f t="shared" si="237"/>
        <v>0.71858400000000011</v>
      </c>
      <c r="T503" s="142"/>
      <c r="U503" s="142"/>
      <c r="V503" s="142"/>
      <c r="W503" s="142"/>
      <c r="X503" s="142"/>
    </row>
    <row r="504" spans="1:24" ht="63" x14ac:dyDescent="0.25">
      <c r="A504" s="267">
        <f t="shared" si="225"/>
        <v>439</v>
      </c>
      <c r="B504" s="133" t="s">
        <v>770</v>
      </c>
      <c r="C504" s="138" t="s">
        <v>771</v>
      </c>
      <c r="D504" s="142">
        <v>28.058280000000007</v>
      </c>
      <c r="E504" s="142">
        <f t="shared" si="235"/>
        <v>5.1643560000000006</v>
      </c>
      <c r="F504" s="142">
        <v>8.8510973919999998</v>
      </c>
      <c r="G504" s="142">
        <v>0.101180436</v>
      </c>
      <c r="H504" s="142">
        <v>0.101180436</v>
      </c>
      <c r="I504" s="142">
        <v>5.0631755640000007</v>
      </c>
      <c r="J504" s="142">
        <v>1.132543278</v>
      </c>
      <c r="K504" s="142">
        <v>0</v>
      </c>
      <c r="L504" s="142">
        <v>7.6173736779999999</v>
      </c>
      <c r="M504" s="142">
        <v>0</v>
      </c>
      <c r="N504" s="142"/>
      <c r="O504" s="134">
        <v>8.9342310600000001</v>
      </c>
      <c r="P504" s="142">
        <f t="shared" si="236"/>
        <v>8.9342310600000001</v>
      </c>
      <c r="Q504" s="134">
        <v>0</v>
      </c>
      <c r="R504" s="134">
        <v>0</v>
      </c>
      <c r="S504" s="142">
        <f t="shared" si="237"/>
        <v>-3.6867413919999992</v>
      </c>
      <c r="T504" s="142"/>
      <c r="U504" s="142"/>
      <c r="V504" s="142"/>
      <c r="W504" s="142"/>
      <c r="X504" s="142"/>
    </row>
    <row r="505" spans="1:24" ht="63" x14ac:dyDescent="0.25">
      <c r="A505" s="267">
        <f t="shared" si="225"/>
        <v>440</v>
      </c>
      <c r="B505" s="133" t="s">
        <v>772</v>
      </c>
      <c r="C505" s="138" t="s">
        <v>773</v>
      </c>
      <c r="D505" s="142">
        <v>12.89622</v>
      </c>
      <c r="E505" s="142">
        <f t="shared" si="235"/>
        <v>1.0994039999999998</v>
      </c>
      <c r="F505" s="142">
        <v>11.281193179999999</v>
      </c>
      <c r="G505" s="142">
        <v>2.1539615999999998E-2</v>
      </c>
      <c r="H505" s="142">
        <v>2.1539615999999998E-2</v>
      </c>
      <c r="I505" s="142">
        <v>0</v>
      </c>
      <c r="J505" s="142">
        <v>11.259653563999999</v>
      </c>
      <c r="K505" s="142">
        <v>1.0778643839999997</v>
      </c>
      <c r="L505" s="142">
        <v>0</v>
      </c>
      <c r="M505" s="142">
        <v>0</v>
      </c>
      <c r="N505" s="142"/>
      <c r="O505" s="134">
        <v>9.4009943200000006</v>
      </c>
      <c r="P505" s="142">
        <f t="shared" si="236"/>
        <v>9.4009943200000006</v>
      </c>
      <c r="Q505" s="134">
        <v>10.065589460000002</v>
      </c>
      <c r="R505" s="134">
        <v>0</v>
      </c>
      <c r="S505" s="142">
        <f t="shared" si="237"/>
        <v>-10.181789179999999</v>
      </c>
      <c r="T505" s="142"/>
      <c r="U505" s="142"/>
      <c r="V505" s="142"/>
      <c r="W505" s="142"/>
      <c r="X505" s="142"/>
    </row>
    <row r="506" spans="1:24" ht="110.25" x14ac:dyDescent="0.25">
      <c r="A506" s="267">
        <f t="shared" si="225"/>
        <v>441</v>
      </c>
      <c r="B506" s="133" t="s">
        <v>1947</v>
      </c>
      <c r="C506" s="138" t="s">
        <v>1716</v>
      </c>
      <c r="D506" s="142">
        <v>9.7937160000000016</v>
      </c>
      <c r="E506" s="142">
        <f t="shared" si="235"/>
        <v>1.3937159999999997</v>
      </c>
      <c r="F506" s="142">
        <v>9.1039155859999994</v>
      </c>
      <c r="G506" s="142">
        <v>2.7305795999999997E-2</v>
      </c>
      <c r="H506" s="142">
        <v>2.7305795999999997E-2</v>
      </c>
      <c r="I506" s="142">
        <v>0.34842900000000004</v>
      </c>
      <c r="J506" s="142">
        <v>7.9988705199999988</v>
      </c>
      <c r="K506" s="142">
        <v>0.34842900000000004</v>
      </c>
      <c r="L506" s="142">
        <v>1.0777392700000004</v>
      </c>
      <c r="M506" s="142">
        <v>0.66955220399999971</v>
      </c>
      <c r="N506" s="142"/>
      <c r="O506" s="134">
        <v>7.5865963200000008</v>
      </c>
      <c r="P506" s="142">
        <f t="shared" si="236"/>
        <v>7.5865963200000008</v>
      </c>
      <c r="Q506" s="134">
        <v>7.5865963200000008</v>
      </c>
      <c r="R506" s="134">
        <v>0</v>
      </c>
      <c r="S506" s="142">
        <f t="shared" si="237"/>
        <v>-7.7101995859999999</v>
      </c>
      <c r="T506" s="142"/>
      <c r="U506" s="142"/>
      <c r="V506" s="142"/>
      <c r="W506" s="142"/>
      <c r="X506" s="142"/>
    </row>
    <row r="507" spans="1:24" ht="63" x14ac:dyDescent="0.25">
      <c r="A507" s="267">
        <f t="shared" si="225"/>
        <v>442</v>
      </c>
      <c r="B507" s="133" t="s">
        <v>1948</v>
      </c>
      <c r="C507" s="138" t="s">
        <v>1949</v>
      </c>
      <c r="D507" s="142">
        <v>0</v>
      </c>
      <c r="E507" s="142">
        <f t="shared" si="235"/>
        <v>0</v>
      </c>
      <c r="F507" s="142">
        <v>1.2015709440000002</v>
      </c>
      <c r="G507" s="142">
        <v>0</v>
      </c>
      <c r="H507" s="142">
        <v>0</v>
      </c>
      <c r="I507" s="142">
        <v>0</v>
      </c>
      <c r="J507" s="142">
        <v>0</v>
      </c>
      <c r="K507" s="142">
        <v>0</v>
      </c>
      <c r="L507" s="142">
        <v>1.2015709440000002</v>
      </c>
      <c r="M507" s="142">
        <v>0</v>
      </c>
      <c r="N507" s="142"/>
      <c r="O507" s="134">
        <v>1.2046745099999998</v>
      </c>
      <c r="P507" s="142">
        <f t="shared" si="236"/>
        <v>1.2046745099999998</v>
      </c>
      <c r="Q507" s="134">
        <v>1.20467451</v>
      </c>
      <c r="R507" s="134">
        <v>1.20467451</v>
      </c>
      <c r="S507" s="142">
        <f t="shared" si="237"/>
        <v>-1.2015709440000002</v>
      </c>
      <c r="T507" s="142"/>
      <c r="U507" s="142"/>
      <c r="V507" s="142"/>
      <c r="W507" s="142"/>
      <c r="X507" s="142"/>
    </row>
    <row r="508" spans="1:24" ht="31.5" x14ac:dyDescent="0.25">
      <c r="A508" s="267"/>
      <c r="B508" s="187" t="s">
        <v>203</v>
      </c>
      <c r="C508" s="188"/>
      <c r="D508" s="170">
        <v>17.421156</v>
      </c>
      <c r="E508" s="170">
        <v>13.494215999999998</v>
      </c>
      <c r="F508" s="170">
        <v>2.234972822</v>
      </c>
      <c r="G508" s="170">
        <v>0.69413113000000004</v>
      </c>
      <c r="H508" s="170">
        <v>0.69413113000000004</v>
      </c>
      <c r="I508" s="170">
        <v>4.6989289699999999</v>
      </c>
      <c r="J508" s="170">
        <v>0.27631670400000002</v>
      </c>
      <c r="K508" s="170">
        <v>2.7728189999999997</v>
      </c>
      <c r="L508" s="170">
        <v>1.2645249879999998</v>
      </c>
      <c r="M508" s="170">
        <v>5.3283369</v>
      </c>
      <c r="N508" s="170">
        <f t="shared" ref="N508" si="238">SUM(N509:N514)</f>
        <v>0</v>
      </c>
      <c r="O508" s="198">
        <v>1.4945256000000002</v>
      </c>
      <c r="P508" s="170">
        <f t="shared" ref="P508" si="239">SUM(P509:P514)</f>
        <v>1.4945256000000002</v>
      </c>
      <c r="Q508" s="170">
        <f t="shared" ref="Q508:W508" si="240">SUM(Q509:Q514)</f>
        <v>2.3175947299999997</v>
      </c>
      <c r="R508" s="170">
        <f t="shared" si="240"/>
        <v>0</v>
      </c>
      <c r="S508" s="170">
        <f t="shared" si="240"/>
        <v>11.259243178</v>
      </c>
      <c r="T508" s="170">
        <f t="shared" si="240"/>
        <v>0</v>
      </c>
      <c r="U508" s="170">
        <f t="shared" si="240"/>
        <v>0</v>
      </c>
      <c r="V508" s="170">
        <f t="shared" si="240"/>
        <v>0</v>
      </c>
      <c r="W508" s="170">
        <f t="shared" si="240"/>
        <v>0</v>
      </c>
      <c r="X508" s="170"/>
    </row>
    <row r="509" spans="1:24" ht="78.75" x14ac:dyDescent="0.25">
      <c r="A509" s="267">
        <f t="shared" si="225"/>
        <v>443</v>
      </c>
      <c r="B509" s="133" t="s">
        <v>774</v>
      </c>
      <c r="C509" s="138" t="s">
        <v>775</v>
      </c>
      <c r="D509" s="142">
        <v>3.0209760000000005</v>
      </c>
      <c r="E509" s="142">
        <f t="shared" ref="E509:E514" si="241">G509+I509+K509+M509</f>
        <v>2.9849760000000001</v>
      </c>
      <c r="F509" s="142">
        <v>0.25589913600000003</v>
      </c>
      <c r="G509" s="142">
        <v>5.8481868000000006E-2</v>
      </c>
      <c r="H509" s="142">
        <v>5.8481868000000006E-2</v>
      </c>
      <c r="I509" s="142">
        <v>0.74624400000000002</v>
      </c>
      <c r="J509" s="142">
        <v>7.4364635999999998E-2</v>
      </c>
      <c r="K509" s="142">
        <v>0.74624400000000002</v>
      </c>
      <c r="L509" s="142">
        <v>0.12305263200000004</v>
      </c>
      <c r="M509" s="142">
        <v>1.4340061319999999</v>
      </c>
      <c r="N509" s="142"/>
      <c r="O509" s="134">
        <v>0.21324927999999999</v>
      </c>
      <c r="P509" s="142">
        <f t="shared" ref="P509:P514" si="242">O509-X509</f>
        <v>0.21324927999999999</v>
      </c>
      <c r="Q509" s="134">
        <v>0</v>
      </c>
      <c r="R509" s="134">
        <v>0</v>
      </c>
      <c r="S509" s="142">
        <f t="shared" ref="S509:S514" si="243">E509-F509</f>
        <v>2.729076864</v>
      </c>
      <c r="T509" s="142"/>
      <c r="U509" s="142"/>
      <c r="V509" s="142"/>
      <c r="W509" s="142"/>
      <c r="X509" s="142"/>
    </row>
    <row r="510" spans="1:24" ht="78.75" x14ac:dyDescent="0.25">
      <c r="A510" s="267">
        <f t="shared" si="225"/>
        <v>444</v>
      </c>
      <c r="B510" s="133" t="s">
        <v>776</v>
      </c>
      <c r="C510" s="138" t="s">
        <v>777</v>
      </c>
      <c r="D510" s="142">
        <v>3.0209760000000005</v>
      </c>
      <c r="E510" s="142">
        <f t="shared" si="241"/>
        <v>2.9849760000000001</v>
      </c>
      <c r="F510" s="142">
        <v>0.25592355600000005</v>
      </c>
      <c r="G510" s="142">
        <v>5.8481868000000006E-2</v>
      </c>
      <c r="H510" s="142">
        <v>5.8481868000000006E-2</v>
      </c>
      <c r="I510" s="142">
        <v>0.74624400000000002</v>
      </c>
      <c r="J510" s="142">
        <v>7.4364635999999998E-2</v>
      </c>
      <c r="K510" s="142">
        <v>0.74624400000000002</v>
      </c>
      <c r="L510" s="142">
        <v>0.12307705200000006</v>
      </c>
      <c r="M510" s="142">
        <v>1.4340061319999999</v>
      </c>
      <c r="N510" s="142"/>
      <c r="O510" s="134">
        <v>0.21326963000000002</v>
      </c>
      <c r="P510" s="142">
        <f t="shared" si="242"/>
        <v>0.21326963000000002</v>
      </c>
      <c r="Q510" s="134">
        <v>0</v>
      </c>
      <c r="R510" s="134">
        <v>0</v>
      </c>
      <c r="S510" s="142">
        <f t="shared" si="243"/>
        <v>2.7290524440000001</v>
      </c>
      <c r="T510" s="142"/>
      <c r="U510" s="142"/>
      <c r="V510" s="142"/>
      <c r="W510" s="142"/>
      <c r="X510" s="142"/>
    </row>
    <row r="511" spans="1:24" ht="81.2" customHeight="1" x14ac:dyDescent="0.25">
      <c r="A511" s="267">
        <f t="shared" si="225"/>
        <v>445</v>
      </c>
      <c r="B511" s="133" t="s">
        <v>778</v>
      </c>
      <c r="C511" s="138" t="s">
        <v>779</v>
      </c>
      <c r="D511" s="142">
        <v>2.0892839999999997</v>
      </c>
      <c r="E511" s="142">
        <f t="shared" si="241"/>
        <v>2.0772839999999997</v>
      </c>
      <c r="F511" s="142">
        <v>0.47966283599999998</v>
      </c>
      <c r="G511" s="142">
        <v>4.0698312E-2</v>
      </c>
      <c r="H511" s="142">
        <v>4.0698312E-2</v>
      </c>
      <c r="I511" s="142">
        <v>0.51932099999999992</v>
      </c>
      <c r="J511" s="142">
        <v>5.1751320000000003E-2</v>
      </c>
      <c r="K511" s="142">
        <v>0.51932099999999992</v>
      </c>
      <c r="L511" s="142">
        <v>0.38721320399999998</v>
      </c>
      <c r="M511" s="142">
        <v>0.99794368800000011</v>
      </c>
      <c r="N511" s="142"/>
      <c r="O511" s="134">
        <v>0.39971903000000003</v>
      </c>
      <c r="P511" s="142">
        <f t="shared" si="242"/>
        <v>0.39971903000000003</v>
      </c>
      <c r="Q511" s="134">
        <v>0</v>
      </c>
      <c r="R511" s="134">
        <v>0</v>
      </c>
      <c r="S511" s="142">
        <f t="shared" si="243"/>
        <v>1.5976211639999998</v>
      </c>
      <c r="T511" s="142"/>
      <c r="U511" s="142"/>
      <c r="V511" s="142"/>
      <c r="W511" s="142"/>
      <c r="X511" s="142"/>
    </row>
    <row r="512" spans="1:24" ht="63" x14ac:dyDescent="0.25">
      <c r="A512" s="267">
        <f t="shared" si="225"/>
        <v>446</v>
      </c>
      <c r="B512" s="133" t="s">
        <v>780</v>
      </c>
      <c r="C512" s="138" t="s">
        <v>781</v>
      </c>
      <c r="D512" s="142">
        <v>6.2302679999999997</v>
      </c>
      <c r="E512" s="142">
        <f t="shared" si="241"/>
        <v>3.044039999999999</v>
      </c>
      <c r="F512" s="142">
        <v>0.21649514400000003</v>
      </c>
      <c r="G512" s="142">
        <v>5.9639051999999998E-2</v>
      </c>
      <c r="H512" s="142">
        <v>5.9639051999999998E-2</v>
      </c>
      <c r="I512" s="142">
        <v>0.76100999999999985</v>
      </c>
      <c r="J512" s="142">
        <v>7.5836112000000011E-2</v>
      </c>
      <c r="K512" s="142">
        <v>0.76100999999999985</v>
      </c>
      <c r="L512" s="142">
        <v>8.1019980000000019E-2</v>
      </c>
      <c r="M512" s="142">
        <v>1.4623809479999996</v>
      </c>
      <c r="N512" s="142"/>
      <c r="O512" s="134">
        <v>0.18041262</v>
      </c>
      <c r="P512" s="142">
        <f t="shared" si="242"/>
        <v>0.18041262</v>
      </c>
      <c r="Q512" s="134">
        <v>0</v>
      </c>
      <c r="R512" s="134">
        <v>0</v>
      </c>
      <c r="S512" s="142">
        <f t="shared" si="243"/>
        <v>2.8275448559999989</v>
      </c>
      <c r="T512" s="142"/>
      <c r="U512" s="142"/>
      <c r="V512" s="142"/>
      <c r="W512" s="142"/>
      <c r="X512" s="142"/>
    </row>
    <row r="513" spans="1:24" ht="126" x14ac:dyDescent="0.25">
      <c r="A513" s="267">
        <f t="shared" si="225"/>
        <v>447</v>
      </c>
      <c r="B513" s="133" t="s">
        <v>1950</v>
      </c>
      <c r="C513" s="138" t="s">
        <v>1717</v>
      </c>
      <c r="D513" s="142">
        <v>3.0596520000000003</v>
      </c>
      <c r="E513" s="142">
        <f t="shared" si="241"/>
        <v>2.4029400000000001</v>
      </c>
      <c r="F513" s="142">
        <v>0.47683002999999996</v>
      </c>
      <c r="G513" s="142">
        <v>0.47683003000000007</v>
      </c>
      <c r="H513" s="142">
        <v>0.47683003000000007</v>
      </c>
      <c r="I513" s="142">
        <v>1.9261099699999999</v>
      </c>
      <c r="J513" s="142">
        <v>0</v>
      </c>
      <c r="K513" s="142">
        <v>0</v>
      </c>
      <c r="L513" s="142">
        <v>-1.1102230246251565E-16</v>
      </c>
      <c r="M513" s="142">
        <v>0</v>
      </c>
      <c r="N513" s="142"/>
      <c r="O513" s="134">
        <v>2.9406600000000092E-2</v>
      </c>
      <c r="P513" s="142">
        <f t="shared" si="242"/>
        <v>2.9406600000000092E-2</v>
      </c>
      <c r="Q513" s="134">
        <v>2.3175947299999997</v>
      </c>
      <c r="R513" s="134">
        <v>0</v>
      </c>
      <c r="S513" s="142">
        <f t="shared" si="243"/>
        <v>1.9261099700000002</v>
      </c>
      <c r="T513" s="142"/>
      <c r="U513" s="142"/>
      <c r="V513" s="142"/>
      <c r="W513" s="142"/>
      <c r="X513" s="142"/>
    </row>
    <row r="514" spans="1:24" ht="81.2" customHeight="1" x14ac:dyDescent="0.25">
      <c r="A514" s="267">
        <f t="shared" si="225"/>
        <v>448</v>
      </c>
      <c r="B514" s="133" t="s">
        <v>1951</v>
      </c>
      <c r="C514" s="138" t="s">
        <v>1952</v>
      </c>
      <c r="D514" s="142">
        <v>0</v>
      </c>
      <c r="E514" s="142">
        <f t="shared" si="241"/>
        <v>0</v>
      </c>
      <c r="F514" s="142">
        <v>0.55016211999999998</v>
      </c>
      <c r="G514" s="142">
        <v>0</v>
      </c>
      <c r="H514" s="142">
        <v>0</v>
      </c>
      <c r="I514" s="142">
        <v>0</v>
      </c>
      <c r="J514" s="142">
        <v>0</v>
      </c>
      <c r="K514" s="142">
        <v>0</v>
      </c>
      <c r="L514" s="142">
        <v>0.55016211999999998</v>
      </c>
      <c r="M514" s="142">
        <v>0</v>
      </c>
      <c r="N514" s="142"/>
      <c r="O514" s="134">
        <v>0.45846843999999998</v>
      </c>
      <c r="P514" s="142">
        <f t="shared" si="242"/>
        <v>0.45846843999999998</v>
      </c>
      <c r="Q514" s="134">
        <v>0</v>
      </c>
      <c r="R514" s="134">
        <v>0</v>
      </c>
      <c r="S514" s="142">
        <f t="shared" si="243"/>
        <v>-0.55016211999999998</v>
      </c>
      <c r="T514" s="142"/>
      <c r="U514" s="142"/>
      <c r="V514" s="142"/>
      <c r="W514" s="142"/>
      <c r="X514" s="142"/>
    </row>
    <row r="515" spans="1:24" ht="81.2" customHeight="1" x14ac:dyDescent="0.25">
      <c r="A515" s="267"/>
      <c r="B515" s="187" t="s">
        <v>212</v>
      </c>
      <c r="C515" s="188"/>
      <c r="D515" s="170">
        <v>105.96387516041355</v>
      </c>
      <c r="E515" s="170">
        <v>12.4345392</v>
      </c>
      <c r="F515" s="170">
        <v>18.888747477999999</v>
      </c>
      <c r="G515" s="170">
        <v>0.17027371200000002</v>
      </c>
      <c r="H515" s="170">
        <v>0.19037996400000001</v>
      </c>
      <c r="I515" s="170">
        <v>2.7314537999999997</v>
      </c>
      <c r="J515" s="170">
        <v>4.0044967640000015</v>
      </c>
      <c r="K515" s="170">
        <v>2.7314537999999997</v>
      </c>
      <c r="L515" s="170">
        <v>14.693870749999999</v>
      </c>
      <c r="M515" s="170">
        <v>6.8013578880000019</v>
      </c>
      <c r="N515" s="170">
        <f t="shared" ref="N515" si="244">SUM(N516:N525)</f>
        <v>0</v>
      </c>
      <c r="O515" s="198">
        <v>17.615094450000001</v>
      </c>
      <c r="P515" s="170">
        <f t="shared" ref="P515" si="245">SUM(P516:P525)</f>
        <v>17.615094450000001</v>
      </c>
      <c r="Q515" s="170">
        <f t="shared" ref="Q515:W515" si="246">SUM(Q516:Q525)</f>
        <v>15.644132770000001</v>
      </c>
      <c r="R515" s="170">
        <f t="shared" si="246"/>
        <v>6.2381922100000002</v>
      </c>
      <c r="S515" s="170">
        <f t="shared" si="246"/>
        <v>-6.4542082780000012</v>
      </c>
      <c r="T515" s="170">
        <f t="shared" si="246"/>
        <v>0</v>
      </c>
      <c r="U515" s="170">
        <f t="shared" si="246"/>
        <v>0</v>
      </c>
      <c r="V515" s="170">
        <f t="shared" si="246"/>
        <v>0</v>
      </c>
      <c r="W515" s="170">
        <f t="shared" si="246"/>
        <v>0</v>
      </c>
      <c r="X515" s="170"/>
    </row>
    <row r="516" spans="1:24" ht="63" x14ac:dyDescent="0.25">
      <c r="A516" s="267">
        <f t="shared" si="225"/>
        <v>449</v>
      </c>
      <c r="B516" s="174" t="s">
        <v>782</v>
      </c>
      <c r="C516" s="138" t="s">
        <v>783</v>
      </c>
      <c r="D516" s="142">
        <v>4.3477799999999993</v>
      </c>
      <c r="E516" s="142">
        <f t="shared" ref="E516:E525" si="247">G516+I516+K516+M516</f>
        <v>1.2E-2</v>
      </c>
      <c r="F516" s="142">
        <v>3.6891276120000005</v>
      </c>
      <c r="G516" s="142">
        <v>1.2E-2</v>
      </c>
      <c r="H516" s="142">
        <v>3.2106251999999995E-2</v>
      </c>
      <c r="I516" s="142">
        <v>0</v>
      </c>
      <c r="J516" s="142">
        <v>3.6570213600000003</v>
      </c>
      <c r="K516" s="142">
        <v>0</v>
      </c>
      <c r="L516" s="142">
        <v>0</v>
      </c>
      <c r="M516" s="142">
        <v>0</v>
      </c>
      <c r="N516" s="142"/>
      <c r="O516" s="134">
        <v>3.0742730099999998</v>
      </c>
      <c r="P516" s="142">
        <f t="shared" ref="P516:P525" si="248">O516-X516</f>
        <v>3.0742730099999998</v>
      </c>
      <c r="Q516" s="134">
        <v>3.2166917599999998</v>
      </c>
      <c r="R516" s="134">
        <v>0</v>
      </c>
      <c r="S516" s="142">
        <f t="shared" ref="S516:S525" si="249">E516-F516</f>
        <v>-3.6771276120000005</v>
      </c>
      <c r="T516" s="142"/>
      <c r="U516" s="142"/>
      <c r="V516" s="142"/>
      <c r="W516" s="142"/>
      <c r="X516" s="142"/>
    </row>
    <row r="517" spans="1:24" ht="63" x14ac:dyDescent="0.25">
      <c r="A517" s="267">
        <f t="shared" si="225"/>
        <v>450</v>
      </c>
      <c r="B517" s="133" t="s">
        <v>784</v>
      </c>
      <c r="C517" s="138" t="s">
        <v>785</v>
      </c>
      <c r="D517" s="142">
        <v>6.4226280000000004</v>
      </c>
      <c r="E517" s="142">
        <f t="shared" si="247"/>
        <v>4.0021632</v>
      </c>
      <c r="F517" s="142">
        <v>4.7306409739999999</v>
      </c>
      <c r="G517" s="142">
        <v>7.8410688000000006E-2</v>
      </c>
      <c r="H517" s="142">
        <v>7.8410688000000006E-2</v>
      </c>
      <c r="I517" s="142">
        <v>1.0005408</v>
      </c>
      <c r="J517" s="142">
        <v>9.9705792000000015E-2</v>
      </c>
      <c r="K517" s="142">
        <v>1.0005408</v>
      </c>
      <c r="L517" s="142">
        <v>4.552524494</v>
      </c>
      <c r="M517" s="142">
        <v>1.9226709120000003</v>
      </c>
      <c r="N517" s="142"/>
      <c r="O517" s="134">
        <v>4.8684514700000001</v>
      </c>
      <c r="P517" s="142">
        <f t="shared" si="248"/>
        <v>4.8684514700000001</v>
      </c>
      <c r="Q517" s="134">
        <v>0</v>
      </c>
      <c r="R517" s="134">
        <v>0</v>
      </c>
      <c r="S517" s="142">
        <f t="shared" si="249"/>
        <v>-0.72847777399999991</v>
      </c>
      <c r="T517" s="142"/>
      <c r="U517" s="142"/>
      <c r="V517" s="142"/>
      <c r="W517" s="142"/>
      <c r="X517" s="142"/>
    </row>
    <row r="518" spans="1:24" ht="63" x14ac:dyDescent="0.25">
      <c r="A518" s="267">
        <f t="shared" si="225"/>
        <v>451</v>
      </c>
      <c r="B518" s="133" t="s">
        <v>786</v>
      </c>
      <c r="C518" s="138" t="s">
        <v>787</v>
      </c>
      <c r="D518" s="142">
        <v>5.7512639999999999</v>
      </c>
      <c r="E518" s="142">
        <f t="shared" si="247"/>
        <v>1.2E-2</v>
      </c>
      <c r="F518" s="142">
        <v>2.8628004300000001</v>
      </c>
      <c r="G518" s="142">
        <v>2.35116E-4</v>
      </c>
      <c r="H518" s="142">
        <v>2.35116E-4</v>
      </c>
      <c r="I518" s="142">
        <v>3.0000000000000001E-3</v>
      </c>
      <c r="J518" s="142">
        <v>2.9893199999999996E-4</v>
      </c>
      <c r="K518" s="142">
        <v>3.0000000000000001E-3</v>
      </c>
      <c r="L518" s="142">
        <v>2.8622663820000001</v>
      </c>
      <c r="M518" s="142">
        <v>5.7648839999999996E-3</v>
      </c>
      <c r="N518" s="142"/>
      <c r="O518" s="134">
        <v>2.9164717599999999</v>
      </c>
      <c r="P518" s="142">
        <f t="shared" si="248"/>
        <v>2.9164717599999999</v>
      </c>
      <c r="Q518" s="134">
        <v>3.0429050000000002</v>
      </c>
      <c r="R518" s="134">
        <v>3.0429050000000002</v>
      </c>
      <c r="S518" s="142">
        <f t="shared" si="249"/>
        <v>-2.8508004300000001</v>
      </c>
      <c r="T518" s="142"/>
      <c r="U518" s="142"/>
      <c r="V518" s="142"/>
      <c r="W518" s="142"/>
      <c r="X518" s="142"/>
    </row>
    <row r="519" spans="1:24" ht="47.25" x14ac:dyDescent="0.25">
      <c r="A519" s="267">
        <f t="shared" si="225"/>
        <v>452</v>
      </c>
      <c r="B519" s="133" t="s">
        <v>788</v>
      </c>
      <c r="C519" s="138" t="s">
        <v>789</v>
      </c>
      <c r="D519" s="142">
        <v>1.7700480000000001</v>
      </c>
      <c r="E519" s="142">
        <f t="shared" si="247"/>
        <v>1.4967239999999999</v>
      </c>
      <c r="F519" s="142">
        <v>0.20612836400000001</v>
      </c>
      <c r="G519" s="142">
        <v>2.9323919999999996E-2</v>
      </c>
      <c r="H519" s="142">
        <v>2.9323919999999996E-2</v>
      </c>
      <c r="I519" s="142">
        <v>0</v>
      </c>
      <c r="J519" s="142">
        <v>0.136967744</v>
      </c>
      <c r="K519" s="142">
        <v>0</v>
      </c>
      <c r="L519" s="142">
        <v>3.9836700000000003E-2</v>
      </c>
      <c r="M519" s="142">
        <v>1.46740008</v>
      </c>
      <c r="N519" s="142"/>
      <c r="O519" s="134">
        <v>0.25484020000000002</v>
      </c>
      <c r="P519" s="142">
        <f t="shared" si="248"/>
        <v>0.25484020000000002</v>
      </c>
      <c r="Q519" s="134">
        <v>0</v>
      </c>
      <c r="R519" s="134">
        <v>0</v>
      </c>
      <c r="S519" s="142">
        <f t="shared" si="249"/>
        <v>1.2905956359999999</v>
      </c>
      <c r="T519" s="142"/>
      <c r="U519" s="142"/>
      <c r="V519" s="142"/>
      <c r="W519" s="142"/>
      <c r="X519" s="142"/>
    </row>
    <row r="520" spans="1:24" ht="63" x14ac:dyDescent="0.25">
      <c r="A520" s="267">
        <f t="shared" si="225"/>
        <v>453</v>
      </c>
      <c r="B520" s="133" t="s">
        <v>790</v>
      </c>
      <c r="C520" s="138" t="s">
        <v>791</v>
      </c>
      <c r="D520" s="142">
        <v>2.8994288275999995</v>
      </c>
      <c r="E520" s="142">
        <f t="shared" si="247"/>
        <v>1.2E-2</v>
      </c>
      <c r="F520" s="142">
        <v>2.1329284120000001</v>
      </c>
      <c r="G520" s="142">
        <v>2.3511599999999965E-4</v>
      </c>
      <c r="H520" s="142">
        <v>2.3511599999999965E-4</v>
      </c>
      <c r="I520" s="142">
        <v>3.0000000000000001E-3</v>
      </c>
      <c r="J520" s="142">
        <v>2.9893200000000013E-4</v>
      </c>
      <c r="K520" s="142">
        <v>3.0000000000000001E-3</v>
      </c>
      <c r="L520" s="142">
        <v>2.132394364</v>
      </c>
      <c r="M520" s="142">
        <v>5.7648839999999996E-3</v>
      </c>
      <c r="N520" s="142"/>
      <c r="O520" s="134">
        <v>2.1117899500000004</v>
      </c>
      <c r="P520" s="142">
        <f t="shared" si="248"/>
        <v>2.1117899500000004</v>
      </c>
      <c r="Q520" s="134">
        <v>3.19528721</v>
      </c>
      <c r="R520" s="134">
        <v>3.19528721</v>
      </c>
      <c r="S520" s="142">
        <f t="shared" si="249"/>
        <v>-2.120928412</v>
      </c>
      <c r="T520" s="142"/>
      <c r="U520" s="142"/>
      <c r="V520" s="142"/>
      <c r="W520" s="142"/>
      <c r="X520" s="142"/>
    </row>
    <row r="521" spans="1:24" ht="63" x14ac:dyDescent="0.25">
      <c r="A521" s="267">
        <f t="shared" si="225"/>
        <v>454</v>
      </c>
      <c r="B521" s="133" t="s">
        <v>792</v>
      </c>
      <c r="C521" s="138" t="s">
        <v>793</v>
      </c>
      <c r="D521" s="142">
        <v>30.095512223796604</v>
      </c>
      <c r="E521" s="142">
        <f t="shared" si="247"/>
        <v>2.531568</v>
      </c>
      <c r="F521" s="142">
        <v>0.18004757999999998</v>
      </c>
      <c r="G521" s="142">
        <v>4.9598639999999999E-2</v>
      </c>
      <c r="H521" s="142">
        <v>4.9598639999999999E-2</v>
      </c>
      <c r="I521" s="142">
        <v>0.6328919999999999</v>
      </c>
      <c r="J521" s="142">
        <v>6.3068904000000009E-2</v>
      </c>
      <c r="K521" s="142">
        <v>0.6328919999999999</v>
      </c>
      <c r="L521" s="142">
        <v>6.7380035999999977E-2</v>
      </c>
      <c r="M521" s="142">
        <v>1.2161853600000001</v>
      </c>
      <c r="N521" s="142"/>
      <c r="O521" s="134">
        <v>0.15003965</v>
      </c>
      <c r="P521" s="142">
        <f t="shared" si="248"/>
        <v>0.15003965</v>
      </c>
      <c r="Q521" s="134">
        <v>0</v>
      </c>
      <c r="R521" s="134">
        <v>0</v>
      </c>
      <c r="S521" s="142">
        <f t="shared" si="249"/>
        <v>2.3515204199999999</v>
      </c>
      <c r="T521" s="142"/>
      <c r="U521" s="142"/>
      <c r="V521" s="142"/>
      <c r="W521" s="142"/>
      <c r="X521" s="142"/>
    </row>
    <row r="522" spans="1:24" ht="78.75" x14ac:dyDescent="0.25">
      <c r="A522" s="267">
        <f t="shared" si="225"/>
        <v>455</v>
      </c>
      <c r="B522" s="133" t="s">
        <v>794</v>
      </c>
      <c r="C522" s="138" t="s">
        <v>795</v>
      </c>
      <c r="D522" s="142">
        <v>30.824293573016952</v>
      </c>
      <c r="E522" s="142">
        <f t="shared" si="247"/>
        <v>1.2E-2</v>
      </c>
      <c r="F522" s="142">
        <v>8.5344000000000001E-4</v>
      </c>
      <c r="G522" s="142">
        <v>2.35116E-4</v>
      </c>
      <c r="H522" s="142">
        <v>2.35116E-4</v>
      </c>
      <c r="I522" s="142">
        <v>3.0000000000000001E-3</v>
      </c>
      <c r="J522" s="142">
        <v>2.9893199999999996E-4</v>
      </c>
      <c r="K522" s="142">
        <v>3.0000000000000001E-3</v>
      </c>
      <c r="L522" s="142">
        <v>3.1939199999999999E-4</v>
      </c>
      <c r="M522" s="142">
        <v>5.7648839999999996E-3</v>
      </c>
      <c r="N522" s="142"/>
      <c r="O522" s="134">
        <v>7.1120000000000005E-4</v>
      </c>
      <c r="P522" s="142">
        <f t="shared" si="248"/>
        <v>7.1120000000000005E-4</v>
      </c>
      <c r="Q522" s="134">
        <v>0</v>
      </c>
      <c r="R522" s="134">
        <v>0</v>
      </c>
      <c r="S522" s="142">
        <f t="shared" si="249"/>
        <v>1.114656E-2</v>
      </c>
      <c r="T522" s="142"/>
      <c r="U522" s="142"/>
      <c r="V522" s="142"/>
      <c r="W522" s="142"/>
      <c r="X522" s="142"/>
    </row>
    <row r="523" spans="1:24" ht="94.5" x14ac:dyDescent="0.25">
      <c r="A523" s="267">
        <f t="shared" si="225"/>
        <v>456</v>
      </c>
      <c r="B523" s="174" t="s">
        <v>796</v>
      </c>
      <c r="C523" s="138" t="s">
        <v>797</v>
      </c>
      <c r="D523" s="142">
        <v>3.8535119999999994</v>
      </c>
      <c r="E523" s="142">
        <f t="shared" si="247"/>
        <v>1.2E-2</v>
      </c>
      <c r="F523" s="142">
        <v>8.5344000000000001E-4</v>
      </c>
      <c r="G523" s="142">
        <v>2.35116E-4</v>
      </c>
      <c r="H523" s="142">
        <v>2.35116E-4</v>
      </c>
      <c r="I523" s="142">
        <v>3.0000000000000001E-3</v>
      </c>
      <c r="J523" s="142">
        <v>2.9893199999999996E-4</v>
      </c>
      <c r="K523" s="142">
        <v>3.0000000000000001E-3</v>
      </c>
      <c r="L523" s="142">
        <v>3.1939199999999999E-4</v>
      </c>
      <c r="M523" s="142">
        <v>5.7648839999999996E-3</v>
      </c>
      <c r="N523" s="142"/>
      <c r="O523" s="134">
        <v>7.1120000000000005E-4</v>
      </c>
      <c r="P523" s="142">
        <f t="shared" si="248"/>
        <v>7.1120000000000005E-4</v>
      </c>
      <c r="Q523" s="134">
        <v>0</v>
      </c>
      <c r="R523" s="134">
        <v>0</v>
      </c>
      <c r="S523" s="142">
        <f t="shared" si="249"/>
        <v>1.114656E-2</v>
      </c>
      <c r="T523" s="142"/>
      <c r="U523" s="142"/>
      <c r="V523" s="142"/>
      <c r="W523" s="142"/>
      <c r="X523" s="142"/>
    </row>
    <row r="524" spans="1:24" ht="94.5" x14ac:dyDescent="0.25">
      <c r="A524" s="267">
        <f t="shared" si="225"/>
        <v>457</v>
      </c>
      <c r="B524" s="133" t="s">
        <v>798</v>
      </c>
      <c r="C524" s="138" t="s">
        <v>799</v>
      </c>
      <c r="D524" s="142">
        <v>19.999408535999997</v>
      </c>
      <c r="E524" s="142">
        <f t="shared" si="247"/>
        <v>4.3440840000000005</v>
      </c>
      <c r="F524" s="142">
        <v>0</v>
      </c>
      <c r="G524" s="142">
        <v>0</v>
      </c>
      <c r="H524" s="142">
        <v>0</v>
      </c>
      <c r="I524" s="142">
        <v>1.0860209999999999</v>
      </c>
      <c r="J524" s="142">
        <v>0</v>
      </c>
      <c r="K524" s="142">
        <v>1.0860209999999999</v>
      </c>
      <c r="L524" s="142">
        <v>0</v>
      </c>
      <c r="M524" s="142">
        <v>2.1720420000000003</v>
      </c>
      <c r="N524" s="142"/>
      <c r="O524" s="134">
        <v>0</v>
      </c>
      <c r="P524" s="142">
        <f t="shared" si="248"/>
        <v>0</v>
      </c>
      <c r="Q524" s="134">
        <v>0</v>
      </c>
      <c r="R524" s="134">
        <v>0</v>
      </c>
      <c r="S524" s="142">
        <f t="shared" si="249"/>
        <v>4.3440840000000005</v>
      </c>
      <c r="T524" s="142"/>
      <c r="U524" s="142"/>
      <c r="V524" s="142"/>
      <c r="W524" s="142"/>
      <c r="X524" s="142"/>
    </row>
    <row r="525" spans="1:24" ht="63" x14ac:dyDescent="0.25">
      <c r="A525" s="267">
        <f t="shared" si="225"/>
        <v>458</v>
      </c>
      <c r="B525" s="174" t="s">
        <v>1572</v>
      </c>
      <c r="C525" s="138" t="s">
        <v>1573</v>
      </c>
      <c r="D525" s="142">
        <v>0</v>
      </c>
      <c r="E525" s="142">
        <f t="shared" si="247"/>
        <v>0</v>
      </c>
      <c r="F525" s="142">
        <v>5.0853672260000007</v>
      </c>
      <c r="G525" s="142">
        <v>0</v>
      </c>
      <c r="H525" s="142">
        <v>0</v>
      </c>
      <c r="I525" s="142">
        <v>0</v>
      </c>
      <c r="J525" s="142">
        <v>4.6537236000000003E-2</v>
      </c>
      <c r="K525" s="142">
        <v>0</v>
      </c>
      <c r="L525" s="142">
        <v>5.0388299900000009</v>
      </c>
      <c r="M525" s="142">
        <v>0</v>
      </c>
      <c r="N525" s="142"/>
      <c r="O525" s="134">
        <v>4.2378060100000008</v>
      </c>
      <c r="P525" s="142">
        <f t="shared" si="248"/>
        <v>4.2378060100000008</v>
      </c>
      <c r="Q525" s="134">
        <v>6.1892487999999997</v>
      </c>
      <c r="R525" s="134">
        <v>0</v>
      </c>
      <c r="S525" s="142">
        <f t="shared" si="249"/>
        <v>-5.0853672260000007</v>
      </c>
      <c r="T525" s="142"/>
      <c r="U525" s="142"/>
      <c r="V525" s="142"/>
      <c r="W525" s="142"/>
      <c r="X525" s="142"/>
    </row>
    <row r="526" spans="1:24" ht="31.5" x14ac:dyDescent="0.25">
      <c r="A526" s="267"/>
      <c r="B526" s="187" t="s">
        <v>800</v>
      </c>
      <c r="C526" s="188"/>
      <c r="D526" s="170">
        <v>399.3032631632542</v>
      </c>
      <c r="E526" s="170">
        <v>12.696575999999999</v>
      </c>
      <c r="F526" s="170">
        <v>13.114595638000001</v>
      </c>
      <c r="G526" s="170">
        <v>0.80909425200000007</v>
      </c>
      <c r="H526" s="170">
        <v>1.4285342880000003</v>
      </c>
      <c r="I526" s="170">
        <v>6.7307005800000006</v>
      </c>
      <c r="J526" s="170">
        <v>11.217313634</v>
      </c>
      <c r="K526" s="170">
        <v>5.1567811679999984</v>
      </c>
      <c r="L526" s="170">
        <v>0.4687477160000002</v>
      </c>
      <c r="M526" s="170">
        <v>0</v>
      </c>
      <c r="N526" s="170">
        <f t="shared" ref="N526" si="250">SUM(N527:N530)</f>
        <v>0</v>
      </c>
      <c r="O526" s="198">
        <v>11.900928389999999</v>
      </c>
      <c r="P526" s="170">
        <f t="shared" ref="P526" si="251">SUM(P527:P530)</f>
        <v>11.900928389999999</v>
      </c>
      <c r="Q526" s="170">
        <f t="shared" ref="Q526:W526" si="252">SUM(Q527:Q530)</f>
        <v>7.7436219499999988</v>
      </c>
      <c r="R526" s="170">
        <f t="shared" si="252"/>
        <v>1.6440946399999998</v>
      </c>
      <c r="S526" s="170">
        <f t="shared" si="252"/>
        <v>-0.41801963800000141</v>
      </c>
      <c r="T526" s="170">
        <f t="shared" si="252"/>
        <v>0</v>
      </c>
      <c r="U526" s="170">
        <f t="shared" si="252"/>
        <v>0</v>
      </c>
      <c r="V526" s="170">
        <f t="shared" si="252"/>
        <v>0</v>
      </c>
      <c r="W526" s="170">
        <f t="shared" si="252"/>
        <v>0</v>
      </c>
      <c r="X526" s="170"/>
    </row>
    <row r="527" spans="1:24" ht="78.75" x14ac:dyDescent="0.25">
      <c r="A527" s="267">
        <f t="shared" si="225"/>
        <v>459</v>
      </c>
      <c r="B527" s="133" t="s">
        <v>801</v>
      </c>
      <c r="C527" s="138" t="s">
        <v>802</v>
      </c>
      <c r="D527" s="142">
        <v>2.9129879999999999</v>
      </c>
      <c r="E527" s="142">
        <f>G527+I527+K527+M527</f>
        <v>2.1802919999999997</v>
      </c>
      <c r="F527" s="142">
        <v>2.2557851819999999</v>
      </c>
      <c r="G527" s="142">
        <v>4.2716436000000003E-2</v>
      </c>
      <c r="H527" s="142">
        <v>4.2716436000000003E-2</v>
      </c>
      <c r="I527" s="142">
        <v>0</v>
      </c>
      <c r="J527" s="142">
        <v>2.1550382459999997</v>
      </c>
      <c r="K527" s="142">
        <v>2.1375755639999996</v>
      </c>
      <c r="L527" s="142">
        <v>5.8030500000000096E-2</v>
      </c>
      <c r="M527" s="142">
        <v>0</v>
      </c>
      <c r="N527" s="142"/>
      <c r="O527" s="134">
        <v>2.3174711299999999</v>
      </c>
      <c r="P527" s="142">
        <f>O527-X527</f>
        <v>2.3174711299999999</v>
      </c>
      <c r="Q527" s="134">
        <v>0</v>
      </c>
      <c r="R527" s="134">
        <v>0</v>
      </c>
      <c r="S527" s="142">
        <f>E527-F527</f>
        <v>-7.5493182000000214E-2</v>
      </c>
      <c r="T527" s="142"/>
      <c r="U527" s="142"/>
      <c r="V527" s="142"/>
      <c r="W527" s="142"/>
      <c r="X527" s="142"/>
    </row>
    <row r="528" spans="1:24" ht="94.5" x14ac:dyDescent="0.25">
      <c r="A528" s="267">
        <f t="shared" si="225"/>
        <v>460</v>
      </c>
      <c r="B528" s="133" t="s">
        <v>803</v>
      </c>
      <c r="C528" s="138" t="s">
        <v>804</v>
      </c>
      <c r="D528" s="142">
        <v>385.94272716325423</v>
      </c>
      <c r="E528" s="142">
        <f>G528+I528+K528+M528</f>
        <v>1.166388</v>
      </c>
      <c r="F528" s="142">
        <v>2.7606595039999999</v>
      </c>
      <c r="G528" s="142">
        <v>0.5831940000000001</v>
      </c>
      <c r="H528" s="142">
        <v>1.2026340360000001</v>
      </c>
      <c r="I528" s="142">
        <v>0.291597</v>
      </c>
      <c r="J528" s="142">
        <v>1.2117875639999998</v>
      </c>
      <c r="K528" s="142">
        <v>0.291597</v>
      </c>
      <c r="L528" s="142">
        <v>0.3462379040000001</v>
      </c>
      <c r="M528" s="142">
        <v>0</v>
      </c>
      <c r="N528" s="142"/>
      <c r="O528" s="134">
        <v>2.60911648</v>
      </c>
      <c r="P528" s="142">
        <f>O528-X528</f>
        <v>2.60911648</v>
      </c>
      <c r="Q528" s="134">
        <v>0</v>
      </c>
      <c r="R528" s="134">
        <v>0</v>
      </c>
      <c r="S528" s="142">
        <f>E528-F528</f>
        <v>-1.594271504</v>
      </c>
      <c r="T528" s="142"/>
      <c r="U528" s="142"/>
      <c r="V528" s="142"/>
      <c r="W528" s="142"/>
      <c r="X528" s="142"/>
    </row>
    <row r="529" spans="1:24" ht="81.2" customHeight="1" x14ac:dyDescent="0.25">
      <c r="A529" s="267">
        <f t="shared" si="225"/>
        <v>461</v>
      </c>
      <c r="B529" s="133" t="s">
        <v>1953</v>
      </c>
      <c r="C529" s="138" t="s">
        <v>805</v>
      </c>
      <c r="D529" s="142">
        <v>7.6654319999999991</v>
      </c>
      <c r="E529" s="142">
        <f>G529+I529+K529+M529</f>
        <v>6.56778</v>
      </c>
      <c r="F529" s="142">
        <v>6.3962953720000009</v>
      </c>
      <c r="G529" s="142">
        <v>0.12867642000000001</v>
      </c>
      <c r="H529" s="142">
        <v>0.12867642000000001</v>
      </c>
      <c r="I529" s="142">
        <v>6.4391035800000003</v>
      </c>
      <c r="J529" s="142">
        <v>6.2676189520000012</v>
      </c>
      <c r="K529" s="142">
        <v>0</v>
      </c>
      <c r="L529" s="142">
        <v>0</v>
      </c>
      <c r="M529" s="142">
        <v>0</v>
      </c>
      <c r="N529" s="142"/>
      <c r="O529" s="134">
        <v>5.330246139999999</v>
      </c>
      <c r="P529" s="142">
        <f>O529-X529</f>
        <v>5.330246139999999</v>
      </c>
      <c r="Q529" s="134">
        <v>6.0995273099999991</v>
      </c>
      <c r="R529" s="134">
        <v>0</v>
      </c>
      <c r="S529" s="142">
        <f>E529-F529</f>
        <v>0.17148462799999908</v>
      </c>
      <c r="T529" s="142"/>
      <c r="U529" s="142"/>
      <c r="V529" s="142"/>
      <c r="W529" s="142"/>
      <c r="X529" s="142"/>
    </row>
    <row r="530" spans="1:24" ht="110.25" x14ac:dyDescent="0.25">
      <c r="A530" s="267">
        <f t="shared" si="225"/>
        <v>462</v>
      </c>
      <c r="B530" s="133" t="s">
        <v>1954</v>
      </c>
      <c r="C530" s="138" t="s">
        <v>1718</v>
      </c>
      <c r="D530" s="142">
        <v>2.7821159999999998</v>
      </c>
      <c r="E530" s="142">
        <f>G530+I530+K530+M530</f>
        <v>2.7821159999999994</v>
      </c>
      <c r="F530" s="142">
        <v>1.7018555799999997</v>
      </c>
      <c r="G530" s="142">
        <v>5.4507395999999993E-2</v>
      </c>
      <c r="H530" s="142">
        <v>5.4507395999999993E-2</v>
      </c>
      <c r="I530" s="142">
        <v>0</v>
      </c>
      <c r="J530" s="142">
        <v>1.5828688719999997</v>
      </c>
      <c r="K530" s="142">
        <v>2.7276086039999994</v>
      </c>
      <c r="L530" s="142">
        <v>6.4479312000000011E-2</v>
      </c>
      <c r="M530" s="142">
        <v>0</v>
      </c>
      <c r="N530" s="142"/>
      <c r="O530" s="134">
        <v>1.6440946399999998</v>
      </c>
      <c r="P530" s="142">
        <f>O530-X530</f>
        <v>1.6440946399999998</v>
      </c>
      <c r="Q530" s="134">
        <v>1.6440946399999998</v>
      </c>
      <c r="R530" s="134">
        <v>1.6440946399999998</v>
      </c>
      <c r="S530" s="142">
        <f>E530-F530</f>
        <v>1.0802604199999997</v>
      </c>
      <c r="T530" s="142"/>
      <c r="U530" s="142"/>
      <c r="V530" s="142"/>
      <c r="W530" s="142"/>
      <c r="X530" s="142"/>
    </row>
    <row r="531" spans="1:24" ht="31.5" x14ac:dyDescent="0.25">
      <c r="A531" s="267"/>
      <c r="B531" s="191" t="s">
        <v>222</v>
      </c>
      <c r="C531" s="188"/>
      <c r="D531" s="170">
        <v>20.794863273355929</v>
      </c>
      <c r="E531" s="170">
        <v>16.069551999999995</v>
      </c>
      <c r="F531" s="170">
        <v>4.2625770279999999</v>
      </c>
      <c r="G531" s="170">
        <v>0.31483585200000003</v>
      </c>
      <c r="H531" s="170">
        <v>0.31483585200000003</v>
      </c>
      <c r="I531" s="170">
        <v>4.5876108159999953</v>
      </c>
      <c r="J531" s="170">
        <v>0.98482318800000002</v>
      </c>
      <c r="K531" s="170">
        <v>2.5091969999999995</v>
      </c>
      <c r="L531" s="170">
        <v>2.9629179880000001</v>
      </c>
      <c r="M531" s="170">
        <v>8.6579083319999981</v>
      </c>
      <c r="N531" s="170">
        <f t="shared" ref="N531" si="253">SUM(N532:N535)</f>
        <v>0</v>
      </c>
      <c r="O531" s="198">
        <v>3.69880619</v>
      </c>
      <c r="P531" s="170">
        <f t="shared" ref="P531" si="254">SUM(P532:P535)</f>
        <v>3.69880619</v>
      </c>
      <c r="Q531" s="170">
        <f t="shared" ref="Q531:W531" si="255">SUM(Q532:Q535)</f>
        <v>1.8810235400000002</v>
      </c>
      <c r="R531" s="170">
        <f t="shared" si="255"/>
        <v>0</v>
      </c>
      <c r="S531" s="170">
        <f t="shared" si="255"/>
        <v>11.806974971999994</v>
      </c>
      <c r="T531" s="170">
        <f t="shared" si="255"/>
        <v>0</v>
      </c>
      <c r="U531" s="170">
        <f t="shared" si="255"/>
        <v>0</v>
      </c>
      <c r="V531" s="170">
        <f t="shared" si="255"/>
        <v>0</v>
      </c>
      <c r="W531" s="170">
        <f t="shared" si="255"/>
        <v>0</v>
      </c>
      <c r="X531" s="170"/>
    </row>
    <row r="532" spans="1:24" ht="63" x14ac:dyDescent="0.25">
      <c r="A532" s="267">
        <f t="shared" si="225"/>
        <v>463</v>
      </c>
      <c r="B532" s="133" t="s">
        <v>806</v>
      </c>
      <c r="C532" s="138" t="s">
        <v>807</v>
      </c>
      <c r="D532" s="142">
        <v>2.3877359999999999</v>
      </c>
      <c r="E532" s="142">
        <f>G532+I532+K532+M532</f>
        <v>2.1199479999999959</v>
      </c>
      <c r="F532" s="142">
        <v>0.48456853400000005</v>
      </c>
      <c r="G532" s="142">
        <v>4.1534184000000002E-2</v>
      </c>
      <c r="H532" s="142">
        <v>4.1534184000000002E-2</v>
      </c>
      <c r="I532" s="142">
        <v>2.0784138159999959</v>
      </c>
      <c r="J532" s="142">
        <v>0.44303435000000002</v>
      </c>
      <c r="K532" s="142">
        <v>0</v>
      </c>
      <c r="L532" s="142">
        <v>0</v>
      </c>
      <c r="M532" s="142">
        <v>0</v>
      </c>
      <c r="N532" s="142"/>
      <c r="O532" s="134">
        <v>8.6640420000000162E-2</v>
      </c>
      <c r="P532" s="142">
        <f>O532-X532</f>
        <v>8.6640420000000162E-2</v>
      </c>
      <c r="Q532" s="134">
        <v>1.8810235400000002</v>
      </c>
      <c r="R532" s="134">
        <v>0</v>
      </c>
      <c r="S532" s="142">
        <f>E532-F532</f>
        <v>1.6353794659999958</v>
      </c>
      <c r="T532" s="142"/>
      <c r="U532" s="142"/>
      <c r="V532" s="142"/>
      <c r="W532" s="142"/>
      <c r="X532" s="142"/>
    </row>
    <row r="533" spans="1:24" ht="94.5" x14ac:dyDescent="0.25">
      <c r="A533" s="267">
        <f t="shared" si="225"/>
        <v>464</v>
      </c>
      <c r="B533" s="133" t="s">
        <v>808</v>
      </c>
      <c r="C533" s="138" t="s">
        <v>809</v>
      </c>
      <c r="D533" s="142">
        <v>7.6540232733559321</v>
      </c>
      <c r="E533" s="142">
        <f>G533+I533+K533+M533</f>
        <v>3.9128159999999994</v>
      </c>
      <c r="F533" s="142">
        <v>0.27828330000000001</v>
      </c>
      <c r="G533" s="142">
        <v>7.666017600000001E-2</v>
      </c>
      <c r="H533" s="142">
        <v>7.666017600000001E-2</v>
      </c>
      <c r="I533" s="142">
        <v>0</v>
      </c>
      <c r="J533" s="142">
        <v>9.7479888000000001E-2</v>
      </c>
      <c r="K533" s="142">
        <v>0</v>
      </c>
      <c r="L533" s="142">
        <v>0.10414323599999999</v>
      </c>
      <c r="M533" s="142">
        <v>3.8361558239999995</v>
      </c>
      <c r="N533" s="142"/>
      <c r="O533" s="134">
        <v>0.27727050000000003</v>
      </c>
      <c r="P533" s="142">
        <f>O533-X533</f>
        <v>0.27727050000000003</v>
      </c>
      <c r="Q533" s="134">
        <v>0</v>
      </c>
      <c r="R533" s="134">
        <v>0</v>
      </c>
      <c r="S533" s="142">
        <f>E533-F533</f>
        <v>3.6345326999999994</v>
      </c>
      <c r="T533" s="142"/>
      <c r="U533" s="142"/>
      <c r="V533" s="142"/>
      <c r="W533" s="142"/>
      <c r="X533" s="142"/>
    </row>
    <row r="534" spans="1:24" ht="126" x14ac:dyDescent="0.25">
      <c r="A534" s="267">
        <f t="shared" si="225"/>
        <v>465</v>
      </c>
      <c r="B534" s="133" t="s">
        <v>810</v>
      </c>
      <c r="C534" s="138" t="s">
        <v>811</v>
      </c>
      <c r="D534" s="142">
        <v>10.753103999999999</v>
      </c>
      <c r="E534" s="142">
        <f>G534+I534+K534+M534</f>
        <v>10.036787999999998</v>
      </c>
      <c r="F534" s="142">
        <v>0.71382626399999982</v>
      </c>
      <c r="G534" s="142">
        <v>0.196641492</v>
      </c>
      <c r="H534" s="142">
        <v>0.196641492</v>
      </c>
      <c r="I534" s="142">
        <v>2.5091969999999995</v>
      </c>
      <c r="J534" s="142">
        <v>0.25004627999999995</v>
      </c>
      <c r="K534" s="142">
        <v>2.5091969999999995</v>
      </c>
      <c r="L534" s="142">
        <v>0.26713849199999984</v>
      </c>
      <c r="M534" s="142">
        <v>4.8217525079999994</v>
      </c>
      <c r="N534" s="142"/>
      <c r="O534" s="134">
        <v>0.59485521999999991</v>
      </c>
      <c r="P534" s="142">
        <f>O534-X534</f>
        <v>0.59485521999999991</v>
      </c>
      <c r="Q534" s="134">
        <v>0</v>
      </c>
      <c r="R534" s="134">
        <v>0</v>
      </c>
      <c r="S534" s="142">
        <f>E534-F534</f>
        <v>9.3229617359999981</v>
      </c>
      <c r="T534" s="142"/>
      <c r="U534" s="142"/>
      <c r="V534" s="142"/>
      <c r="W534" s="142"/>
      <c r="X534" s="142"/>
    </row>
    <row r="535" spans="1:24" ht="63" x14ac:dyDescent="0.25">
      <c r="A535" s="267">
        <f t="shared" ref="A535:A598" si="256">IF(A534&gt;0,A534+1,A533+1)</f>
        <v>466</v>
      </c>
      <c r="B535" s="133" t="s">
        <v>812</v>
      </c>
      <c r="C535" s="138" t="s">
        <v>813</v>
      </c>
      <c r="D535" s="142">
        <v>0</v>
      </c>
      <c r="E535" s="142">
        <f>G535+I535+K535+M535</f>
        <v>0</v>
      </c>
      <c r="F535" s="142">
        <v>2.7858989300000001</v>
      </c>
      <c r="G535" s="142">
        <v>0</v>
      </c>
      <c r="H535" s="142">
        <v>0</v>
      </c>
      <c r="I535" s="142">
        <v>0</v>
      </c>
      <c r="J535" s="142">
        <v>0.19426267000000003</v>
      </c>
      <c r="K535" s="142">
        <v>0</v>
      </c>
      <c r="L535" s="142">
        <v>2.59163626</v>
      </c>
      <c r="M535" s="142">
        <v>0</v>
      </c>
      <c r="N535" s="142"/>
      <c r="O535" s="134">
        <v>2.7400400499999997</v>
      </c>
      <c r="P535" s="142">
        <f>O535-X535</f>
        <v>2.7400400499999997</v>
      </c>
      <c r="Q535" s="134">
        <v>0</v>
      </c>
      <c r="R535" s="134">
        <v>0</v>
      </c>
      <c r="S535" s="142">
        <f>E535-F535</f>
        <v>-2.7858989300000001</v>
      </c>
      <c r="T535" s="142"/>
      <c r="U535" s="142"/>
      <c r="V535" s="142"/>
      <c r="W535" s="142"/>
      <c r="X535" s="142"/>
    </row>
    <row r="536" spans="1:24" ht="15.75" x14ac:dyDescent="0.25">
      <c r="A536" s="267"/>
      <c r="B536" s="187" t="s">
        <v>229</v>
      </c>
      <c r="C536" s="188"/>
      <c r="D536" s="170">
        <v>34.546625759999998</v>
      </c>
      <c r="E536" s="170">
        <v>8.099896799999998</v>
      </c>
      <c r="F536" s="170">
        <v>7.4621456960000003</v>
      </c>
      <c r="G536" s="170">
        <v>4.3805375039999994</v>
      </c>
      <c r="H536" s="170">
        <v>1.048833474</v>
      </c>
      <c r="I536" s="170">
        <v>0.95939099999999988</v>
      </c>
      <c r="J536" s="170">
        <v>2.1866789740000003</v>
      </c>
      <c r="K536" s="170">
        <v>0.95939099999999988</v>
      </c>
      <c r="L536" s="170">
        <v>4.2266332480000006</v>
      </c>
      <c r="M536" s="170">
        <v>1.8005772959999997</v>
      </c>
      <c r="N536" s="170">
        <f t="shared" ref="N536" si="257">SUM(N537:N540)</f>
        <v>0</v>
      </c>
      <c r="O536" s="198">
        <v>6.5822344799999994</v>
      </c>
      <c r="P536" s="170">
        <f t="shared" ref="P536" si="258">SUM(P537:P540)</f>
        <v>6.5822344799999994</v>
      </c>
      <c r="Q536" s="170">
        <f t="shared" ref="Q536:W536" si="259">SUM(Q537:Q540)</f>
        <v>4.5174618500000001</v>
      </c>
      <c r="R536" s="170">
        <f t="shared" si="259"/>
        <v>0</v>
      </c>
      <c r="S536" s="170">
        <f t="shared" si="259"/>
        <v>0.63775110399999857</v>
      </c>
      <c r="T536" s="170">
        <f t="shared" si="259"/>
        <v>0</v>
      </c>
      <c r="U536" s="170">
        <f t="shared" si="259"/>
        <v>0</v>
      </c>
      <c r="V536" s="170">
        <f t="shared" si="259"/>
        <v>0</v>
      </c>
      <c r="W536" s="170">
        <f t="shared" si="259"/>
        <v>0</v>
      </c>
      <c r="X536" s="170"/>
    </row>
    <row r="537" spans="1:24" ht="63" x14ac:dyDescent="0.25">
      <c r="A537" s="267">
        <f t="shared" si="256"/>
        <v>467</v>
      </c>
      <c r="B537" s="133" t="s">
        <v>814</v>
      </c>
      <c r="C537" s="138" t="s">
        <v>815</v>
      </c>
      <c r="D537" s="142">
        <v>2.6416439999999999</v>
      </c>
      <c r="E537" s="142">
        <f>G537+I537+K537+M537</f>
        <v>1.9933152000000001</v>
      </c>
      <c r="F537" s="142">
        <v>2.1315779740000003</v>
      </c>
      <c r="G537" s="142">
        <v>1.9933152000000001</v>
      </c>
      <c r="H537" s="142">
        <v>4.0504163999999995E-2</v>
      </c>
      <c r="I537" s="142">
        <v>0</v>
      </c>
      <c r="J537" s="142">
        <v>2.0910738100000001</v>
      </c>
      <c r="K537" s="142">
        <v>0</v>
      </c>
      <c r="L537" s="142">
        <v>0</v>
      </c>
      <c r="M537" s="142">
        <v>0</v>
      </c>
      <c r="N537" s="142"/>
      <c r="O537" s="134">
        <v>1.77631498</v>
      </c>
      <c r="P537" s="142">
        <f>O537-X537</f>
        <v>1.77631498</v>
      </c>
      <c r="Q537" s="134">
        <v>1.9564497099999998</v>
      </c>
      <c r="R537" s="134">
        <v>0</v>
      </c>
      <c r="S537" s="142">
        <f>E537-F537</f>
        <v>-0.1382627740000002</v>
      </c>
      <c r="T537" s="142"/>
      <c r="U537" s="142"/>
      <c r="V537" s="142"/>
      <c r="W537" s="142"/>
      <c r="X537" s="142"/>
    </row>
    <row r="538" spans="1:24" ht="63" x14ac:dyDescent="0.25">
      <c r="A538" s="267">
        <f t="shared" si="256"/>
        <v>468</v>
      </c>
      <c r="B538" s="133" t="s">
        <v>816</v>
      </c>
      <c r="C538" s="138" t="s">
        <v>817</v>
      </c>
      <c r="D538" s="142">
        <v>3.3824639999999997</v>
      </c>
      <c r="E538" s="142">
        <f>G538+I538+K538+M538</f>
        <v>2.2690175999999997</v>
      </c>
      <c r="F538" s="142">
        <v>0.8901246060000001</v>
      </c>
      <c r="G538" s="142">
        <v>2.2690175999999997</v>
      </c>
      <c r="H538" s="142">
        <v>0.89012460599999998</v>
      </c>
      <c r="I538" s="142">
        <v>0</v>
      </c>
      <c r="J538" s="142">
        <v>0</v>
      </c>
      <c r="K538" s="142">
        <v>0</v>
      </c>
      <c r="L538" s="142">
        <v>1.1102230246251565E-16</v>
      </c>
      <c r="M538" s="142">
        <v>0</v>
      </c>
      <c r="N538" s="142"/>
      <c r="O538" s="134">
        <v>0.37559290999999967</v>
      </c>
      <c r="P538" s="142">
        <f>O538-X538</f>
        <v>0.37559290999999967</v>
      </c>
      <c r="Q538" s="134">
        <v>2.5610121400000003</v>
      </c>
      <c r="R538" s="134">
        <v>0</v>
      </c>
      <c r="S538" s="142">
        <f>E538-F538</f>
        <v>1.3788929939999996</v>
      </c>
      <c r="T538" s="142"/>
      <c r="U538" s="142"/>
      <c r="V538" s="142"/>
      <c r="W538" s="142"/>
      <c r="X538" s="142"/>
    </row>
    <row r="539" spans="1:24" ht="78.75" x14ac:dyDescent="0.25">
      <c r="A539" s="267">
        <f t="shared" si="256"/>
        <v>469</v>
      </c>
      <c r="B539" s="133" t="s">
        <v>818</v>
      </c>
      <c r="C539" s="138" t="s">
        <v>819</v>
      </c>
      <c r="D539" s="142">
        <v>4.9800000000000004</v>
      </c>
      <c r="E539" s="142">
        <f>G539+I539+K539+M539</f>
        <v>3.3701159999999994</v>
      </c>
      <c r="F539" s="142">
        <v>4.4071977880000004</v>
      </c>
      <c r="G539" s="142">
        <v>0.10904646</v>
      </c>
      <c r="H539" s="142">
        <v>0.10904646</v>
      </c>
      <c r="I539" s="142">
        <v>0.84252899999999986</v>
      </c>
      <c r="J539" s="142">
        <v>8.3959631999999992E-2</v>
      </c>
      <c r="K539" s="142">
        <v>0.84252899999999986</v>
      </c>
      <c r="L539" s="142">
        <v>4.2141916960000003</v>
      </c>
      <c r="M539" s="142">
        <v>1.5760115399999997</v>
      </c>
      <c r="N539" s="142"/>
      <c r="O539" s="134">
        <v>4.40262215</v>
      </c>
      <c r="P539" s="142">
        <f>O539-X539</f>
        <v>4.40262215</v>
      </c>
      <c r="Q539" s="134">
        <v>0</v>
      </c>
      <c r="R539" s="134">
        <v>0</v>
      </c>
      <c r="S539" s="142">
        <f>E539-F539</f>
        <v>-1.0370817880000009</v>
      </c>
      <c r="T539" s="142"/>
      <c r="U539" s="142"/>
      <c r="V539" s="142"/>
      <c r="W539" s="142"/>
      <c r="X539" s="142"/>
    </row>
    <row r="540" spans="1:24" ht="110.25" x14ac:dyDescent="0.25">
      <c r="A540" s="267">
        <f t="shared" si="256"/>
        <v>470</v>
      </c>
      <c r="B540" s="133" t="s">
        <v>820</v>
      </c>
      <c r="C540" s="138" t="s">
        <v>821</v>
      </c>
      <c r="D540" s="142">
        <v>23.542517759999996</v>
      </c>
      <c r="E540" s="142">
        <f>G540+I540+K540+M540</f>
        <v>0.46744800000000009</v>
      </c>
      <c r="F540" s="142">
        <v>3.3245327999999998E-2</v>
      </c>
      <c r="G540" s="142">
        <v>9.1582440000000011E-3</v>
      </c>
      <c r="H540" s="142">
        <v>9.1582440000000011E-3</v>
      </c>
      <c r="I540" s="142">
        <v>0.11686199999999999</v>
      </c>
      <c r="J540" s="142">
        <v>1.1645531999999998E-2</v>
      </c>
      <c r="K540" s="142">
        <v>0.11686199999999999</v>
      </c>
      <c r="L540" s="142">
        <v>1.2441551999999996E-2</v>
      </c>
      <c r="M540" s="142">
        <v>0.22456575600000006</v>
      </c>
      <c r="N540" s="142"/>
      <c r="O540" s="134">
        <v>2.7704439999999997E-2</v>
      </c>
      <c r="P540" s="142">
        <f>O540-X540</f>
        <v>2.7704439999999997E-2</v>
      </c>
      <c r="Q540" s="134">
        <v>0</v>
      </c>
      <c r="R540" s="134">
        <v>0</v>
      </c>
      <c r="S540" s="142">
        <f>E540-F540</f>
        <v>0.43420267200000007</v>
      </c>
      <c r="T540" s="142"/>
      <c r="U540" s="142"/>
      <c r="V540" s="142"/>
      <c r="W540" s="142"/>
      <c r="X540" s="142"/>
    </row>
    <row r="541" spans="1:24" ht="31.5" x14ac:dyDescent="0.25">
      <c r="A541" s="267"/>
      <c r="B541" s="187" t="s">
        <v>822</v>
      </c>
      <c r="C541" s="188"/>
      <c r="D541" s="170">
        <v>5.1989040000000006</v>
      </c>
      <c r="E541" s="170">
        <v>4.2282239999999991</v>
      </c>
      <c r="F541" s="170">
        <v>0.99919752999999978</v>
      </c>
      <c r="G541" s="170">
        <v>0.100891154</v>
      </c>
      <c r="H541" s="170">
        <v>0.100891154</v>
      </c>
      <c r="I541" s="170">
        <v>1.0570559999999998</v>
      </c>
      <c r="J541" s="170">
        <v>0.10533765599999999</v>
      </c>
      <c r="K541" s="170">
        <v>1.0570559999999998</v>
      </c>
      <c r="L541" s="170">
        <v>0.79296871999999996</v>
      </c>
      <c r="M541" s="170">
        <v>2.0132208459999998</v>
      </c>
      <c r="N541" s="170">
        <f t="shared" ref="N541" si="260">SUM(N542:N543)</f>
        <v>0</v>
      </c>
      <c r="O541" s="198">
        <v>0.81762172</v>
      </c>
      <c r="P541" s="170">
        <f t="shared" ref="P541" si="261">SUM(P542:P543)</f>
        <v>0.81762172</v>
      </c>
      <c r="Q541" s="170">
        <f t="shared" ref="Q541:W541" si="262">SUM(Q542:Q543)</f>
        <v>0</v>
      </c>
      <c r="R541" s="170">
        <f t="shared" si="262"/>
        <v>0</v>
      </c>
      <c r="S541" s="170">
        <f t="shared" si="262"/>
        <v>3.2290264699999995</v>
      </c>
      <c r="T541" s="170">
        <f t="shared" si="262"/>
        <v>0</v>
      </c>
      <c r="U541" s="170">
        <f t="shared" si="262"/>
        <v>0</v>
      </c>
      <c r="V541" s="170">
        <f t="shared" si="262"/>
        <v>0</v>
      </c>
      <c r="W541" s="170">
        <f t="shared" si="262"/>
        <v>0</v>
      </c>
      <c r="X541" s="170"/>
    </row>
    <row r="542" spans="1:24" ht="94.5" x14ac:dyDescent="0.25">
      <c r="A542" s="267">
        <f t="shared" si="256"/>
        <v>471</v>
      </c>
      <c r="B542" s="133" t="s">
        <v>823</v>
      </c>
      <c r="C542" s="138" t="s">
        <v>824</v>
      </c>
      <c r="D542" s="142">
        <v>2.3467439999999997</v>
      </c>
      <c r="E542" s="142">
        <f>G542+I542+K542+M542</f>
        <v>2.0849039999999994</v>
      </c>
      <c r="F542" s="142">
        <v>0.16633191799999997</v>
      </c>
      <c r="G542" s="142">
        <v>5.8899062000000002E-2</v>
      </c>
      <c r="H542" s="142">
        <v>5.8899062000000002E-2</v>
      </c>
      <c r="I542" s="142">
        <v>0.52122599999999986</v>
      </c>
      <c r="J542" s="142">
        <v>5.1941159999999986E-2</v>
      </c>
      <c r="K542" s="142">
        <v>0.52122599999999986</v>
      </c>
      <c r="L542" s="142">
        <v>5.5491695999999979E-2</v>
      </c>
      <c r="M542" s="142">
        <v>0.98355293799999977</v>
      </c>
      <c r="N542" s="142"/>
      <c r="O542" s="134">
        <v>0.12356703999999999</v>
      </c>
      <c r="P542" s="142">
        <f>O542-X542</f>
        <v>0.12356703999999999</v>
      </c>
      <c r="Q542" s="134">
        <v>0</v>
      </c>
      <c r="R542" s="134">
        <v>0</v>
      </c>
      <c r="S542" s="142">
        <f>E542-F542</f>
        <v>1.9185720819999994</v>
      </c>
      <c r="T542" s="142"/>
      <c r="U542" s="142"/>
      <c r="V542" s="142"/>
      <c r="W542" s="142"/>
      <c r="X542" s="142"/>
    </row>
    <row r="543" spans="1:24" ht="110.25" x14ac:dyDescent="0.25">
      <c r="A543" s="267">
        <f t="shared" si="256"/>
        <v>472</v>
      </c>
      <c r="B543" s="133" t="s">
        <v>825</v>
      </c>
      <c r="C543" s="138" t="s">
        <v>826</v>
      </c>
      <c r="D543" s="142">
        <v>2.8521600000000009</v>
      </c>
      <c r="E543" s="142">
        <f>G543+I543+K543+M543</f>
        <v>2.1433200000000001</v>
      </c>
      <c r="F543" s="142">
        <v>0.83286561199999987</v>
      </c>
      <c r="G543" s="142">
        <v>4.1992091999999995E-2</v>
      </c>
      <c r="H543" s="142">
        <v>4.1992091999999995E-2</v>
      </c>
      <c r="I543" s="142">
        <v>0.53583000000000003</v>
      </c>
      <c r="J543" s="142">
        <v>5.3396496000000002E-2</v>
      </c>
      <c r="K543" s="142">
        <v>0.53583000000000003</v>
      </c>
      <c r="L543" s="142">
        <v>0.73747702399999993</v>
      </c>
      <c r="M543" s="142">
        <v>1.029667908</v>
      </c>
      <c r="N543" s="142"/>
      <c r="O543" s="134">
        <v>0.69405468000000003</v>
      </c>
      <c r="P543" s="142">
        <f>O543-X543</f>
        <v>0.69405468000000003</v>
      </c>
      <c r="Q543" s="134">
        <v>0</v>
      </c>
      <c r="R543" s="134">
        <v>0</v>
      </c>
      <c r="S543" s="142">
        <f>E543-F543</f>
        <v>1.3104543880000001</v>
      </c>
      <c r="T543" s="142"/>
      <c r="U543" s="142"/>
      <c r="V543" s="142"/>
      <c r="W543" s="142"/>
      <c r="X543" s="142"/>
    </row>
    <row r="544" spans="1:24" ht="31.5" x14ac:dyDescent="0.25">
      <c r="A544" s="267"/>
      <c r="B544" s="187" t="s">
        <v>1574</v>
      </c>
      <c r="C544" s="188"/>
      <c r="D544" s="170">
        <v>0</v>
      </c>
      <c r="E544" s="170">
        <v>0</v>
      </c>
      <c r="F544" s="170">
        <v>8.6188910000000007E-2</v>
      </c>
      <c r="G544" s="170">
        <v>0</v>
      </c>
      <c r="H544" s="170">
        <v>0</v>
      </c>
      <c r="I544" s="170">
        <v>0</v>
      </c>
      <c r="J544" s="170">
        <v>8.6188910000000007E-2</v>
      </c>
      <c r="K544" s="170">
        <v>0</v>
      </c>
      <c r="L544" s="170">
        <v>0</v>
      </c>
      <c r="M544" s="170">
        <v>0</v>
      </c>
      <c r="N544" s="170">
        <f t="shared" ref="N544:P544" si="263">SUM(N545:N545)</f>
        <v>0</v>
      </c>
      <c r="O544" s="198">
        <v>7.1824089999999993E-2</v>
      </c>
      <c r="P544" s="170">
        <f t="shared" si="263"/>
        <v>7.1824089999999993E-2</v>
      </c>
      <c r="Q544" s="170">
        <f t="shared" ref="Q544:W544" si="264">SUM(Q545:Q545)</f>
        <v>0</v>
      </c>
      <c r="R544" s="170">
        <f t="shared" si="264"/>
        <v>0</v>
      </c>
      <c r="S544" s="170">
        <f t="shared" si="264"/>
        <v>-8.6188910000000007E-2</v>
      </c>
      <c r="T544" s="170">
        <f t="shared" si="264"/>
        <v>0</v>
      </c>
      <c r="U544" s="170">
        <f t="shared" si="264"/>
        <v>0</v>
      </c>
      <c r="V544" s="170">
        <f t="shared" si="264"/>
        <v>0</v>
      </c>
      <c r="W544" s="170">
        <f t="shared" si="264"/>
        <v>0</v>
      </c>
      <c r="X544" s="170"/>
    </row>
    <row r="545" spans="1:24" ht="126" x14ac:dyDescent="0.25">
      <c r="A545" s="267">
        <f t="shared" si="256"/>
        <v>473</v>
      </c>
      <c r="B545" s="133" t="s">
        <v>1575</v>
      </c>
      <c r="C545" s="138" t="s">
        <v>1576</v>
      </c>
      <c r="D545" s="142">
        <v>0</v>
      </c>
      <c r="E545" s="142">
        <f>G545+I545+K545+M545</f>
        <v>0</v>
      </c>
      <c r="F545" s="142">
        <v>8.6188910000000007E-2</v>
      </c>
      <c r="G545" s="142">
        <v>0</v>
      </c>
      <c r="H545" s="142">
        <v>0</v>
      </c>
      <c r="I545" s="142">
        <v>0</v>
      </c>
      <c r="J545" s="142">
        <v>8.6188910000000007E-2</v>
      </c>
      <c r="K545" s="142">
        <v>0</v>
      </c>
      <c r="L545" s="142">
        <v>0</v>
      </c>
      <c r="M545" s="142">
        <v>0</v>
      </c>
      <c r="N545" s="142"/>
      <c r="O545" s="134">
        <v>7.1824089999999993E-2</v>
      </c>
      <c r="P545" s="142">
        <f>O545-X545</f>
        <v>7.1824089999999993E-2</v>
      </c>
      <c r="Q545" s="134">
        <v>0</v>
      </c>
      <c r="R545" s="134">
        <v>0</v>
      </c>
      <c r="S545" s="142">
        <f>E545-F545</f>
        <v>-8.6188910000000007E-2</v>
      </c>
      <c r="T545" s="142"/>
      <c r="U545" s="142"/>
      <c r="V545" s="142"/>
      <c r="W545" s="142"/>
      <c r="X545" s="142"/>
    </row>
    <row r="546" spans="1:24" ht="31.5" x14ac:dyDescent="0.25">
      <c r="A546" s="267"/>
      <c r="B546" s="187" t="s">
        <v>232</v>
      </c>
      <c r="C546" s="188"/>
      <c r="D546" s="170">
        <v>17.271024000000001</v>
      </c>
      <c r="E546" s="170">
        <v>11.817959999999999</v>
      </c>
      <c r="F546" s="170">
        <v>8.8030386979999999</v>
      </c>
      <c r="G546" s="170">
        <v>0.23153833199999999</v>
      </c>
      <c r="H546" s="170">
        <v>0.23153833199999999</v>
      </c>
      <c r="I546" s="170">
        <v>2.9544899999999998</v>
      </c>
      <c r="J546" s="170">
        <v>6.9676165760000002</v>
      </c>
      <c r="K546" s="170">
        <v>2.9544899999999998</v>
      </c>
      <c r="L546" s="170">
        <v>1.6038837899999998</v>
      </c>
      <c r="M546" s="170">
        <v>5.6774416680000002</v>
      </c>
      <c r="N546" s="170">
        <f t="shared" ref="N546" si="265">SUM(N547:N549)</f>
        <v>0</v>
      </c>
      <c r="O546" s="198">
        <v>9.24066045</v>
      </c>
      <c r="P546" s="170">
        <f t="shared" ref="P546" si="266">SUM(P547:P549)</f>
        <v>9.24066045</v>
      </c>
      <c r="Q546" s="170">
        <f t="shared" ref="Q546:W546" si="267">SUM(Q547:Q549)</f>
        <v>9.1166641300000002</v>
      </c>
      <c r="R546" s="170">
        <f t="shared" si="267"/>
        <v>3.2117514200000001</v>
      </c>
      <c r="S546" s="170">
        <f t="shared" si="267"/>
        <v>3.0149213020000003</v>
      </c>
      <c r="T546" s="170">
        <f t="shared" si="267"/>
        <v>0</v>
      </c>
      <c r="U546" s="170">
        <f t="shared" si="267"/>
        <v>0</v>
      </c>
      <c r="V546" s="170">
        <f t="shared" si="267"/>
        <v>0</v>
      </c>
      <c r="W546" s="170">
        <f t="shared" si="267"/>
        <v>0</v>
      </c>
      <c r="X546" s="170"/>
    </row>
    <row r="547" spans="1:24" ht="78.75" x14ac:dyDescent="0.25">
      <c r="A547" s="267">
        <f t="shared" si="256"/>
        <v>474</v>
      </c>
      <c r="B547" s="133" t="s">
        <v>827</v>
      </c>
      <c r="C547" s="138" t="s">
        <v>828</v>
      </c>
      <c r="D547" s="142">
        <v>9.7997400000000017</v>
      </c>
      <c r="E547" s="142">
        <f>G547+I547+K547+M547</f>
        <v>6.7771680000000005</v>
      </c>
      <c r="F547" s="142">
        <v>1.0479659339999998</v>
      </c>
      <c r="G547" s="142">
        <v>0.13277876399999999</v>
      </c>
      <c r="H547" s="142">
        <v>0.13277876399999999</v>
      </c>
      <c r="I547" s="142">
        <v>1.6942920000000001</v>
      </c>
      <c r="J547" s="142">
        <v>0.73480650599999986</v>
      </c>
      <c r="K547" s="142">
        <v>1.6942920000000001</v>
      </c>
      <c r="L547" s="142">
        <v>0.18038066399999997</v>
      </c>
      <c r="M547" s="142">
        <v>3.2558052360000005</v>
      </c>
      <c r="N547" s="142"/>
      <c r="O547" s="134">
        <v>0.87330494000000003</v>
      </c>
      <c r="P547" s="142">
        <f>O547-X547</f>
        <v>0.87330494000000003</v>
      </c>
      <c r="Q547" s="134">
        <v>0</v>
      </c>
      <c r="R547" s="134">
        <v>0</v>
      </c>
      <c r="S547" s="142">
        <f>E547-F547</f>
        <v>5.7292020660000009</v>
      </c>
      <c r="T547" s="142"/>
      <c r="U547" s="142"/>
      <c r="V547" s="142"/>
      <c r="W547" s="142"/>
      <c r="X547" s="142"/>
    </row>
    <row r="548" spans="1:24" ht="78.75" x14ac:dyDescent="0.25">
      <c r="A548" s="267">
        <f t="shared" si="256"/>
        <v>475</v>
      </c>
      <c r="B548" s="133" t="s">
        <v>829</v>
      </c>
      <c r="C548" s="138" t="s">
        <v>830</v>
      </c>
      <c r="D548" s="142">
        <v>7.4712839999999998</v>
      </c>
      <c r="E548" s="142">
        <f>G548+I548+K548+M548</f>
        <v>5.0407919999999997</v>
      </c>
      <c r="F548" s="142">
        <v>6.3315696380000004</v>
      </c>
      <c r="G548" s="142">
        <v>9.8759567999999992E-2</v>
      </c>
      <c r="H548" s="142">
        <v>9.8759567999999992E-2</v>
      </c>
      <c r="I548" s="142">
        <v>1.2601979999999999</v>
      </c>
      <c r="J548" s="142">
        <v>6.2328100700000002</v>
      </c>
      <c r="K548" s="142">
        <v>1.2601979999999999</v>
      </c>
      <c r="L548" s="142">
        <v>0</v>
      </c>
      <c r="M548" s="142">
        <v>2.4216364319999997</v>
      </c>
      <c r="N548" s="142"/>
      <c r="O548" s="134">
        <v>5.27630803</v>
      </c>
      <c r="P548" s="142">
        <f>O548-X548</f>
        <v>5.27630803</v>
      </c>
      <c r="Q548" s="134">
        <v>5.9049127099999996</v>
      </c>
      <c r="R548" s="134">
        <v>0</v>
      </c>
      <c r="S548" s="142">
        <f>E548-F548</f>
        <v>-1.2907776380000007</v>
      </c>
      <c r="T548" s="142"/>
      <c r="U548" s="142"/>
      <c r="V548" s="142"/>
      <c r="W548" s="142"/>
      <c r="X548" s="142"/>
    </row>
    <row r="549" spans="1:24" ht="78.75" x14ac:dyDescent="0.25">
      <c r="A549" s="267">
        <f t="shared" si="256"/>
        <v>476</v>
      </c>
      <c r="B549" s="174" t="s">
        <v>252</v>
      </c>
      <c r="C549" s="138" t="s">
        <v>253</v>
      </c>
      <c r="D549" s="142">
        <v>0</v>
      </c>
      <c r="E549" s="142">
        <f>G549+I549+K549+M549</f>
        <v>0</v>
      </c>
      <c r="F549" s="142">
        <v>1.423503126</v>
      </c>
      <c r="G549" s="142">
        <v>0</v>
      </c>
      <c r="H549" s="142">
        <v>0</v>
      </c>
      <c r="I549" s="142">
        <v>0</v>
      </c>
      <c r="J549" s="142">
        <v>0</v>
      </c>
      <c r="K549" s="142">
        <v>0</v>
      </c>
      <c r="L549" s="142">
        <v>1.423503126</v>
      </c>
      <c r="M549" s="142">
        <v>0</v>
      </c>
      <c r="N549" s="142"/>
      <c r="O549" s="134">
        <v>3.0910474800000003</v>
      </c>
      <c r="P549" s="142">
        <f>O549-X549</f>
        <v>3.0910474800000003</v>
      </c>
      <c r="Q549" s="134">
        <v>3.2117514200000001</v>
      </c>
      <c r="R549" s="134">
        <v>3.2117514200000001</v>
      </c>
      <c r="S549" s="142">
        <f>E549-F549</f>
        <v>-1.423503126</v>
      </c>
      <c r="T549" s="142"/>
      <c r="U549" s="142"/>
      <c r="V549" s="142"/>
      <c r="W549" s="142"/>
      <c r="X549" s="142"/>
    </row>
    <row r="550" spans="1:24" ht="31.5" x14ac:dyDescent="0.25">
      <c r="A550" s="267"/>
      <c r="B550" s="187" t="s">
        <v>256</v>
      </c>
      <c r="C550" s="188"/>
      <c r="D550" s="170">
        <v>15.167795999999999</v>
      </c>
      <c r="E550" s="170">
        <v>14.290011583679798</v>
      </c>
      <c r="F550" s="170">
        <v>8.2411156879999989</v>
      </c>
      <c r="G550" s="170">
        <v>0.27997092000000001</v>
      </c>
      <c r="H550" s="170">
        <v>0.27997092000000001</v>
      </c>
      <c r="I550" s="170">
        <v>3.5725028959199494</v>
      </c>
      <c r="J550" s="170">
        <v>0.91545559199999982</v>
      </c>
      <c r="K550" s="170">
        <v>3.5725028959199494</v>
      </c>
      <c r="L550" s="170">
        <v>7.0456891759999998</v>
      </c>
      <c r="M550" s="170">
        <v>6.8650348718398986</v>
      </c>
      <c r="N550" s="170">
        <f t="shared" ref="N550" si="268">SUM(N551:N573)</f>
        <v>0</v>
      </c>
      <c r="O550" s="198">
        <v>7.6644573299999994</v>
      </c>
      <c r="P550" s="170">
        <f t="shared" ref="P550" si="269">SUM(P551:P573)</f>
        <v>7.6644573299999994</v>
      </c>
      <c r="Q550" s="170">
        <f t="shared" ref="Q550:W550" si="270">SUM(Q551:Q573)</f>
        <v>0</v>
      </c>
      <c r="R550" s="170">
        <f t="shared" si="270"/>
        <v>0</v>
      </c>
      <c r="S550" s="170">
        <f t="shared" si="270"/>
        <v>6.0488958956797969</v>
      </c>
      <c r="T550" s="170">
        <f t="shared" si="270"/>
        <v>0</v>
      </c>
      <c r="U550" s="170">
        <f t="shared" si="270"/>
        <v>0</v>
      </c>
      <c r="V550" s="170">
        <f t="shared" si="270"/>
        <v>0</v>
      </c>
      <c r="W550" s="170">
        <f t="shared" si="270"/>
        <v>0</v>
      </c>
      <c r="X550" s="170"/>
    </row>
    <row r="551" spans="1:24" ht="63" x14ac:dyDescent="0.25">
      <c r="A551" s="267">
        <f t="shared" si="256"/>
        <v>477</v>
      </c>
      <c r="B551" s="133" t="s">
        <v>831</v>
      </c>
      <c r="C551" s="138" t="s">
        <v>832</v>
      </c>
      <c r="D551" s="142">
        <v>0.769764</v>
      </c>
      <c r="E551" s="142">
        <f t="shared" ref="E551:E573" si="271">G551+I551+K551+M551</f>
        <v>0.7577640000000001</v>
      </c>
      <c r="F551" s="142">
        <v>0.33662752000000001</v>
      </c>
      <c r="G551" s="142">
        <v>1.4846183999999998E-2</v>
      </c>
      <c r="H551" s="142">
        <v>1.4846183999999998E-2</v>
      </c>
      <c r="I551" s="142">
        <v>0.189441</v>
      </c>
      <c r="J551" s="142">
        <v>1.8878160000000005E-2</v>
      </c>
      <c r="K551" s="142">
        <v>0.189441</v>
      </c>
      <c r="L551" s="142">
        <v>0.30290317600000005</v>
      </c>
      <c r="M551" s="142">
        <v>0.36403581600000007</v>
      </c>
      <c r="N551" s="142"/>
      <c r="O551" s="134">
        <v>0.28052292999999995</v>
      </c>
      <c r="P551" s="142">
        <f t="shared" ref="P551:P573" si="272">O551-X551</f>
        <v>0.28052292999999995</v>
      </c>
      <c r="Q551" s="134">
        <v>0</v>
      </c>
      <c r="R551" s="134">
        <v>0</v>
      </c>
      <c r="S551" s="142">
        <f t="shared" ref="S551:S573" si="273">E551-F551</f>
        <v>0.42113648000000009</v>
      </c>
      <c r="T551" s="142"/>
      <c r="U551" s="142"/>
      <c r="V551" s="142"/>
      <c r="W551" s="142"/>
      <c r="X551" s="142"/>
    </row>
    <row r="552" spans="1:24" ht="63" x14ac:dyDescent="0.25">
      <c r="A552" s="267">
        <f t="shared" si="256"/>
        <v>478</v>
      </c>
      <c r="B552" s="133" t="s">
        <v>833</v>
      </c>
      <c r="C552" s="138" t="s">
        <v>834</v>
      </c>
      <c r="D552" s="142">
        <v>0.44620799999999999</v>
      </c>
      <c r="E552" s="142">
        <f t="shared" si="271"/>
        <v>0.43420800000000004</v>
      </c>
      <c r="F552" s="142">
        <v>0.25311523800000002</v>
      </c>
      <c r="G552" s="142">
        <v>8.5070160000000009E-3</v>
      </c>
      <c r="H552" s="142">
        <v>8.5070160000000009E-3</v>
      </c>
      <c r="I552" s="142">
        <v>0.108552</v>
      </c>
      <c r="J552" s="142">
        <v>1.08174E-2</v>
      </c>
      <c r="K552" s="142">
        <v>0.108552</v>
      </c>
      <c r="L552" s="142">
        <v>0.23379082200000001</v>
      </c>
      <c r="M552" s="142">
        <v>0.20859698400000001</v>
      </c>
      <c r="N552" s="142"/>
      <c r="O552" s="134">
        <v>0.21092935999999998</v>
      </c>
      <c r="P552" s="142">
        <f t="shared" si="272"/>
        <v>0.21092935999999998</v>
      </c>
      <c r="Q552" s="134">
        <v>0</v>
      </c>
      <c r="R552" s="134">
        <v>0</v>
      </c>
      <c r="S552" s="142">
        <f t="shared" si="273"/>
        <v>0.18109276200000002</v>
      </c>
      <c r="T552" s="142"/>
      <c r="U552" s="142"/>
      <c r="V552" s="142"/>
      <c r="W552" s="142"/>
      <c r="X552" s="142"/>
    </row>
    <row r="553" spans="1:24" ht="63" x14ac:dyDescent="0.25">
      <c r="A553" s="267">
        <f t="shared" si="256"/>
        <v>479</v>
      </c>
      <c r="B553" s="133" t="s">
        <v>835</v>
      </c>
      <c r="C553" s="138" t="s">
        <v>836</v>
      </c>
      <c r="D553" s="142">
        <v>0.44620799999999999</v>
      </c>
      <c r="E553" s="142">
        <f t="shared" si="271"/>
        <v>0.43420800000000004</v>
      </c>
      <c r="F553" s="142">
        <v>0.21146610799999999</v>
      </c>
      <c r="G553" s="142">
        <v>8.5070160000000009E-3</v>
      </c>
      <c r="H553" s="142">
        <v>8.5070160000000009E-3</v>
      </c>
      <c r="I553" s="142">
        <v>0.108552</v>
      </c>
      <c r="J553" s="142">
        <v>1.08174E-2</v>
      </c>
      <c r="K553" s="142">
        <v>0.108552</v>
      </c>
      <c r="L553" s="142">
        <v>0.19214169199999998</v>
      </c>
      <c r="M553" s="142">
        <v>0.20859698400000001</v>
      </c>
      <c r="N553" s="142"/>
      <c r="O553" s="134">
        <v>0.17622176000000001</v>
      </c>
      <c r="P553" s="142">
        <f t="shared" si="272"/>
        <v>0.17622176000000001</v>
      </c>
      <c r="Q553" s="134">
        <v>0</v>
      </c>
      <c r="R553" s="134">
        <v>0</v>
      </c>
      <c r="S553" s="142">
        <f t="shared" si="273"/>
        <v>0.22274189200000005</v>
      </c>
      <c r="T553" s="142"/>
      <c r="U553" s="142"/>
      <c r="V553" s="142"/>
      <c r="W553" s="142"/>
      <c r="X553" s="142"/>
    </row>
    <row r="554" spans="1:24" ht="63" x14ac:dyDescent="0.25">
      <c r="A554" s="267">
        <f t="shared" si="256"/>
        <v>480</v>
      </c>
      <c r="B554" s="133" t="s">
        <v>837</v>
      </c>
      <c r="C554" s="138" t="s">
        <v>838</v>
      </c>
      <c r="D554" s="142">
        <v>0.81840000000000002</v>
      </c>
      <c r="E554" s="142">
        <f t="shared" si="271"/>
        <v>0.80640000000000001</v>
      </c>
      <c r="F554" s="142">
        <v>0.32437811400000005</v>
      </c>
      <c r="G554" s="142">
        <v>1.5799043999999998E-2</v>
      </c>
      <c r="H554" s="142">
        <v>1.5799043999999998E-2</v>
      </c>
      <c r="I554" s="142">
        <v>0.2016</v>
      </c>
      <c r="J554" s="142">
        <v>2.0089848E-2</v>
      </c>
      <c r="K554" s="142">
        <v>0.2016</v>
      </c>
      <c r="L554" s="142">
        <v>0.28848922200000005</v>
      </c>
      <c r="M554" s="142">
        <v>0.38740095599999996</v>
      </c>
      <c r="N554" s="142"/>
      <c r="O554" s="134">
        <v>0.27031508999999998</v>
      </c>
      <c r="P554" s="142">
        <f t="shared" si="272"/>
        <v>0.27031508999999998</v>
      </c>
      <c r="Q554" s="134">
        <v>0</v>
      </c>
      <c r="R554" s="134">
        <v>0</v>
      </c>
      <c r="S554" s="142">
        <f t="shared" si="273"/>
        <v>0.48202188599999995</v>
      </c>
      <c r="T554" s="142"/>
      <c r="U554" s="142"/>
      <c r="V554" s="142"/>
      <c r="W554" s="142"/>
      <c r="X554" s="142"/>
    </row>
    <row r="555" spans="1:24" ht="63" x14ac:dyDescent="0.25">
      <c r="A555" s="267">
        <f t="shared" si="256"/>
        <v>481</v>
      </c>
      <c r="B555" s="133" t="s">
        <v>839</v>
      </c>
      <c r="C555" s="138" t="s">
        <v>840</v>
      </c>
      <c r="D555" s="142">
        <v>0.91565999999999992</v>
      </c>
      <c r="E555" s="142">
        <f t="shared" si="271"/>
        <v>0.82386216000000001</v>
      </c>
      <c r="F555" s="142">
        <v>0.29575856</v>
      </c>
      <c r="G555" s="142">
        <v>1.6141164E-2</v>
      </c>
      <c r="H555" s="142">
        <v>1.6141164E-2</v>
      </c>
      <c r="I555" s="142">
        <v>0.20596553999999997</v>
      </c>
      <c r="J555" s="142">
        <v>2.0524871999999993E-2</v>
      </c>
      <c r="K555" s="142">
        <v>0.20596553999999997</v>
      </c>
      <c r="L555" s="142">
        <v>0.25909252400000005</v>
      </c>
      <c r="M555" s="142">
        <v>0.39578991600000002</v>
      </c>
      <c r="N555" s="142"/>
      <c r="O555" s="134">
        <v>0.24646547000000002</v>
      </c>
      <c r="P555" s="142">
        <f t="shared" si="272"/>
        <v>0.24646547000000002</v>
      </c>
      <c r="Q555" s="134">
        <v>0</v>
      </c>
      <c r="R555" s="134">
        <v>0</v>
      </c>
      <c r="S555" s="142">
        <f t="shared" si="273"/>
        <v>0.52810360000000001</v>
      </c>
      <c r="T555" s="142"/>
      <c r="U555" s="142"/>
      <c r="V555" s="142"/>
      <c r="W555" s="142"/>
      <c r="X555" s="142"/>
    </row>
    <row r="556" spans="1:24" ht="63" x14ac:dyDescent="0.25">
      <c r="A556" s="267">
        <f t="shared" si="256"/>
        <v>482</v>
      </c>
      <c r="B556" s="133" t="s">
        <v>841</v>
      </c>
      <c r="C556" s="138" t="s">
        <v>842</v>
      </c>
      <c r="D556" s="142">
        <v>0.49201199999999995</v>
      </c>
      <c r="E556" s="142">
        <f t="shared" si="271"/>
        <v>0.42332040000000004</v>
      </c>
      <c r="F556" s="142">
        <v>0.21665315200000002</v>
      </c>
      <c r="G556" s="142">
        <v>8.2937159999999996E-3</v>
      </c>
      <c r="H556" s="142">
        <v>8.2937159999999996E-3</v>
      </c>
      <c r="I556" s="142">
        <v>0.10583010000000001</v>
      </c>
      <c r="J556" s="142">
        <v>1.0546164E-2</v>
      </c>
      <c r="K556" s="142">
        <v>0.10583010000000001</v>
      </c>
      <c r="L556" s="142">
        <v>0.19781327200000001</v>
      </c>
      <c r="M556" s="142">
        <v>0.20336648400000004</v>
      </c>
      <c r="N556" s="142"/>
      <c r="O556" s="134">
        <v>0.18054429999999999</v>
      </c>
      <c r="P556" s="142">
        <f t="shared" si="272"/>
        <v>0.18054429999999999</v>
      </c>
      <c r="Q556" s="134">
        <v>0</v>
      </c>
      <c r="R556" s="134">
        <v>0</v>
      </c>
      <c r="S556" s="142">
        <f t="shared" si="273"/>
        <v>0.20666724800000003</v>
      </c>
      <c r="T556" s="142"/>
      <c r="U556" s="142"/>
      <c r="V556" s="142"/>
      <c r="W556" s="142"/>
      <c r="X556" s="142"/>
    </row>
    <row r="557" spans="1:24" ht="63" x14ac:dyDescent="0.25">
      <c r="A557" s="267">
        <f t="shared" si="256"/>
        <v>483</v>
      </c>
      <c r="B557" s="133" t="s">
        <v>843</v>
      </c>
      <c r="C557" s="138" t="s">
        <v>844</v>
      </c>
      <c r="D557" s="142">
        <v>0.81840000000000002</v>
      </c>
      <c r="E557" s="142">
        <f t="shared" si="271"/>
        <v>0.73251504000000001</v>
      </c>
      <c r="F557" s="142">
        <v>0.27983170199999996</v>
      </c>
      <c r="G557" s="142">
        <v>1.435146E-2</v>
      </c>
      <c r="H557" s="142">
        <v>1.435146E-2</v>
      </c>
      <c r="I557" s="142">
        <v>0.18312876</v>
      </c>
      <c r="J557" s="142">
        <v>1.8249143999999998E-2</v>
      </c>
      <c r="K557" s="142">
        <v>0.18312876</v>
      </c>
      <c r="L557" s="142">
        <v>0.24723109799999998</v>
      </c>
      <c r="M557" s="142">
        <v>0.35190605999999997</v>
      </c>
      <c r="N557" s="142"/>
      <c r="O557" s="134">
        <v>0.23319307999999997</v>
      </c>
      <c r="P557" s="142">
        <f t="shared" si="272"/>
        <v>0.23319307999999997</v>
      </c>
      <c r="Q557" s="134">
        <v>0</v>
      </c>
      <c r="R557" s="134">
        <v>0</v>
      </c>
      <c r="S557" s="142">
        <f t="shared" si="273"/>
        <v>0.45268333800000005</v>
      </c>
      <c r="T557" s="142"/>
      <c r="U557" s="142"/>
      <c r="V557" s="142"/>
      <c r="W557" s="142"/>
      <c r="X557" s="142"/>
    </row>
    <row r="558" spans="1:24" ht="63" x14ac:dyDescent="0.25">
      <c r="A558" s="267">
        <f t="shared" si="256"/>
        <v>484</v>
      </c>
      <c r="B558" s="133" t="s">
        <v>845</v>
      </c>
      <c r="C558" s="138" t="s">
        <v>846</v>
      </c>
      <c r="D558" s="142">
        <v>1.2561720000000001</v>
      </c>
      <c r="E558" s="142">
        <f t="shared" si="271"/>
        <v>1.13766072</v>
      </c>
      <c r="F558" s="142">
        <v>8.0911572000000001E-2</v>
      </c>
      <c r="G558" s="142">
        <v>2.2289123999999997E-2</v>
      </c>
      <c r="H558" s="142">
        <v>2.2289123999999997E-2</v>
      </c>
      <c r="I558" s="142">
        <v>0.28441517999999999</v>
      </c>
      <c r="J558" s="142">
        <v>2.8342524000000004E-2</v>
      </c>
      <c r="K558" s="142">
        <v>0.28441517999999999</v>
      </c>
      <c r="L558" s="142">
        <v>3.0279924000000003E-2</v>
      </c>
      <c r="M558" s="142">
        <v>0.54654123599999993</v>
      </c>
      <c r="N558" s="142"/>
      <c r="O558" s="134">
        <v>6.7426310000000003E-2</v>
      </c>
      <c r="P558" s="142">
        <f t="shared" si="272"/>
        <v>6.7426310000000003E-2</v>
      </c>
      <c r="Q558" s="134">
        <v>0</v>
      </c>
      <c r="R558" s="134">
        <v>0</v>
      </c>
      <c r="S558" s="142">
        <f t="shared" si="273"/>
        <v>1.056749148</v>
      </c>
      <c r="T558" s="142"/>
      <c r="U558" s="142"/>
      <c r="V558" s="142"/>
      <c r="W558" s="142"/>
      <c r="X558" s="142"/>
    </row>
    <row r="559" spans="1:24" ht="78.75" x14ac:dyDescent="0.25">
      <c r="A559" s="267">
        <f t="shared" si="256"/>
        <v>485</v>
      </c>
      <c r="B559" s="174" t="s">
        <v>847</v>
      </c>
      <c r="C559" s="138" t="s">
        <v>848</v>
      </c>
      <c r="D559" s="142">
        <v>0.96433199999999997</v>
      </c>
      <c r="E559" s="142">
        <f t="shared" si="271"/>
        <v>0.86955408000000012</v>
      </c>
      <c r="F559" s="142">
        <v>0.34458629000000002</v>
      </c>
      <c r="G559" s="142">
        <v>1.7036363999999998E-2</v>
      </c>
      <c r="H559" s="142">
        <v>1.7036363999999998E-2</v>
      </c>
      <c r="I559" s="142">
        <v>0.21738852</v>
      </c>
      <c r="J559" s="142">
        <v>2.1663191999999991E-2</v>
      </c>
      <c r="K559" s="142">
        <v>0.21738852</v>
      </c>
      <c r="L559" s="142">
        <v>0.30588673399999999</v>
      </c>
      <c r="M559" s="142">
        <v>0.41774067600000009</v>
      </c>
      <c r="N559" s="142"/>
      <c r="O559" s="134">
        <v>0.28715523999999998</v>
      </c>
      <c r="P559" s="142">
        <f t="shared" si="272"/>
        <v>0.28715523999999998</v>
      </c>
      <c r="Q559" s="134">
        <v>0</v>
      </c>
      <c r="R559" s="134">
        <v>0</v>
      </c>
      <c r="S559" s="142">
        <f t="shared" si="273"/>
        <v>0.52496779000000005</v>
      </c>
      <c r="T559" s="142"/>
      <c r="U559" s="142"/>
      <c r="V559" s="142"/>
      <c r="W559" s="142"/>
      <c r="X559" s="142"/>
    </row>
    <row r="560" spans="1:24" ht="78.75" x14ac:dyDescent="0.25">
      <c r="A560" s="267">
        <f t="shared" si="256"/>
        <v>486</v>
      </c>
      <c r="B560" s="133" t="s">
        <v>849</v>
      </c>
      <c r="C560" s="138" t="s">
        <v>850</v>
      </c>
      <c r="D560" s="142">
        <v>0.769764</v>
      </c>
      <c r="E560" s="142">
        <f t="shared" si="271"/>
        <v>0.68684760000000011</v>
      </c>
      <c r="F560" s="142">
        <v>0.30801706600000001</v>
      </c>
      <c r="G560" s="142">
        <v>1.3456776E-2</v>
      </c>
      <c r="H560" s="142">
        <v>1.3456776E-2</v>
      </c>
      <c r="I560" s="142">
        <v>0.1717119</v>
      </c>
      <c r="J560" s="142">
        <v>1.7111423999999993E-2</v>
      </c>
      <c r="K560" s="142">
        <v>0.1717119</v>
      </c>
      <c r="L560" s="142">
        <v>0.27744886600000002</v>
      </c>
      <c r="M560" s="142">
        <v>0.32996702400000005</v>
      </c>
      <c r="N560" s="142"/>
      <c r="O560" s="134">
        <v>0.25668089000000005</v>
      </c>
      <c r="P560" s="142">
        <f t="shared" si="272"/>
        <v>0.25668089000000005</v>
      </c>
      <c r="Q560" s="134">
        <v>0</v>
      </c>
      <c r="R560" s="134">
        <v>0</v>
      </c>
      <c r="S560" s="142">
        <f t="shared" si="273"/>
        <v>0.37883053400000011</v>
      </c>
      <c r="T560" s="142"/>
      <c r="U560" s="142"/>
      <c r="V560" s="142"/>
      <c r="W560" s="142"/>
      <c r="X560" s="142"/>
    </row>
    <row r="561" spans="1:24" ht="78.75" x14ac:dyDescent="0.25">
      <c r="A561" s="267">
        <f t="shared" si="256"/>
        <v>487</v>
      </c>
      <c r="B561" s="133" t="s">
        <v>851</v>
      </c>
      <c r="C561" s="138" t="s">
        <v>852</v>
      </c>
      <c r="D561" s="142">
        <v>0.58364400000000005</v>
      </c>
      <c r="E561" s="142">
        <f t="shared" si="271"/>
        <v>0.51045695999999996</v>
      </c>
      <c r="F561" s="142">
        <v>0.27189696800000002</v>
      </c>
      <c r="G561" s="142">
        <v>1.0000907999999999E-2</v>
      </c>
      <c r="H561" s="142">
        <v>1.0000907999999999E-2</v>
      </c>
      <c r="I561" s="142">
        <v>0.12761423999999999</v>
      </c>
      <c r="J561" s="142">
        <v>1.2717011999999996E-2</v>
      </c>
      <c r="K561" s="142">
        <v>0.12761423999999999</v>
      </c>
      <c r="L561" s="142">
        <v>0.24917904800000004</v>
      </c>
      <c r="M561" s="142">
        <v>0.24522757199999995</v>
      </c>
      <c r="N561" s="142"/>
      <c r="O561" s="134">
        <v>0.22658079999999997</v>
      </c>
      <c r="P561" s="142">
        <f t="shared" si="272"/>
        <v>0.22658079999999997</v>
      </c>
      <c r="Q561" s="134">
        <v>0</v>
      </c>
      <c r="R561" s="134">
        <v>0</v>
      </c>
      <c r="S561" s="142">
        <f t="shared" si="273"/>
        <v>0.23855999199999994</v>
      </c>
      <c r="T561" s="142"/>
      <c r="U561" s="142"/>
      <c r="V561" s="142"/>
      <c r="W561" s="142"/>
      <c r="X561" s="142"/>
    </row>
    <row r="562" spans="1:24" ht="78.75" x14ac:dyDescent="0.25">
      <c r="A562" s="267">
        <f t="shared" si="256"/>
        <v>488</v>
      </c>
      <c r="B562" s="174" t="s">
        <v>853</v>
      </c>
      <c r="C562" s="138" t="s">
        <v>854</v>
      </c>
      <c r="D562" s="142">
        <v>0.72109199999999996</v>
      </c>
      <c r="E562" s="142">
        <f t="shared" si="271"/>
        <v>0.64115568000000001</v>
      </c>
      <c r="F562" s="142">
        <v>0.28119244399999999</v>
      </c>
      <c r="G562" s="142">
        <v>1.2561588E-2</v>
      </c>
      <c r="H562" s="142">
        <v>1.2561588E-2</v>
      </c>
      <c r="I562" s="142">
        <v>0.16028892000000003</v>
      </c>
      <c r="J562" s="142">
        <v>1.5973091999999994E-2</v>
      </c>
      <c r="K562" s="142">
        <v>0.16028892000000003</v>
      </c>
      <c r="L562" s="142">
        <v>0.25265776399999995</v>
      </c>
      <c r="M562" s="142">
        <v>0.30801625199999993</v>
      </c>
      <c r="N562" s="142"/>
      <c r="O562" s="134">
        <v>0.23432703000000002</v>
      </c>
      <c r="P562" s="142">
        <f t="shared" si="272"/>
        <v>0.23432703000000002</v>
      </c>
      <c r="Q562" s="134">
        <v>0</v>
      </c>
      <c r="R562" s="134">
        <v>0</v>
      </c>
      <c r="S562" s="142">
        <f t="shared" si="273"/>
        <v>0.35996323600000002</v>
      </c>
      <c r="T562" s="142"/>
      <c r="U562" s="142"/>
      <c r="V562" s="142"/>
      <c r="W562" s="142"/>
      <c r="X562" s="142"/>
    </row>
    <row r="563" spans="1:24" ht="78.75" x14ac:dyDescent="0.25">
      <c r="A563" s="267">
        <f t="shared" si="256"/>
        <v>489</v>
      </c>
      <c r="B563" s="133" t="s">
        <v>855</v>
      </c>
      <c r="C563" s="138" t="s">
        <v>856</v>
      </c>
      <c r="D563" s="142">
        <v>0.40038000000000001</v>
      </c>
      <c r="E563" s="142">
        <f t="shared" si="271"/>
        <v>0.33619608000000001</v>
      </c>
      <c r="F563" s="142">
        <v>0.21008416599999999</v>
      </c>
      <c r="G563" s="142">
        <v>6.5867639999999993E-3</v>
      </c>
      <c r="H563" s="142">
        <v>6.5867639999999993E-3</v>
      </c>
      <c r="I563" s="142">
        <v>8.4049019999999988E-2</v>
      </c>
      <c r="J563" s="142">
        <v>8.3756400000000002E-3</v>
      </c>
      <c r="K563" s="142">
        <v>8.4049019999999988E-2</v>
      </c>
      <c r="L563" s="142">
        <v>0.195121762</v>
      </c>
      <c r="M563" s="142">
        <v>0.16151127600000001</v>
      </c>
      <c r="N563" s="142"/>
      <c r="O563" s="134">
        <v>0.17507014000000001</v>
      </c>
      <c r="P563" s="142">
        <f t="shared" si="272"/>
        <v>0.17507014000000001</v>
      </c>
      <c r="Q563" s="134">
        <v>0</v>
      </c>
      <c r="R563" s="134">
        <v>0</v>
      </c>
      <c r="S563" s="142">
        <f t="shared" si="273"/>
        <v>0.12611191400000002</v>
      </c>
      <c r="T563" s="142"/>
      <c r="U563" s="142"/>
      <c r="V563" s="142"/>
      <c r="W563" s="142"/>
      <c r="X563" s="142"/>
    </row>
    <row r="564" spans="1:24" ht="78.75" x14ac:dyDescent="0.25">
      <c r="A564" s="267">
        <f t="shared" si="256"/>
        <v>490</v>
      </c>
      <c r="B564" s="133" t="s">
        <v>857</v>
      </c>
      <c r="C564" s="138" t="s">
        <v>858</v>
      </c>
      <c r="D564" s="142">
        <v>0.71838000000000002</v>
      </c>
      <c r="E564" s="142">
        <f t="shared" si="271"/>
        <v>0.64848744000000003</v>
      </c>
      <c r="F564" s="142">
        <v>0.31314717000000003</v>
      </c>
      <c r="G564" s="142">
        <v>1.2705216E-2</v>
      </c>
      <c r="H564" s="142">
        <v>1.2705216E-2</v>
      </c>
      <c r="I564" s="142">
        <v>0.16212186000000001</v>
      </c>
      <c r="J564" s="142">
        <v>1.6155719999999998E-2</v>
      </c>
      <c r="K564" s="142">
        <v>0.16212186000000001</v>
      </c>
      <c r="L564" s="142">
        <v>0.28428623400000003</v>
      </c>
      <c r="M564" s="142">
        <v>0.3115385040000001</v>
      </c>
      <c r="N564" s="142"/>
      <c r="O564" s="134">
        <v>0.26095596999999998</v>
      </c>
      <c r="P564" s="142">
        <f t="shared" si="272"/>
        <v>0.26095596999999998</v>
      </c>
      <c r="Q564" s="134">
        <v>0</v>
      </c>
      <c r="R564" s="134">
        <v>0</v>
      </c>
      <c r="S564" s="142">
        <f t="shared" si="273"/>
        <v>0.33534027</v>
      </c>
      <c r="T564" s="142"/>
      <c r="U564" s="142"/>
      <c r="V564" s="142"/>
      <c r="W564" s="142"/>
      <c r="X564" s="142"/>
    </row>
    <row r="565" spans="1:24" ht="63" x14ac:dyDescent="0.25">
      <c r="A565" s="267">
        <f t="shared" si="256"/>
        <v>491</v>
      </c>
      <c r="B565" s="133" t="s">
        <v>859</v>
      </c>
      <c r="C565" s="138" t="s">
        <v>860</v>
      </c>
      <c r="D565" s="142">
        <v>0.55094399999999999</v>
      </c>
      <c r="E565" s="142">
        <f t="shared" si="271"/>
        <v>0.55094399999999999</v>
      </c>
      <c r="F565" s="142">
        <v>0.22666661399999999</v>
      </c>
      <c r="G565" s="142">
        <v>1.0794143999999999E-2</v>
      </c>
      <c r="H565" s="142">
        <v>1.0794143999999999E-2</v>
      </c>
      <c r="I565" s="142">
        <v>0.137736</v>
      </c>
      <c r="J565" s="142">
        <v>8.2084619999999997E-2</v>
      </c>
      <c r="K565" s="142">
        <v>0.137736</v>
      </c>
      <c r="L565" s="142">
        <v>0.13378784999999999</v>
      </c>
      <c r="M565" s="142">
        <v>0.26467785599999999</v>
      </c>
      <c r="N565" s="142"/>
      <c r="O565" s="134">
        <v>0.220136</v>
      </c>
      <c r="P565" s="142">
        <f t="shared" si="272"/>
        <v>0.220136</v>
      </c>
      <c r="Q565" s="134">
        <v>0</v>
      </c>
      <c r="R565" s="134">
        <v>0</v>
      </c>
      <c r="S565" s="142">
        <f t="shared" si="273"/>
        <v>0.324277386</v>
      </c>
      <c r="T565" s="142"/>
      <c r="U565" s="142"/>
      <c r="V565" s="142"/>
      <c r="W565" s="142"/>
      <c r="X565" s="142"/>
    </row>
    <row r="566" spans="1:24" ht="63" x14ac:dyDescent="0.25">
      <c r="A566" s="267">
        <f t="shared" si="256"/>
        <v>492</v>
      </c>
      <c r="B566" s="133" t="s">
        <v>861</v>
      </c>
      <c r="C566" s="138" t="s">
        <v>862</v>
      </c>
      <c r="D566" s="142">
        <v>0.55094399999999999</v>
      </c>
      <c r="E566" s="142">
        <f t="shared" si="271"/>
        <v>0.55094399999999999</v>
      </c>
      <c r="F566" s="142">
        <v>0.22666661399999999</v>
      </c>
      <c r="G566" s="142">
        <v>1.0794143999999999E-2</v>
      </c>
      <c r="H566" s="142">
        <v>1.0794143999999999E-2</v>
      </c>
      <c r="I566" s="142">
        <v>0.137736</v>
      </c>
      <c r="J566" s="142">
        <v>8.2084619999999997E-2</v>
      </c>
      <c r="K566" s="142">
        <v>0.137736</v>
      </c>
      <c r="L566" s="142">
        <v>0.13378784999999999</v>
      </c>
      <c r="M566" s="142">
        <v>0.26467785599999999</v>
      </c>
      <c r="N566" s="142"/>
      <c r="O566" s="134">
        <v>0.220136</v>
      </c>
      <c r="P566" s="142">
        <f t="shared" si="272"/>
        <v>0.220136</v>
      </c>
      <c r="Q566" s="134">
        <v>0</v>
      </c>
      <c r="R566" s="134">
        <v>0</v>
      </c>
      <c r="S566" s="142">
        <f t="shared" si="273"/>
        <v>0.324277386</v>
      </c>
      <c r="T566" s="142"/>
      <c r="U566" s="142"/>
      <c r="V566" s="142"/>
      <c r="W566" s="142"/>
      <c r="X566" s="142"/>
    </row>
    <row r="567" spans="1:24" ht="63" x14ac:dyDescent="0.25">
      <c r="A567" s="267">
        <f t="shared" si="256"/>
        <v>493</v>
      </c>
      <c r="B567" s="174" t="s">
        <v>863</v>
      </c>
      <c r="C567" s="138" t="s">
        <v>864</v>
      </c>
      <c r="D567" s="142">
        <v>0.38637600000000005</v>
      </c>
      <c r="E567" s="142">
        <f t="shared" si="271"/>
        <v>0.386376</v>
      </c>
      <c r="F567" s="142">
        <v>0.18909849799999998</v>
      </c>
      <c r="G567" s="142">
        <v>7.5699120000000007E-3</v>
      </c>
      <c r="H567" s="142">
        <v>7.5699120000000007E-3</v>
      </c>
      <c r="I567" s="142">
        <v>9.6594000000000013E-2</v>
      </c>
      <c r="J567" s="142">
        <v>6.3479424000000007E-2</v>
      </c>
      <c r="K567" s="142">
        <v>9.6594000000000013E-2</v>
      </c>
      <c r="L567" s="142">
        <v>0.11804916199999996</v>
      </c>
      <c r="M567" s="142">
        <v>0.18561808799999996</v>
      </c>
      <c r="N567" s="142"/>
      <c r="O567" s="134">
        <v>0.18451858999999998</v>
      </c>
      <c r="P567" s="142">
        <f t="shared" si="272"/>
        <v>0.18451858999999998</v>
      </c>
      <c r="Q567" s="134">
        <v>0</v>
      </c>
      <c r="R567" s="134">
        <v>0</v>
      </c>
      <c r="S567" s="142">
        <f t="shared" si="273"/>
        <v>0.19727750200000002</v>
      </c>
      <c r="T567" s="142"/>
      <c r="U567" s="142"/>
      <c r="V567" s="142"/>
      <c r="W567" s="142"/>
      <c r="X567" s="142"/>
    </row>
    <row r="568" spans="1:24" ht="63" x14ac:dyDescent="0.25">
      <c r="A568" s="267">
        <f t="shared" si="256"/>
        <v>494</v>
      </c>
      <c r="B568" s="133" t="s">
        <v>865</v>
      </c>
      <c r="C568" s="138" t="s">
        <v>866</v>
      </c>
      <c r="D568" s="142">
        <v>0.63322800000000001</v>
      </c>
      <c r="E568" s="142">
        <f t="shared" si="271"/>
        <v>0.6332279999999999</v>
      </c>
      <c r="F568" s="142">
        <v>0.25191676200000002</v>
      </c>
      <c r="G568" s="142">
        <v>1.2406259999999999E-2</v>
      </c>
      <c r="H568" s="142">
        <v>1.2406259999999999E-2</v>
      </c>
      <c r="I568" s="142">
        <v>0.158307</v>
      </c>
      <c r="J568" s="142">
        <v>9.5013420000000001E-2</v>
      </c>
      <c r="K568" s="142">
        <v>0.158307</v>
      </c>
      <c r="L568" s="142">
        <v>0.144497082</v>
      </c>
      <c r="M568" s="142">
        <v>0.30420773999999995</v>
      </c>
      <c r="N568" s="142"/>
      <c r="O568" s="134">
        <v>0.24441079000000002</v>
      </c>
      <c r="P568" s="142">
        <f t="shared" si="272"/>
        <v>0.24441079000000002</v>
      </c>
      <c r="Q568" s="134">
        <v>0</v>
      </c>
      <c r="R568" s="134">
        <v>0</v>
      </c>
      <c r="S568" s="142">
        <f t="shared" si="273"/>
        <v>0.38131123799999989</v>
      </c>
      <c r="T568" s="142"/>
      <c r="U568" s="142"/>
      <c r="V568" s="142"/>
      <c r="W568" s="142"/>
      <c r="X568" s="142"/>
    </row>
    <row r="569" spans="1:24" ht="63" x14ac:dyDescent="0.25">
      <c r="A569" s="267">
        <f t="shared" si="256"/>
        <v>495</v>
      </c>
      <c r="B569" s="133" t="s">
        <v>867</v>
      </c>
      <c r="C569" s="138" t="s">
        <v>868</v>
      </c>
      <c r="D569" s="142">
        <v>0.55094399999999999</v>
      </c>
      <c r="E569" s="142">
        <f t="shared" si="271"/>
        <v>0.55094399999999999</v>
      </c>
      <c r="F569" s="142">
        <v>0.22096867399999998</v>
      </c>
      <c r="G569" s="142">
        <v>1.0794143999999999E-2</v>
      </c>
      <c r="H569" s="142">
        <v>1.0794143999999999E-2</v>
      </c>
      <c r="I569" s="142">
        <v>0.137736</v>
      </c>
      <c r="J569" s="142">
        <v>1.3725636000000003E-2</v>
      </c>
      <c r="K569" s="142">
        <v>0.137736</v>
      </c>
      <c r="L569" s="142">
        <v>0.19644889399999996</v>
      </c>
      <c r="M569" s="142">
        <v>0.26467785599999999</v>
      </c>
      <c r="N569" s="142"/>
      <c r="O569" s="134">
        <v>0.21443806000000001</v>
      </c>
      <c r="P569" s="142">
        <f t="shared" si="272"/>
        <v>0.21443806000000001</v>
      </c>
      <c r="Q569" s="134">
        <v>0</v>
      </c>
      <c r="R569" s="134">
        <v>0</v>
      </c>
      <c r="S569" s="142">
        <f t="shared" si="273"/>
        <v>0.32997532600000001</v>
      </c>
      <c r="T569" s="142"/>
      <c r="U569" s="142"/>
      <c r="V569" s="142"/>
      <c r="W569" s="142"/>
      <c r="X569" s="142"/>
    </row>
    <row r="570" spans="1:24" ht="63" x14ac:dyDescent="0.25">
      <c r="A570" s="267">
        <f t="shared" si="256"/>
        <v>496</v>
      </c>
      <c r="B570" s="133" t="s">
        <v>869</v>
      </c>
      <c r="C570" s="138" t="s">
        <v>870</v>
      </c>
      <c r="D570" s="142">
        <v>0.67437599999999998</v>
      </c>
      <c r="E570" s="142">
        <f t="shared" si="271"/>
        <v>0.67437599999999998</v>
      </c>
      <c r="F570" s="142">
        <v>0.26130862199999999</v>
      </c>
      <c r="G570" s="142">
        <v>1.3212419999999997E-2</v>
      </c>
      <c r="H570" s="142">
        <v>1.3212419999999997E-2</v>
      </c>
      <c r="I570" s="142">
        <v>0.16859399999999999</v>
      </c>
      <c r="J570" s="142">
        <v>9.9664931999999984E-2</v>
      </c>
      <c r="K570" s="142">
        <v>0.16859399999999999</v>
      </c>
      <c r="L570" s="142">
        <v>0.14843127</v>
      </c>
      <c r="M570" s="142">
        <v>0.32397557999999999</v>
      </c>
      <c r="N570" s="142"/>
      <c r="O570" s="134">
        <v>0.25331491</v>
      </c>
      <c r="P570" s="142">
        <f t="shared" si="272"/>
        <v>0.25331491</v>
      </c>
      <c r="Q570" s="134">
        <v>0</v>
      </c>
      <c r="R570" s="134">
        <v>0</v>
      </c>
      <c r="S570" s="142">
        <f t="shared" si="273"/>
        <v>0.41306737799999999</v>
      </c>
      <c r="T570" s="142"/>
      <c r="U570" s="142"/>
      <c r="V570" s="142"/>
      <c r="W570" s="142"/>
      <c r="X570" s="142"/>
    </row>
    <row r="571" spans="1:24" ht="63" x14ac:dyDescent="0.25">
      <c r="A571" s="267">
        <f t="shared" si="256"/>
        <v>497</v>
      </c>
      <c r="B571" s="133" t="s">
        <v>871</v>
      </c>
      <c r="C571" s="138" t="s">
        <v>872</v>
      </c>
      <c r="D571" s="142">
        <v>0.93822000000000005</v>
      </c>
      <c r="E571" s="142">
        <f t="shared" si="271"/>
        <v>0.93821999999999983</v>
      </c>
      <c r="F571" s="142">
        <v>0.32128543399999998</v>
      </c>
      <c r="G571" s="142">
        <v>1.8381683999999999E-2</v>
      </c>
      <c r="H571" s="142">
        <v>1.8381683999999999E-2</v>
      </c>
      <c r="I571" s="142">
        <v>0.23455499999999996</v>
      </c>
      <c r="J571" s="142">
        <v>0.12676147199999999</v>
      </c>
      <c r="K571" s="142">
        <v>0.23455499999999996</v>
      </c>
      <c r="L571" s="142">
        <v>0.17614227799999999</v>
      </c>
      <c r="M571" s="142">
        <v>0.45072831599999991</v>
      </c>
      <c r="N571" s="142"/>
      <c r="O571" s="134">
        <v>0.31016424999999997</v>
      </c>
      <c r="P571" s="142">
        <f t="shared" si="272"/>
        <v>0.31016424999999997</v>
      </c>
      <c r="Q571" s="134">
        <v>0</v>
      </c>
      <c r="R571" s="134">
        <v>0</v>
      </c>
      <c r="S571" s="142">
        <f t="shared" si="273"/>
        <v>0.61693456599999985</v>
      </c>
      <c r="T571" s="142"/>
      <c r="U571" s="142"/>
      <c r="V571" s="142"/>
      <c r="W571" s="142"/>
      <c r="X571" s="142"/>
    </row>
    <row r="572" spans="1:24" ht="63" x14ac:dyDescent="0.25">
      <c r="A572" s="267">
        <f t="shared" si="256"/>
        <v>498</v>
      </c>
      <c r="B572" s="174" t="s">
        <v>873</v>
      </c>
      <c r="C572" s="138" t="s">
        <v>874</v>
      </c>
      <c r="D572" s="142">
        <v>0.76234799999999991</v>
      </c>
      <c r="E572" s="142">
        <f t="shared" si="271"/>
        <v>0.76234342367979846</v>
      </c>
      <c r="F572" s="142">
        <v>0.30877691000000002</v>
      </c>
      <c r="G572" s="142">
        <v>1.4935872000000001E-2</v>
      </c>
      <c r="H572" s="142">
        <v>1.4935872000000001E-2</v>
      </c>
      <c r="I572" s="142">
        <v>0.19058585591994959</v>
      </c>
      <c r="J572" s="142">
        <v>0.12237987600000001</v>
      </c>
      <c r="K572" s="142">
        <v>0.19058585591994959</v>
      </c>
      <c r="L572" s="142">
        <v>0.171461162</v>
      </c>
      <c r="M572" s="142">
        <v>0.36623583983989927</v>
      </c>
      <c r="N572" s="142"/>
      <c r="O572" s="134">
        <v>0.29974047999999998</v>
      </c>
      <c r="P572" s="142">
        <f t="shared" si="272"/>
        <v>0.29974047999999998</v>
      </c>
      <c r="Q572" s="134">
        <v>0</v>
      </c>
      <c r="R572" s="134">
        <v>0</v>
      </c>
      <c r="S572" s="142">
        <f t="shared" si="273"/>
        <v>0.45356651367979844</v>
      </c>
      <c r="T572" s="142"/>
      <c r="U572" s="142"/>
      <c r="V572" s="142"/>
      <c r="W572" s="142"/>
      <c r="X572" s="142"/>
    </row>
    <row r="573" spans="1:24" ht="63" x14ac:dyDescent="0.25">
      <c r="A573" s="267">
        <f t="shared" si="256"/>
        <v>499</v>
      </c>
      <c r="B573" s="133" t="s">
        <v>1955</v>
      </c>
      <c r="C573" s="138" t="s">
        <v>1956</v>
      </c>
      <c r="D573" s="142">
        <v>0</v>
      </c>
      <c r="E573" s="142">
        <f t="shared" si="271"/>
        <v>0</v>
      </c>
      <c r="F573" s="142">
        <v>2.5067614900000001</v>
      </c>
      <c r="G573" s="142">
        <v>0</v>
      </c>
      <c r="H573" s="142">
        <v>0</v>
      </c>
      <c r="I573" s="142">
        <v>0</v>
      </c>
      <c r="J573" s="142">
        <v>0</v>
      </c>
      <c r="K573" s="142">
        <v>0</v>
      </c>
      <c r="L573" s="142">
        <v>2.5067614900000001</v>
      </c>
      <c r="M573" s="142">
        <v>0</v>
      </c>
      <c r="N573" s="142"/>
      <c r="O573" s="134">
        <v>2.6112098800000001</v>
      </c>
      <c r="P573" s="142">
        <f t="shared" si="272"/>
        <v>2.6112098800000001</v>
      </c>
      <c r="Q573" s="134">
        <v>0</v>
      </c>
      <c r="R573" s="134">
        <v>0</v>
      </c>
      <c r="S573" s="142">
        <f t="shared" si="273"/>
        <v>-2.5067614900000001</v>
      </c>
      <c r="T573" s="142"/>
      <c r="U573" s="142"/>
      <c r="V573" s="142"/>
      <c r="W573" s="142"/>
      <c r="X573" s="142"/>
    </row>
    <row r="574" spans="1:24" ht="31.5" x14ac:dyDescent="0.25">
      <c r="A574" s="267"/>
      <c r="B574" s="187" t="s">
        <v>261</v>
      </c>
      <c r="C574" s="188"/>
      <c r="D574" s="170">
        <v>33.334611342305088</v>
      </c>
      <c r="E574" s="170">
        <v>27.641032541999998</v>
      </c>
      <c r="F574" s="170">
        <v>12.25390717</v>
      </c>
      <c r="G574" s="170">
        <v>11.287859123999999</v>
      </c>
      <c r="H574" s="170">
        <v>1.7312889779999996</v>
      </c>
      <c r="I574" s="170">
        <v>4.6748139119999994</v>
      </c>
      <c r="J574" s="170">
        <v>6.0076712040000011</v>
      </c>
      <c r="K574" s="170">
        <v>8.3472186300000004</v>
      </c>
      <c r="L574" s="170">
        <v>4.5149469880000002</v>
      </c>
      <c r="M574" s="170">
        <v>3.3311408759999996</v>
      </c>
      <c r="N574" s="170">
        <f t="shared" ref="N574" si="274">SUM(N575:N581)</f>
        <v>0</v>
      </c>
      <c r="O574" s="198">
        <v>9.6119316500000007</v>
      </c>
      <c r="P574" s="170">
        <f t="shared" ref="P574" si="275">SUM(P575:P581)</f>
        <v>9.6119316500000007</v>
      </c>
      <c r="Q574" s="170">
        <f t="shared" ref="Q574:W574" si="276">SUM(Q575:Q581)</f>
        <v>16.607426109999999</v>
      </c>
      <c r="R574" s="170">
        <f t="shared" si="276"/>
        <v>3.04826307</v>
      </c>
      <c r="S574" s="170">
        <f t="shared" si="276"/>
        <v>15.387125371999995</v>
      </c>
      <c r="T574" s="170">
        <f t="shared" si="276"/>
        <v>0</v>
      </c>
      <c r="U574" s="170">
        <f t="shared" si="276"/>
        <v>0</v>
      </c>
      <c r="V574" s="170">
        <f t="shared" si="276"/>
        <v>0</v>
      </c>
      <c r="W574" s="170">
        <f t="shared" si="276"/>
        <v>0</v>
      </c>
      <c r="X574" s="170"/>
    </row>
    <row r="575" spans="1:24" ht="94.5" x14ac:dyDescent="0.25">
      <c r="A575" s="267">
        <f t="shared" si="256"/>
        <v>500</v>
      </c>
      <c r="B575" s="133" t="s">
        <v>875</v>
      </c>
      <c r="C575" s="138" t="s">
        <v>876</v>
      </c>
      <c r="D575" s="142">
        <v>3.7882799999999994</v>
      </c>
      <c r="E575" s="142">
        <f t="shared" ref="E575:E581" si="277">G575+I575+K575+M575</f>
        <v>3.0000959999999997</v>
      </c>
      <c r="F575" s="142">
        <v>2.5538446760000002</v>
      </c>
      <c r="G575" s="142">
        <v>5.8778087999999999E-2</v>
      </c>
      <c r="H575" s="142">
        <v>5.8778087999999999E-2</v>
      </c>
      <c r="I575" s="142">
        <v>2.9413179119999997</v>
      </c>
      <c r="J575" s="142">
        <v>2.387699456</v>
      </c>
      <c r="K575" s="142">
        <v>0</v>
      </c>
      <c r="L575" s="142">
        <v>0.10736713200000025</v>
      </c>
      <c r="M575" s="142">
        <v>0</v>
      </c>
      <c r="N575" s="142"/>
      <c r="O575" s="134">
        <v>2.6100701700000006</v>
      </c>
      <c r="P575" s="142">
        <f t="shared" ref="P575:P581" si="278">O575-X575</f>
        <v>2.6100701700000006</v>
      </c>
      <c r="Q575" s="134">
        <v>3.04826307</v>
      </c>
      <c r="R575" s="134">
        <v>3.04826307</v>
      </c>
      <c r="S575" s="142">
        <f t="shared" ref="S575:S581" si="279">E575-F575</f>
        <v>0.44625132399999945</v>
      </c>
      <c r="T575" s="142"/>
      <c r="U575" s="142"/>
      <c r="V575" s="142"/>
      <c r="W575" s="142"/>
      <c r="X575" s="142"/>
    </row>
    <row r="576" spans="1:24" ht="78.75" x14ac:dyDescent="0.25">
      <c r="A576" s="267">
        <f t="shared" si="256"/>
        <v>501</v>
      </c>
      <c r="B576" s="133" t="s">
        <v>877</v>
      </c>
      <c r="C576" s="138" t="s">
        <v>878</v>
      </c>
      <c r="D576" s="142">
        <v>5.3736240000000004</v>
      </c>
      <c r="E576" s="142">
        <f t="shared" si="277"/>
        <v>4.6573320000000002</v>
      </c>
      <c r="F576" s="142">
        <v>0.55344960400000009</v>
      </c>
      <c r="G576" s="142">
        <v>4.6573320000000002</v>
      </c>
      <c r="H576" s="142">
        <v>0.55344960399999998</v>
      </c>
      <c r="I576" s="142">
        <v>0</v>
      </c>
      <c r="J576" s="142">
        <v>0</v>
      </c>
      <c r="K576" s="142">
        <v>0</v>
      </c>
      <c r="L576" s="142">
        <v>1.1102230246251565E-16</v>
      </c>
      <c r="M576" s="142">
        <v>0</v>
      </c>
      <c r="N576" s="142"/>
      <c r="O576" s="134">
        <v>3.0523620000000112E-2</v>
      </c>
      <c r="P576" s="142">
        <f t="shared" si="278"/>
        <v>3.0523620000000112E-2</v>
      </c>
      <c r="Q576" s="134">
        <v>2.4495740699999997</v>
      </c>
      <c r="R576" s="134">
        <v>0</v>
      </c>
      <c r="S576" s="142">
        <f t="shared" si="279"/>
        <v>4.1038823960000004</v>
      </c>
      <c r="T576" s="142"/>
      <c r="U576" s="142"/>
      <c r="V576" s="142"/>
      <c r="W576" s="142"/>
      <c r="X576" s="142"/>
    </row>
    <row r="577" spans="1:24" ht="63" x14ac:dyDescent="0.25">
      <c r="A577" s="267">
        <f t="shared" si="256"/>
        <v>502</v>
      </c>
      <c r="B577" s="133" t="s">
        <v>879</v>
      </c>
      <c r="C577" s="138" t="s">
        <v>880</v>
      </c>
      <c r="D577" s="142">
        <v>9.304056000000001</v>
      </c>
      <c r="E577" s="142">
        <f t="shared" si="277"/>
        <v>6.9339839999999988</v>
      </c>
      <c r="F577" s="142">
        <v>0.49315178399999987</v>
      </c>
      <c r="G577" s="142">
        <v>0.13585112399999996</v>
      </c>
      <c r="H577" s="142">
        <v>0.13585112399999996</v>
      </c>
      <c r="I577" s="142">
        <v>1.7334959999999999</v>
      </c>
      <c r="J577" s="142">
        <v>0.17274620399999993</v>
      </c>
      <c r="K577" s="142">
        <v>1.7334959999999999</v>
      </c>
      <c r="L577" s="142">
        <v>0.18455445600000001</v>
      </c>
      <c r="M577" s="142">
        <v>3.3311408759999996</v>
      </c>
      <c r="N577" s="142"/>
      <c r="O577" s="134">
        <v>0.41095981999999998</v>
      </c>
      <c r="P577" s="142">
        <f t="shared" si="278"/>
        <v>0.41095981999999998</v>
      </c>
      <c r="Q577" s="134">
        <v>0</v>
      </c>
      <c r="R577" s="134">
        <v>0</v>
      </c>
      <c r="S577" s="142">
        <f t="shared" si="279"/>
        <v>6.4408322159999987</v>
      </c>
      <c r="T577" s="142"/>
      <c r="U577" s="142"/>
      <c r="V577" s="142"/>
      <c r="W577" s="142"/>
      <c r="X577" s="142"/>
    </row>
    <row r="578" spans="1:24" ht="78.75" x14ac:dyDescent="0.25">
      <c r="A578" s="267">
        <f t="shared" si="256"/>
        <v>503</v>
      </c>
      <c r="B578" s="133" t="s">
        <v>881</v>
      </c>
      <c r="C578" s="138" t="s">
        <v>882</v>
      </c>
      <c r="D578" s="142">
        <v>6.9658593423050839</v>
      </c>
      <c r="E578" s="142">
        <f t="shared" si="277"/>
        <v>6.3037319999999992</v>
      </c>
      <c r="F578" s="142">
        <v>0.85104424999999995</v>
      </c>
      <c r="G578" s="142">
        <v>6.3037319999999992</v>
      </c>
      <c r="H578" s="142">
        <v>0.85104424999999995</v>
      </c>
      <c r="I578" s="142">
        <v>0</v>
      </c>
      <c r="J578" s="142">
        <v>0</v>
      </c>
      <c r="K578" s="142">
        <v>0</v>
      </c>
      <c r="L578" s="142">
        <v>0</v>
      </c>
      <c r="M578" s="142">
        <v>0</v>
      </c>
      <c r="N578" s="142"/>
      <c r="O578" s="134">
        <v>5.8363999999999999E-2</v>
      </c>
      <c r="P578" s="142">
        <f t="shared" si="278"/>
        <v>5.8363999999999999E-2</v>
      </c>
      <c r="Q578" s="134">
        <v>4.4685193099999996</v>
      </c>
      <c r="R578" s="134">
        <v>0</v>
      </c>
      <c r="S578" s="142">
        <f t="shared" si="279"/>
        <v>5.4526877499999991</v>
      </c>
      <c r="T578" s="142"/>
      <c r="U578" s="142"/>
      <c r="V578" s="142"/>
      <c r="W578" s="142"/>
      <c r="X578" s="142"/>
    </row>
    <row r="579" spans="1:24" ht="78.75" x14ac:dyDescent="0.25">
      <c r="A579" s="267">
        <f t="shared" si="256"/>
        <v>504</v>
      </c>
      <c r="B579" s="133" t="s">
        <v>883</v>
      </c>
      <c r="C579" s="138" t="s">
        <v>884</v>
      </c>
      <c r="D579" s="142">
        <v>4.1668919999999998</v>
      </c>
      <c r="E579" s="142">
        <f t="shared" si="277"/>
        <v>3.0159885419999997</v>
      </c>
      <c r="F579" s="142">
        <v>3.1357553879999998</v>
      </c>
      <c r="G579" s="142">
        <v>5.9089463999999994E-2</v>
      </c>
      <c r="H579" s="142">
        <v>5.9089463999999994E-2</v>
      </c>
      <c r="I579" s="142">
        <v>0</v>
      </c>
      <c r="J579" s="142">
        <v>0.13347908400000003</v>
      </c>
      <c r="K579" s="142">
        <v>2.9568990779999997</v>
      </c>
      <c r="L579" s="142">
        <v>2.9431868399999996</v>
      </c>
      <c r="M579" s="142">
        <v>0</v>
      </c>
      <c r="N579" s="142"/>
      <c r="O579" s="134">
        <v>2.6131294899999999</v>
      </c>
      <c r="P579" s="142">
        <f t="shared" si="278"/>
        <v>2.6131294899999999</v>
      </c>
      <c r="Q579" s="134">
        <v>3.6762761099999999</v>
      </c>
      <c r="R579" s="134">
        <v>0</v>
      </c>
      <c r="S579" s="142">
        <f t="shared" si="279"/>
        <v>-0.11976684600000009</v>
      </c>
      <c r="T579" s="142"/>
      <c r="U579" s="142"/>
      <c r="V579" s="142"/>
      <c r="W579" s="142"/>
      <c r="X579" s="142"/>
    </row>
    <row r="580" spans="1:24" ht="126" x14ac:dyDescent="0.25">
      <c r="A580" s="267">
        <f t="shared" si="256"/>
        <v>505</v>
      </c>
      <c r="B580" s="133" t="s">
        <v>885</v>
      </c>
      <c r="C580" s="138" t="s">
        <v>1719</v>
      </c>
      <c r="D580" s="142">
        <v>3.7358999999999996</v>
      </c>
      <c r="E580" s="142">
        <f t="shared" si="277"/>
        <v>3.7299000000000002</v>
      </c>
      <c r="F580" s="142">
        <v>3.386822908000001</v>
      </c>
      <c r="G580" s="142">
        <v>7.3076448000000002E-2</v>
      </c>
      <c r="H580" s="142">
        <v>7.3076448000000002E-2</v>
      </c>
      <c r="I580" s="142">
        <v>0</v>
      </c>
      <c r="J580" s="142">
        <v>3.3137464600000008</v>
      </c>
      <c r="K580" s="142">
        <v>3.6568235520000001</v>
      </c>
      <c r="L580" s="142">
        <v>0</v>
      </c>
      <c r="M580" s="142">
        <v>0</v>
      </c>
      <c r="N580" s="142"/>
      <c r="O580" s="134">
        <v>2.8223524199999996</v>
      </c>
      <c r="P580" s="142">
        <f t="shared" si="278"/>
        <v>2.8223524199999996</v>
      </c>
      <c r="Q580" s="134">
        <v>2.96479355</v>
      </c>
      <c r="R580" s="134">
        <v>0</v>
      </c>
      <c r="S580" s="142">
        <f t="shared" si="279"/>
        <v>0.34307709199999925</v>
      </c>
      <c r="T580" s="142"/>
      <c r="U580" s="142"/>
      <c r="V580" s="142"/>
      <c r="W580" s="142"/>
      <c r="X580" s="142"/>
    </row>
    <row r="581" spans="1:24" ht="78.75" x14ac:dyDescent="0.25">
      <c r="A581" s="267">
        <f t="shared" si="256"/>
        <v>506</v>
      </c>
      <c r="B581" s="133" t="s">
        <v>1957</v>
      </c>
      <c r="C581" s="138" t="s">
        <v>1958</v>
      </c>
      <c r="D581" s="142">
        <v>0</v>
      </c>
      <c r="E581" s="142">
        <f t="shared" si="277"/>
        <v>0</v>
      </c>
      <c r="F581" s="142">
        <v>1.27983856</v>
      </c>
      <c r="G581" s="142">
        <v>0</v>
      </c>
      <c r="H581" s="142">
        <v>0</v>
      </c>
      <c r="I581" s="142">
        <v>0</v>
      </c>
      <c r="J581" s="142">
        <v>0</v>
      </c>
      <c r="K581" s="142">
        <v>0</v>
      </c>
      <c r="L581" s="142">
        <v>1.27983856</v>
      </c>
      <c r="M581" s="142">
        <v>0</v>
      </c>
      <c r="N581" s="142"/>
      <c r="O581" s="134">
        <v>1.0665321299999999</v>
      </c>
      <c r="P581" s="142">
        <f t="shared" si="278"/>
        <v>1.0665321299999999</v>
      </c>
      <c r="Q581" s="134">
        <v>0</v>
      </c>
      <c r="R581" s="134">
        <v>0</v>
      </c>
      <c r="S581" s="142">
        <f t="shared" si="279"/>
        <v>-1.27983856</v>
      </c>
      <c r="T581" s="142"/>
      <c r="U581" s="142"/>
      <c r="V581" s="142"/>
      <c r="W581" s="142"/>
      <c r="X581" s="142"/>
    </row>
    <row r="582" spans="1:24" ht="31.5" x14ac:dyDescent="0.25">
      <c r="A582" s="267"/>
      <c r="B582" s="187" t="s">
        <v>489</v>
      </c>
      <c r="C582" s="188"/>
      <c r="D582" s="170">
        <v>1.3895999999999999</v>
      </c>
      <c r="E582" s="170">
        <v>1.1443679999999998</v>
      </c>
      <c r="F582" s="170">
        <v>8.1388620000000009E-2</v>
      </c>
      <c r="G582" s="170">
        <v>2.2420547999999995E-2</v>
      </c>
      <c r="H582" s="170">
        <v>2.2420547999999995E-2</v>
      </c>
      <c r="I582" s="170">
        <v>0</v>
      </c>
      <c r="J582" s="170">
        <v>2.8509636000000001E-2</v>
      </c>
      <c r="K582" s="170">
        <v>1.1219474519999999</v>
      </c>
      <c r="L582" s="170">
        <v>3.0458436000000009E-2</v>
      </c>
      <c r="M582" s="170">
        <v>0</v>
      </c>
      <c r="N582" s="170">
        <f t="shared" ref="N582:P582" si="280">SUM(N583:N583)</f>
        <v>0</v>
      </c>
      <c r="O582" s="198">
        <v>6.7823850000000005E-2</v>
      </c>
      <c r="P582" s="170">
        <f t="shared" si="280"/>
        <v>6.7823850000000005E-2</v>
      </c>
      <c r="Q582" s="170">
        <f t="shared" ref="Q582:W582" si="281">SUM(Q583:Q583)</f>
        <v>0</v>
      </c>
      <c r="R582" s="170">
        <f t="shared" si="281"/>
        <v>0</v>
      </c>
      <c r="S582" s="170">
        <f t="shared" si="281"/>
        <v>1.0629793799999998</v>
      </c>
      <c r="T582" s="170">
        <f t="shared" si="281"/>
        <v>0</v>
      </c>
      <c r="U582" s="170">
        <f t="shared" si="281"/>
        <v>0</v>
      </c>
      <c r="V582" s="170">
        <f t="shared" si="281"/>
        <v>0</v>
      </c>
      <c r="W582" s="170">
        <f t="shared" si="281"/>
        <v>0</v>
      </c>
      <c r="X582" s="170"/>
    </row>
    <row r="583" spans="1:24" ht="126" x14ac:dyDescent="0.25">
      <c r="A583" s="267">
        <f t="shared" si="256"/>
        <v>507</v>
      </c>
      <c r="B583" s="133" t="s">
        <v>886</v>
      </c>
      <c r="C583" s="138" t="s">
        <v>887</v>
      </c>
      <c r="D583" s="142">
        <v>1.3895999999999999</v>
      </c>
      <c r="E583" s="142">
        <f>G583+I583+K583+M583</f>
        <v>1.1443679999999998</v>
      </c>
      <c r="F583" s="142">
        <v>8.1388620000000009E-2</v>
      </c>
      <c r="G583" s="142">
        <v>2.2420547999999995E-2</v>
      </c>
      <c r="H583" s="142">
        <v>2.2420547999999995E-2</v>
      </c>
      <c r="I583" s="142">
        <v>0</v>
      </c>
      <c r="J583" s="142">
        <v>2.8509636000000001E-2</v>
      </c>
      <c r="K583" s="142">
        <v>1.1219474519999999</v>
      </c>
      <c r="L583" s="142">
        <v>3.0458436000000009E-2</v>
      </c>
      <c r="M583" s="142">
        <v>0</v>
      </c>
      <c r="N583" s="142"/>
      <c r="O583" s="134">
        <v>6.7823850000000005E-2</v>
      </c>
      <c r="P583" s="142">
        <f>O583-X583</f>
        <v>6.7823850000000005E-2</v>
      </c>
      <c r="Q583" s="134">
        <v>0</v>
      </c>
      <c r="R583" s="134">
        <v>0</v>
      </c>
      <c r="S583" s="142">
        <f>E583-F583</f>
        <v>1.0629793799999998</v>
      </c>
      <c r="T583" s="142"/>
      <c r="U583" s="142"/>
      <c r="V583" s="142"/>
      <c r="W583" s="142"/>
      <c r="X583" s="142"/>
    </row>
    <row r="584" spans="1:24" ht="31.5" x14ac:dyDescent="0.25">
      <c r="A584" s="267"/>
      <c r="B584" s="187" t="s">
        <v>274</v>
      </c>
      <c r="C584" s="188"/>
      <c r="D584" s="170">
        <v>78.258394499389823</v>
      </c>
      <c r="E584" s="170">
        <v>3.3669479999999998</v>
      </c>
      <c r="F584" s="170">
        <v>18.932026690000001</v>
      </c>
      <c r="G584" s="170">
        <v>0.19679389800000002</v>
      </c>
      <c r="H584" s="170">
        <v>3.4348440139999994</v>
      </c>
      <c r="I584" s="170">
        <v>3.1613892180000001</v>
      </c>
      <c r="J584" s="170">
        <v>1.492493976</v>
      </c>
      <c r="K584" s="170">
        <v>3.0000000000000001E-3</v>
      </c>
      <c r="L584" s="170">
        <v>14.004688700000001</v>
      </c>
      <c r="M584" s="170">
        <v>5.7648839999999996E-3</v>
      </c>
      <c r="N584" s="170">
        <f t="shared" ref="N584" si="282">SUM(N585:N589)</f>
        <v>0</v>
      </c>
      <c r="O584" s="198">
        <v>16.754357799999998</v>
      </c>
      <c r="P584" s="170">
        <f t="shared" ref="P584" si="283">SUM(P585:P589)</f>
        <v>16.754357799999998</v>
      </c>
      <c r="Q584" s="170">
        <f t="shared" ref="Q584:W584" si="284">SUM(Q585:Q589)</f>
        <v>2.3910049899999999</v>
      </c>
      <c r="R584" s="170">
        <f t="shared" si="284"/>
        <v>0</v>
      </c>
      <c r="S584" s="170">
        <f t="shared" si="284"/>
        <v>-15.565078690000002</v>
      </c>
      <c r="T584" s="170">
        <f t="shared" si="284"/>
        <v>0</v>
      </c>
      <c r="U584" s="170">
        <f t="shared" si="284"/>
        <v>0</v>
      </c>
      <c r="V584" s="170">
        <f t="shared" si="284"/>
        <v>0</v>
      </c>
      <c r="W584" s="170">
        <f t="shared" si="284"/>
        <v>0</v>
      </c>
      <c r="X584" s="170"/>
    </row>
    <row r="585" spans="1:24" ht="78.75" x14ac:dyDescent="0.25">
      <c r="A585" s="267">
        <f t="shared" si="256"/>
        <v>508</v>
      </c>
      <c r="B585" s="133" t="s">
        <v>888</v>
      </c>
      <c r="C585" s="138" t="s">
        <v>889</v>
      </c>
      <c r="D585" s="142">
        <v>3.4634760000000004</v>
      </c>
      <c r="E585" s="142">
        <f>G585+I585+K585+M585</f>
        <v>1.2E-2</v>
      </c>
      <c r="F585" s="142">
        <v>0</v>
      </c>
      <c r="G585" s="142">
        <v>2.35116E-4</v>
      </c>
      <c r="H585" s="142">
        <v>2.35116E-4</v>
      </c>
      <c r="I585" s="142">
        <v>3.0000000000000001E-3</v>
      </c>
      <c r="J585" s="142">
        <v>-2.35116E-4</v>
      </c>
      <c r="K585" s="142">
        <v>3.0000000000000001E-3</v>
      </c>
      <c r="L585" s="142">
        <v>0</v>
      </c>
      <c r="M585" s="142">
        <v>5.7648839999999996E-3</v>
      </c>
      <c r="N585" s="142"/>
      <c r="O585" s="134">
        <v>0</v>
      </c>
      <c r="P585" s="142">
        <f>O585-X585</f>
        <v>0</v>
      </c>
      <c r="Q585" s="134">
        <v>0</v>
      </c>
      <c r="R585" s="134">
        <v>0</v>
      </c>
      <c r="S585" s="142">
        <f>E585-F585</f>
        <v>1.2E-2</v>
      </c>
      <c r="T585" s="142"/>
      <c r="U585" s="142"/>
      <c r="V585" s="142"/>
      <c r="W585" s="142"/>
      <c r="X585" s="142"/>
    </row>
    <row r="586" spans="1:24" ht="78.75" x14ac:dyDescent="0.25">
      <c r="A586" s="267">
        <f t="shared" si="256"/>
        <v>509</v>
      </c>
      <c r="B586" s="174" t="s">
        <v>890</v>
      </c>
      <c r="C586" s="138" t="s">
        <v>891</v>
      </c>
      <c r="D586" s="142">
        <v>71.146390499389824</v>
      </c>
      <c r="E586" s="142">
        <f>G586+I586+K586+M586</f>
        <v>1.2E-2</v>
      </c>
      <c r="F586" s="142">
        <v>17.201540860000001</v>
      </c>
      <c r="G586" s="142">
        <v>1.2E-2</v>
      </c>
      <c r="H586" s="142">
        <v>3.2500501159999997</v>
      </c>
      <c r="I586" s="142">
        <v>0</v>
      </c>
      <c r="J586" s="142">
        <v>2.9893200000019604E-4</v>
      </c>
      <c r="K586" s="142">
        <v>0</v>
      </c>
      <c r="L586" s="142">
        <v>13.951191812000001</v>
      </c>
      <c r="M586" s="142">
        <v>0</v>
      </c>
      <c r="N586" s="142"/>
      <c r="O586" s="134">
        <v>14.532869959999999</v>
      </c>
      <c r="P586" s="142">
        <f>O586-X586</f>
        <v>14.532869959999999</v>
      </c>
      <c r="Q586" s="134">
        <v>0</v>
      </c>
      <c r="R586" s="134">
        <v>0</v>
      </c>
      <c r="S586" s="142">
        <f>E586-F586</f>
        <v>-17.189540860000001</v>
      </c>
      <c r="T586" s="142"/>
      <c r="U586" s="142"/>
      <c r="V586" s="142"/>
      <c r="W586" s="142"/>
      <c r="X586" s="142"/>
    </row>
    <row r="587" spans="1:24" ht="94.5" x14ac:dyDescent="0.25">
      <c r="A587" s="267">
        <f t="shared" si="256"/>
        <v>510</v>
      </c>
      <c r="B587" s="133" t="s">
        <v>1959</v>
      </c>
      <c r="C587" s="138" t="s">
        <v>892</v>
      </c>
      <c r="D587" s="142">
        <v>1.8631919999999997</v>
      </c>
      <c r="E587" s="142">
        <f>G587+I587+K587+M587</f>
        <v>1.569612</v>
      </c>
      <c r="F587" s="142">
        <v>1.2011696359999999</v>
      </c>
      <c r="G587" s="142">
        <v>3.0751955999999997E-2</v>
      </c>
      <c r="H587" s="142">
        <v>3.0751955999999997E-2</v>
      </c>
      <c r="I587" s="142">
        <v>1.538860044</v>
      </c>
      <c r="J587" s="142">
        <v>1.1704176799999999</v>
      </c>
      <c r="K587" s="142">
        <v>0</v>
      </c>
      <c r="L587" s="142">
        <v>0</v>
      </c>
      <c r="M587" s="142">
        <v>0</v>
      </c>
      <c r="N587" s="142"/>
      <c r="O587" s="134">
        <v>1.0009746899999998</v>
      </c>
      <c r="P587" s="142">
        <f>O587-X587</f>
        <v>1.0009746899999998</v>
      </c>
      <c r="Q587" s="134">
        <v>1.1704461000000002</v>
      </c>
      <c r="R587" s="134">
        <v>0</v>
      </c>
      <c r="S587" s="142">
        <f>E587-F587</f>
        <v>0.36844236400000008</v>
      </c>
      <c r="T587" s="142"/>
      <c r="U587" s="142"/>
      <c r="V587" s="142"/>
      <c r="W587" s="142"/>
      <c r="X587" s="142"/>
    </row>
    <row r="588" spans="1:24" ht="126" x14ac:dyDescent="0.25">
      <c r="A588" s="267">
        <f t="shared" si="256"/>
        <v>511</v>
      </c>
      <c r="B588" s="133" t="s">
        <v>1577</v>
      </c>
      <c r="C588" s="138" t="s">
        <v>1720</v>
      </c>
      <c r="D588" s="142">
        <v>1.785336</v>
      </c>
      <c r="E588" s="142">
        <f>G588+I588+K588+M588</f>
        <v>1.773336</v>
      </c>
      <c r="F588" s="142">
        <v>0.52908107799999993</v>
      </c>
      <c r="G588" s="142">
        <v>0.15380682600000001</v>
      </c>
      <c r="H588" s="142">
        <v>0.15380682600000001</v>
      </c>
      <c r="I588" s="142">
        <v>1.619529174</v>
      </c>
      <c r="J588" s="142">
        <v>0.32177736399999995</v>
      </c>
      <c r="K588" s="142">
        <v>0</v>
      </c>
      <c r="L588" s="142">
        <v>5.3496887999999965E-2</v>
      </c>
      <c r="M588" s="142">
        <v>0</v>
      </c>
      <c r="N588" s="142"/>
      <c r="O588" s="134">
        <v>1.2203172199999999</v>
      </c>
      <c r="P588" s="142">
        <f>O588-X588</f>
        <v>1.2203172199999999</v>
      </c>
      <c r="Q588" s="134">
        <v>1.2205588899999997</v>
      </c>
      <c r="R588" s="134">
        <v>0</v>
      </c>
      <c r="S588" s="142">
        <f>E588-F588</f>
        <v>1.2442549220000001</v>
      </c>
      <c r="T588" s="142"/>
      <c r="U588" s="142"/>
      <c r="V588" s="142"/>
      <c r="W588" s="142"/>
      <c r="X588" s="142"/>
    </row>
    <row r="589" spans="1:24" ht="110.25" x14ac:dyDescent="0.25">
      <c r="A589" s="267">
        <f t="shared" si="256"/>
        <v>512</v>
      </c>
      <c r="B589" s="133" t="s">
        <v>1960</v>
      </c>
      <c r="C589" s="138" t="s">
        <v>1578</v>
      </c>
      <c r="D589" s="142">
        <v>0</v>
      </c>
      <c r="E589" s="142">
        <f>G589+I589+K589+M589</f>
        <v>0</v>
      </c>
      <c r="F589" s="142">
        <v>2.35116E-4</v>
      </c>
      <c r="G589" s="142">
        <v>0</v>
      </c>
      <c r="H589" s="142">
        <v>0</v>
      </c>
      <c r="I589" s="142">
        <v>0</v>
      </c>
      <c r="J589" s="142">
        <v>2.35116E-4</v>
      </c>
      <c r="K589" s="142">
        <v>0</v>
      </c>
      <c r="L589" s="142">
        <v>0</v>
      </c>
      <c r="M589" s="142">
        <v>0</v>
      </c>
      <c r="N589" s="142"/>
      <c r="O589" s="134">
        <v>1.9592999999999304E-4</v>
      </c>
      <c r="P589" s="142">
        <f>O589-X589</f>
        <v>1.9592999999999304E-4</v>
      </c>
      <c r="Q589" s="134">
        <v>0</v>
      </c>
      <c r="R589" s="134">
        <v>0</v>
      </c>
      <c r="S589" s="142">
        <f>E589-F589</f>
        <v>-2.35116E-4</v>
      </c>
      <c r="T589" s="142"/>
      <c r="U589" s="142"/>
      <c r="V589" s="142"/>
      <c r="W589" s="142"/>
      <c r="X589" s="142"/>
    </row>
    <row r="590" spans="1:24" ht="31.5" x14ac:dyDescent="0.25">
      <c r="A590" s="267"/>
      <c r="B590" s="187" t="s">
        <v>297</v>
      </c>
      <c r="C590" s="188"/>
      <c r="D590" s="170">
        <v>33.539063298400002</v>
      </c>
      <c r="E590" s="170">
        <v>29.922120000000003</v>
      </c>
      <c r="F590" s="170">
        <v>5.8801817200000004</v>
      </c>
      <c r="G590" s="170">
        <v>6.0934842239999982</v>
      </c>
      <c r="H590" s="170">
        <v>1.5641126499999998</v>
      </c>
      <c r="I590" s="170">
        <v>7.8461008920000008</v>
      </c>
      <c r="J590" s="170">
        <v>0.29290248000000008</v>
      </c>
      <c r="K590" s="170">
        <v>8.0877047640000015</v>
      </c>
      <c r="L590" s="170">
        <v>4.0231665899999998</v>
      </c>
      <c r="M590" s="170">
        <v>7.8948301199999991</v>
      </c>
      <c r="N590" s="170">
        <f t="shared" ref="N590" si="285">SUM(N591:N607)</f>
        <v>0</v>
      </c>
      <c r="O590" s="198">
        <v>4.5552177300000007</v>
      </c>
      <c r="P590" s="170">
        <f t="shared" ref="P590" si="286">SUM(P591:P607)</f>
        <v>4.5552177300000007</v>
      </c>
      <c r="Q590" s="170">
        <f t="shared" ref="Q590:W590" si="287">SUM(Q591:Q607)</f>
        <v>7.4948367300000003</v>
      </c>
      <c r="R590" s="170">
        <f t="shared" si="287"/>
        <v>1.4061380300000001</v>
      </c>
      <c r="S590" s="170">
        <f t="shared" si="287"/>
        <v>24.041938279999997</v>
      </c>
      <c r="T590" s="170">
        <f t="shared" si="287"/>
        <v>0</v>
      </c>
      <c r="U590" s="170">
        <f t="shared" si="287"/>
        <v>0</v>
      </c>
      <c r="V590" s="170">
        <f t="shared" si="287"/>
        <v>0</v>
      </c>
      <c r="W590" s="170">
        <f t="shared" si="287"/>
        <v>0</v>
      </c>
      <c r="X590" s="170"/>
    </row>
    <row r="591" spans="1:24" ht="94.5" x14ac:dyDescent="0.25">
      <c r="A591" s="267">
        <f t="shared" si="256"/>
        <v>513</v>
      </c>
      <c r="B591" s="133" t="s">
        <v>893</v>
      </c>
      <c r="C591" s="138" t="s">
        <v>894</v>
      </c>
      <c r="D591" s="142">
        <v>6.0429599999999999</v>
      </c>
      <c r="E591" s="142">
        <f t="shared" ref="E591:E607" si="288">G591+I591+K591+M591</f>
        <v>5.6748839999999987</v>
      </c>
      <c r="F591" s="142">
        <v>1.145512426</v>
      </c>
      <c r="G591" s="142">
        <v>5.6748839999999987</v>
      </c>
      <c r="H591" s="142">
        <v>1.1455124259999998</v>
      </c>
      <c r="I591" s="142">
        <v>0</v>
      </c>
      <c r="J591" s="142">
        <v>0</v>
      </c>
      <c r="K591" s="142">
        <v>0</v>
      </c>
      <c r="L591" s="142">
        <v>2.2204460492503131E-16</v>
      </c>
      <c r="M591" s="142">
        <v>0</v>
      </c>
      <c r="N591" s="142"/>
      <c r="O591" s="134">
        <v>0.16243143000000063</v>
      </c>
      <c r="P591" s="142">
        <f t="shared" ref="P591:P607" si="289">O591-X591</f>
        <v>0.16243143000000063</v>
      </c>
      <c r="Q591" s="134">
        <v>4.9411670599999997</v>
      </c>
      <c r="R591" s="134">
        <v>0</v>
      </c>
      <c r="S591" s="142">
        <f t="shared" ref="S591:S607" si="290">E591-F591</f>
        <v>4.5293715739999989</v>
      </c>
      <c r="T591" s="142"/>
      <c r="U591" s="142"/>
      <c r="V591" s="142"/>
      <c r="W591" s="142"/>
      <c r="X591" s="142"/>
    </row>
    <row r="592" spans="1:24" ht="94.5" x14ac:dyDescent="0.25">
      <c r="A592" s="267">
        <f t="shared" si="256"/>
        <v>514</v>
      </c>
      <c r="B592" s="174" t="s">
        <v>895</v>
      </c>
      <c r="C592" s="138" t="s">
        <v>896</v>
      </c>
      <c r="D592" s="142">
        <v>1.0583279999999999</v>
      </c>
      <c r="E592" s="142">
        <f t="shared" si="288"/>
        <v>1.0583280000000002</v>
      </c>
      <c r="F592" s="142">
        <v>0.18356475799999999</v>
      </c>
      <c r="G592" s="142">
        <v>2.0734823999999999E-2</v>
      </c>
      <c r="H592" s="142">
        <v>2.0734823999999999E-2</v>
      </c>
      <c r="I592" s="142">
        <v>1.0375931760000001</v>
      </c>
      <c r="J592" s="142">
        <v>2.6366111999999997E-2</v>
      </c>
      <c r="K592" s="142">
        <v>0</v>
      </c>
      <c r="L592" s="142">
        <v>0.13646382200000001</v>
      </c>
      <c r="M592" s="142">
        <v>0</v>
      </c>
      <c r="N592" s="142"/>
      <c r="O592" s="134">
        <v>0.22931001999999998</v>
      </c>
      <c r="P592" s="142">
        <f t="shared" si="289"/>
        <v>0.22931001999999998</v>
      </c>
      <c r="Q592" s="134">
        <v>0</v>
      </c>
      <c r="R592" s="134">
        <v>0</v>
      </c>
      <c r="S592" s="142">
        <f t="shared" si="290"/>
        <v>0.87476324200000022</v>
      </c>
      <c r="T592" s="142"/>
      <c r="U592" s="142"/>
      <c r="V592" s="142"/>
      <c r="W592" s="142"/>
      <c r="X592" s="142"/>
    </row>
    <row r="593" spans="1:24" ht="94.5" x14ac:dyDescent="0.25">
      <c r="A593" s="267">
        <f t="shared" si="256"/>
        <v>515</v>
      </c>
      <c r="B593" s="133" t="s">
        <v>897</v>
      </c>
      <c r="C593" s="138" t="s">
        <v>898</v>
      </c>
      <c r="D593" s="142">
        <v>4.1707799999999997</v>
      </c>
      <c r="E593" s="142">
        <f t="shared" si="288"/>
        <v>3.6721560000000002</v>
      </c>
      <c r="F593" s="142">
        <v>0.74187325000000004</v>
      </c>
      <c r="G593" s="142">
        <v>7.1945148E-2</v>
      </c>
      <c r="H593" s="142">
        <v>7.1945148E-2</v>
      </c>
      <c r="I593" s="142">
        <v>0.91803899999999994</v>
      </c>
      <c r="J593" s="142">
        <v>9.148432799999999E-2</v>
      </c>
      <c r="K593" s="142">
        <v>0.91803899999999994</v>
      </c>
      <c r="L593" s="142">
        <v>0.57844377400000013</v>
      </c>
      <c r="M593" s="142">
        <v>1.7641328520000001</v>
      </c>
      <c r="N593" s="142"/>
      <c r="O593" s="134">
        <v>0.61822770999999999</v>
      </c>
      <c r="P593" s="142">
        <f t="shared" si="289"/>
        <v>0.61822770999999999</v>
      </c>
      <c r="Q593" s="134">
        <v>0</v>
      </c>
      <c r="R593" s="134">
        <v>0</v>
      </c>
      <c r="S593" s="142">
        <f t="shared" si="290"/>
        <v>2.9302827499999999</v>
      </c>
      <c r="T593" s="142"/>
      <c r="U593" s="142"/>
      <c r="V593" s="142"/>
      <c r="W593" s="142"/>
      <c r="X593" s="142"/>
    </row>
    <row r="594" spans="1:24" ht="94.5" x14ac:dyDescent="0.25">
      <c r="A594" s="267">
        <f t="shared" si="256"/>
        <v>516</v>
      </c>
      <c r="B594" s="133" t="s">
        <v>899</v>
      </c>
      <c r="C594" s="138" t="s">
        <v>900</v>
      </c>
      <c r="D594" s="142">
        <v>2.9556719999999999</v>
      </c>
      <c r="E594" s="142">
        <f t="shared" si="288"/>
        <v>2.790276</v>
      </c>
      <c r="F594" s="142">
        <v>1.376747978</v>
      </c>
      <c r="G594" s="142">
        <v>5.4667284000000003E-2</v>
      </c>
      <c r="H594" s="142">
        <v>5.4667284000000003E-2</v>
      </c>
      <c r="I594" s="142">
        <v>2.7356087159999998</v>
      </c>
      <c r="J594" s="142">
        <v>7.6742784000000008E-2</v>
      </c>
      <c r="K594" s="142">
        <v>0</v>
      </c>
      <c r="L594" s="142">
        <v>1.2453379099999999</v>
      </c>
      <c r="M594" s="142">
        <v>0</v>
      </c>
      <c r="N594" s="142"/>
      <c r="O594" s="134">
        <v>1.1472899700000001</v>
      </c>
      <c r="P594" s="142">
        <f t="shared" si="289"/>
        <v>1.1472899700000001</v>
      </c>
      <c r="Q594" s="134">
        <v>1.14753164</v>
      </c>
      <c r="R594" s="134">
        <v>0</v>
      </c>
      <c r="S594" s="142">
        <f t="shared" si="290"/>
        <v>1.4135280219999999</v>
      </c>
      <c r="T594" s="142"/>
      <c r="U594" s="142"/>
      <c r="V594" s="142"/>
      <c r="W594" s="142"/>
      <c r="X594" s="142"/>
    </row>
    <row r="595" spans="1:24" ht="94.5" x14ac:dyDescent="0.25">
      <c r="A595" s="267">
        <f t="shared" si="256"/>
        <v>517</v>
      </c>
      <c r="B595" s="133" t="s">
        <v>901</v>
      </c>
      <c r="C595" s="138" t="s">
        <v>902</v>
      </c>
      <c r="D595" s="142">
        <v>1.4921520000000001</v>
      </c>
      <c r="E595" s="142">
        <f t="shared" si="288"/>
        <v>1.4801519999999999</v>
      </c>
      <c r="F595" s="142">
        <v>0</v>
      </c>
      <c r="G595" s="142">
        <v>2.8999235999999998E-2</v>
      </c>
      <c r="H595" s="142">
        <v>2.8999235999999998E-2</v>
      </c>
      <c r="I595" s="142">
        <v>0.37003800000000003</v>
      </c>
      <c r="J595" s="142">
        <v>-2.8999235999999998E-2</v>
      </c>
      <c r="K595" s="142">
        <v>0.37003800000000003</v>
      </c>
      <c r="L595" s="142">
        <v>0</v>
      </c>
      <c r="M595" s="142">
        <v>0.71107676399999986</v>
      </c>
      <c r="N595" s="142"/>
      <c r="O595" s="134">
        <v>0</v>
      </c>
      <c r="P595" s="142">
        <f t="shared" si="289"/>
        <v>0</v>
      </c>
      <c r="Q595" s="134">
        <v>0</v>
      </c>
      <c r="R595" s="134">
        <v>0</v>
      </c>
      <c r="S595" s="142">
        <f t="shared" si="290"/>
        <v>1.4801519999999999</v>
      </c>
      <c r="T595" s="142"/>
      <c r="U595" s="142"/>
      <c r="V595" s="142"/>
      <c r="W595" s="142"/>
      <c r="X595" s="142"/>
    </row>
    <row r="596" spans="1:24" ht="94.5" x14ac:dyDescent="0.25">
      <c r="A596" s="267">
        <f t="shared" si="256"/>
        <v>518</v>
      </c>
      <c r="B596" s="133" t="s">
        <v>903</v>
      </c>
      <c r="C596" s="138" t="s">
        <v>904</v>
      </c>
      <c r="D596" s="142">
        <v>1.7098920000000002</v>
      </c>
      <c r="E596" s="142">
        <f t="shared" si="288"/>
        <v>1.697892</v>
      </c>
      <c r="F596" s="142">
        <v>0</v>
      </c>
      <c r="G596" s="142">
        <v>0</v>
      </c>
      <c r="H596" s="142">
        <v>0</v>
      </c>
      <c r="I596" s="142">
        <v>0.42447299999999999</v>
      </c>
      <c r="J596" s="142">
        <v>0</v>
      </c>
      <c r="K596" s="142">
        <v>0.42447299999999999</v>
      </c>
      <c r="L596" s="142">
        <v>0</v>
      </c>
      <c r="M596" s="142">
        <v>0.84894600000000009</v>
      </c>
      <c r="N596" s="142"/>
      <c r="O596" s="134">
        <v>0</v>
      </c>
      <c r="P596" s="142">
        <f t="shared" si="289"/>
        <v>0</v>
      </c>
      <c r="Q596" s="134">
        <v>0</v>
      </c>
      <c r="R596" s="134">
        <v>0</v>
      </c>
      <c r="S596" s="142">
        <f t="shared" si="290"/>
        <v>1.697892</v>
      </c>
      <c r="T596" s="142"/>
      <c r="U596" s="142"/>
      <c r="V596" s="142"/>
      <c r="W596" s="142"/>
      <c r="X596" s="142"/>
    </row>
    <row r="597" spans="1:24" ht="94.5" x14ac:dyDescent="0.25">
      <c r="A597" s="267">
        <f t="shared" si="256"/>
        <v>519</v>
      </c>
      <c r="B597" s="133" t="s">
        <v>905</v>
      </c>
      <c r="C597" s="138" t="s">
        <v>906</v>
      </c>
      <c r="D597" s="142">
        <v>1.0206719999999998</v>
      </c>
      <c r="E597" s="142">
        <f t="shared" si="288"/>
        <v>1.0206719999999998</v>
      </c>
      <c r="F597" s="142">
        <v>0</v>
      </c>
      <c r="G597" s="142">
        <v>1.99971E-2</v>
      </c>
      <c r="H597" s="142">
        <v>1.99971E-2</v>
      </c>
      <c r="I597" s="142">
        <v>0.25516799999999995</v>
      </c>
      <c r="J597" s="142">
        <v>-1.99971E-2</v>
      </c>
      <c r="K597" s="142">
        <v>0.25516799999999995</v>
      </c>
      <c r="L597" s="142">
        <v>0</v>
      </c>
      <c r="M597" s="142">
        <v>0.49033889999999991</v>
      </c>
      <c r="N597" s="142"/>
      <c r="O597" s="134">
        <v>0</v>
      </c>
      <c r="P597" s="142">
        <f t="shared" si="289"/>
        <v>0</v>
      </c>
      <c r="Q597" s="134">
        <v>0</v>
      </c>
      <c r="R597" s="134">
        <v>0</v>
      </c>
      <c r="S597" s="142">
        <f t="shared" si="290"/>
        <v>1.0206719999999998</v>
      </c>
      <c r="T597" s="142"/>
      <c r="U597" s="142"/>
      <c r="V597" s="142"/>
      <c r="W597" s="142"/>
      <c r="X597" s="142"/>
    </row>
    <row r="598" spans="1:24" ht="110.25" x14ac:dyDescent="0.25">
      <c r="A598" s="267">
        <f t="shared" si="256"/>
        <v>520</v>
      </c>
      <c r="B598" s="133" t="s">
        <v>907</v>
      </c>
      <c r="C598" s="138" t="s">
        <v>908</v>
      </c>
      <c r="D598" s="142">
        <v>2.4891479999999997</v>
      </c>
      <c r="E598" s="142">
        <f t="shared" si="288"/>
        <v>2.4771479999999997</v>
      </c>
      <c r="F598" s="142">
        <v>0</v>
      </c>
      <c r="G598" s="142">
        <v>4.8532476000000005E-2</v>
      </c>
      <c r="H598" s="142">
        <v>4.8532476000000005E-2</v>
      </c>
      <c r="I598" s="142">
        <v>0.61928699999999992</v>
      </c>
      <c r="J598" s="142">
        <v>-4.8532476000000005E-2</v>
      </c>
      <c r="K598" s="142">
        <v>0.61928699999999992</v>
      </c>
      <c r="L598" s="142">
        <v>0</v>
      </c>
      <c r="M598" s="142">
        <v>1.190041524</v>
      </c>
      <c r="N598" s="142"/>
      <c r="O598" s="134">
        <v>0</v>
      </c>
      <c r="P598" s="142">
        <f t="shared" si="289"/>
        <v>0</v>
      </c>
      <c r="Q598" s="134">
        <v>0</v>
      </c>
      <c r="R598" s="134">
        <v>0</v>
      </c>
      <c r="S598" s="142">
        <f t="shared" si="290"/>
        <v>2.4771479999999997</v>
      </c>
      <c r="T598" s="142"/>
      <c r="U598" s="142"/>
      <c r="V598" s="142"/>
      <c r="W598" s="142"/>
      <c r="X598" s="142"/>
    </row>
    <row r="599" spans="1:24" ht="78.75" x14ac:dyDescent="0.25">
      <c r="A599" s="267">
        <f t="shared" ref="A599:A661" si="291">IF(A598&gt;0,A598+1,A597+1)</f>
        <v>521</v>
      </c>
      <c r="B599" s="133" t="s">
        <v>909</v>
      </c>
      <c r="C599" s="138" t="s">
        <v>910</v>
      </c>
      <c r="D599" s="142">
        <v>0.56324399999999997</v>
      </c>
      <c r="E599" s="142">
        <f t="shared" si="288"/>
        <v>0.56324399999999997</v>
      </c>
      <c r="F599" s="142">
        <v>0</v>
      </c>
      <c r="G599" s="142">
        <v>1.1035572E-2</v>
      </c>
      <c r="H599" s="142">
        <v>1.1035572E-2</v>
      </c>
      <c r="I599" s="142">
        <v>0.14081100000000002</v>
      </c>
      <c r="J599" s="142">
        <v>-1.1035572E-2</v>
      </c>
      <c r="K599" s="142">
        <v>0.14081100000000002</v>
      </c>
      <c r="L599" s="142">
        <v>0</v>
      </c>
      <c r="M599" s="142">
        <v>0.27058642799999993</v>
      </c>
      <c r="N599" s="142"/>
      <c r="O599" s="134">
        <v>0</v>
      </c>
      <c r="P599" s="142">
        <f t="shared" si="289"/>
        <v>0</v>
      </c>
      <c r="Q599" s="134">
        <v>0</v>
      </c>
      <c r="R599" s="134">
        <v>0</v>
      </c>
      <c r="S599" s="142">
        <f t="shared" si="290"/>
        <v>0.56324399999999997</v>
      </c>
      <c r="T599" s="142"/>
      <c r="U599" s="142"/>
      <c r="V599" s="142"/>
      <c r="W599" s="142"/>
      <c r="X599" s="142"/>
    </row>
    <row r="600" spans="1:24" ht="121.5" customHeight="1" x14ac:dyDescent="0.25">
      <c r="A600" s="267">
        <f t="shared" si="291"/>
        <v>522</v>
      </c>
      <c r="B600" s="133" t="s">
        <v>911</v>
      </c>
      <c r="C600" s="138" t="s">
        <v>912</v>
      </c>
      <c r="D600" s="142">
        <v>0.88018576560000017</v>
      </c>
      <c r="E600" s="142">
        <f t="shared" si="288"/>
        <v>0.67212000000000005</v>
      </c>
      <c r="F600" s="142">
        <v>0.18355426799999999</v>
      </c>
      <c r="G600" s="142">
        <v>1.3168224000000001E-2</v>
      </c>
      <c r="H600" s="142">
        <v>1.3168224000000001E-2</v>
      </c>
      <c r="I600" s="142">
        <v>0</v>
      </c>
      <c r="J600" s="142">
        <v>1.6744488000000002E-2</v>
      </c>
      <c r="K600" s="142">
        <v>0.6589517760000001</v>
      </c>
      <c r="L600" s="142">
        <v>0.15364155599999998</v>
      </c>
      <c r="M600" s="142">
        <v>0</v>
      </c>
      <c r="N600" s="142"/>
      <c r="O600" s="134">
        <v>0.22180098999999998</v>
      </c>
      <c r="P600" s="142">
        <f t="shared" si="289"/>
        <v>0.22180098999999998</v>
      </c>
      <c r="Q600" s="134">
        <v>0</v>
      </c>
      <c r="R600" s="134">
        <v>0</v>
      </c>
      <c r="S600" s="142">
        <f t="shared" si="290"/>
        <v>0.48856573200000009</v>
      </c>
      <c r="T600" s="142"/>
      <c r="U600" s="142"/>
      <c r="V600" s="142"/>
      <c r="W600" s="142"/>
      <c r="X600" s="142"/>
    </row>
    <row r="601" spans="1:24" ht="94.5" x14ac:dyDescent="0.25">
      <c r="A601" s="267">
        <f t="shared" si="291"/>
        <v>523</v>
      </c>
      <c r="B601" s="133" t="s">
        <v>913</v>
      </c>
      <c r="C601" s="138" t="s">
        <v>914</v>
      </c>
      <c r="D601" s="142">
        <v>2.4202865270000005</v>
      </c>
      <c r="E601" s="142">
        <f t="shared" si="288"/>
        <v>2.3848319999999998</v>
      </c>
      <c r="F601" s="142">
        <v>0.16961160000000003</v>
      </c>
      <c r="G601" s="142">
        <v>4.6723800000000003E-2</v>
      </c>
      <c r="H601" s="142">
        <v>4.6723800000000003E-2</v>
      </c>
      <c r="I601" s="142">
        <v>0.59620799999999996</v>
      </c>
      <c r="J601" s="142">
        <v>5.941327200000001E-2</v>
      </c>
      <c r="K601" s="142">
        <v>0.59620799999999996</v>
      </c>
      <c r="L601" s="142">
        <v>6.3474528000000002E-2</v>
      </c>
      <c r="M601" s="142">
        <v>1.1456922</v>
      </c>
      <c r="N601" s="142"/>
      <c r="O601" s="134">
        <v>0.141343</v>
      </c>
      <c r="P601" s="142">
        <f t="shared" si="289"/>
        <v>0.141343</v>
      </c>
      <c r="Q601" s="134">
        <v>0</v>
      </c>
      <c r="R601" s="134">
        <v>0</v>
      </c>
      <c r="S601" s="142">
        <f t="shared" si="290"/>
        <v>2.2152203999999998</v>
      </c>
      <c r="T601" s="142"/>
      <c r="U601" s="142"/>
      <c r="V601" s="142"/>
      <c r="W601" s="142"/>
      <c r="X601" s="142"/>
    </row>
    <row r="602" spans="1:24" ht="94.5" x14ac:dyDescent="0.25">
      <c r="A602" s="267">
        <f t="shared" si="291"/>
        <v>524</v>
      </c>
      <c r="B602" s="174" t="s">
        <v>915</v>
      </c>
      <c r="C602" s="138" t="s">
        <v>916</v>
      </c>
      <c r="D602" s="142">
        <v>1.1838358196000001</v>
      </c>
      <c r="E602" s="142">
        <f t="shared" si="288"/>
        <v>1.1835720000000001</v>
      </c>
      <c r="F602" s="142">
        <v>0</v>
      </c>
      <c r="G602" s="142">
        <v>0</v>
      </c>
      <c r="H602" s="142">
        <v>0</v>
      </c>
      <c r="I602" s="142">
        <v>0.29589300000000002</v>
      </c>
      <c r="J602" s="142">
        <v>0</v>
      </c>
      <c r="K602" s="142">
        <v>0.29589300000000002</v>
      </c>
      <c r="L602" s="142">
        <v>0</v>
      </c>
      <c r="M602" s="142">
        <v>0.59178600000000003</v>
      </c>
      <c r="N602" s="142"/>
      <c r="O602" s="134">
        <v>0</v>
      </c>
      <c r="P602" s="142">
        <f t="shared" si="289"/>
        <v>0</v>
      </c>
      <c r="Q602" s="134">
        <v>0</v>
      </c>
      <c r="R602" s="134">
        <v>0</v>
      </c>
      <c r="S602" s="142">
        <f t="shared" si="290"/>
        <v>1.1835720000000001</v>
      </c>
      <c r="T602" s="142"/>
      <c r="U602" s="142"/>
      <c r="V602" s="142"/>
      <c r="W602" s="142"/>
      <c r="X602" s="142"/>
    </row>
    <row r="603" spans="1:24" ht="94.5" x14ac:dyDescent="0.25">
      <c r="A603" s="267">
        <f t="shared" si="291"/>
        <v>525</v>
      </c>
      <c r="B603" s="133" t="s">
        <v>1961</v>
      </c>
      <c r="C603" s="138" t="s">
        <v>917</v>
      </c>
      <c r="D603" s="142">
        <v>2.2203719999999998</v>
      </c>
      <c r="E603" s="142">
        <f t="shared" si="288"/>
        <v>1.1999999999999999E-2</v>
      </c>
      <c r="F603" s="142">
        <v>1.3784816200000001</v>
      </c>
      <c r="G603" s="142">
        <v>2.35116E-4</v>
      </c>
      <c r="H603" s="142">
        <v>2.35116E-4</v>
      </c>
      <c r="I603" s="142">
        <v>0</v>
      </c>
      <c r="J603" s="142">
        <v>2.9893199999999996E-4</v>
      </c>
      <c r="K603" s="142">
        <v>0</v>
      </c>
      <c r="L603" s="142">
        <v>1.3779475720000001</v>
      </c>
      <c r="M603" s="142">
        <v>1.1764883999999998E-2</v>
      </c>
      <c r="N603" s="142"/>
      <c r="O603" s="134">
        <v>1.4060172</v>
      </c>
      <c r="P603" s="142">
        <f t="shared" si="289"/>
        <v>1.4060172</v>
      </c>
      <c r="Q603" s="134">
        <v>1.4061380300000001</v>
      </c>
      <c r="R603" s="134">
        <v>1.4061380300000001</v>
      </c>
      <c r="S603" s="142">
        <f t="shared" si="290"/>
        <v>-1.3664816200000001</v>
      </c>
      <c r="T603" s="142"/>
      <c r="U603" s="142"/>
      <c r="V603" s="142"/>
      <c r="W603" s="142"/>
      <c r="X603" s="142"/>
    </row>
    <row r="604" spans="1:24" ht="94.5" x14ac:dyDescent="0.25">
      <c r="A604" s="267">
        <f t="shared" si="291"/>
        <v>526</v>
      </c>
      <c r="B604" s="133" t="s">
        <v>918</v>
      </c>
      <c r="C604" s="138" t="s">
        <v>919</v>
      </c>
      <c r="D604" s="142">
        <v>1.3762493116000003</v>
      </c>
      <c r="E604" s="142">
        <f t="shared" si="288"/>
        <v>1.3561560000000001</v>
      </c>
      <c r="F604" s="142">
        <v>9.6451152000000012E-2</v>
      </c>
      <c r="G604" s="142">
        <v>2.6569908000000003E-2</v>
      </c>
      <c r="H604" s="142">
        <v>2.6569908000000003E-2</v>
      </c>
      <c r="I604" s="142">
        <v>0</v>
      </c>
      <c r="J604" s="142">
        <v>3.378587999999999E-2</v>
      </c>
      <c r="K604" s="142">
        <v>1.3295860920000002</v>
      </c>
      <c r="L604" s="142">
        <v>3.6095364000000019E-2</v>
      </c>
      <c r="M604" s="142">
        <v>0</v>
      </c>
      <c r="N604" s="142"/>
      <c r="O604" s="134">
        <v>8.037596000000001E-2</v>
      </c>
      <c r="P604" s="142">
        <f t="shared" si="289"/>
        <v>8.037596000000001E-2</v>
      </c>
      <c r="Q604" s="134">
        <v>0</v>
      </c>
      <c r="R604" s="134">
        <v>0</v>
      </c>
      <c r="S604" s="142">
        <f t="shared" si="290"/>
        <v>1.2597048480000002</v>
      </c>
      <c r="T604" s="142"/>
      <c r="U604" s="142"/>
      <c r="V604" s="142"/>
      <c r="W604" s="142"/>
      <c r="X604" s="142"/>
    </row>
    <row r="605" spans="1:24" ht="94.5" x14ac:dyDescent="0.25">
      <c r="A605" s="267">
        <f t="shared" si="291"/>
        <v>527</v>
      </c>
      <c r="B605" s="133" t="s">
        <v>920</v>
      </c>
      <c r="C605" s="138" t="s">
        <v>921</v>
      </c>
      <c r="D605" s="142">
        <v>1.8755058746</v>
      </c>
      <c r="E605" s="142">
        <f t="shared" si="288"/>
        <v>1.811928</v>
      </c>
      <c r="F605" s="142">
        <v>0.12886610399999998</v>
      </c>
      <c r="G605" s="142">
        <v>3.5499431999999997E-2</v>
      </c>
      <c r="H605" s="142">
        <v>3.5499431999999997E-2</v>
      </c>
      <c r="I605" s="142">
        <v>0.45298200000000005</v>
      </c>
      <c r="J605" s="142">
        <v>4.5140520000000003E-2</v>
      </c>
      <c r="K605" s="142">
        <v>0.45298200000000005</v>
      </c>
      <c r="L605" s="142">
        <v>4.822615199999998E-2</v>
      </c>
      <c r="M605" s="142">
        <v>0.87046456799999983</v>
      </c>
      <c r="N605" s="142"/>
      <c r="O605" s="134">
        <v>0.10738842</v>
      </c>
      <c r="P605" s="142">
        <f t="shared" si="289"/>
        <v>0.10738842</v>
      </c>
      <c r="Q605" s="134">
        <v>0</v>
      </c>
      <c r="R605" s="134">
        <v>0</v>
      </c>
      <c r="S605" s="142">
        <f t="shared" si="290"/>
        <v>1.6830618959999999</v>
      </c>
      <c r="T605" s="142"/>
      <c r="U605" s="142"/>
      <c r="V605" s="142"/>
      <c r="W605" s="142"/>
      <c r="X605" s="142"/>
    </row>
    <row r="606" spans="1:24" ht="94.5" x14ac:dyDescent="0.25">
      <c r="A606" s="267">
        <f t="shared" si="291"/>
        <v>528</v>
      </c>
      <c r="B606" s="133" t="s">
        <v>922</v>
      </c>
      <c r="C606" s="138" t="s">
        <v>923</v>
      </c>
      <c r="D606" s="142">
        <v>0.85876799999999986</v>
      </c>
      <c r="E606" s="142">
        <f t="shared" si="288"/>
        <v>0.84574799999999994</v>
      </c>
      <c r="F606" s="142">
        <v>0.17187996</v>
      </c>
      <c r="G606" s="142">
        <v>1.6569935999999997E-2</v>
      </c>
      <c r="H606" s="142">
        <v>1.6569935999999997E-2</v>
      </c>
      <c r="I606" s="142">
        <v>0</v>
      </c>
      <c r="J606" s="142">
        <v>2.1071495999999999E-2</v>
      </c>
      <c r="K606" s="142">
        <v>0.82917806399999994</v>
      </c>
      <c r="L606" s="142">
        <v>0.134238528</v>
      </c>
      <c r="M606" s="142">
        <v>0</v>
      </c>
      <c r="N606" s="142"/>
      <c r="O606" s="134">
        <v>0.18800085999999999</v>
      </c>
      <c r="P606" s="142">
        <f t="shared" si="289"/>
        <v>0.18800085999999999</v>
      </c>
      <c r="Q606" s="134">
        <v>0</v>
      </c>
      <c r="R606" s="134">
        <v>0</v>
      </c>
      <c r="S606" s="142">
        <f t="shared" si="290"/>
        <v>0.67386803999999989</v>
      </c>
      <c r="T606" s="142"/>
      <c r="U606" s="142"/>
      <c r="V606" s="142"/>
      <c r="W606" s="142"/>
      <c r="X606" s="142"/>
    </row>
    <row r="607" spans="1:24" ht="78.75" x14ac:dyDescent="0.25">
      <c r="A607" s="267">
        <f t="shared" si="291"/>
        <v>529</v>
      </c>
      <c r="B607" s="133" t="s">
        <v>924</v>
      </c>
      <c r="C607" s="138" t="s">
        <v>925</v>
      </c>
      <c r="D607" s="142">
        <v>1.2210120000000002</v>
      </c>
      <c r="E607" s="142">
        <f t="shared" si="288"/>
        <v>1.2210119999999998</v>
      </c>
      <c r="F607" s="142">
        <v>0.30363860399999998</v>
      </c>
      <c r="G607" s="142">
        <v>2.3922167999999997E-2</v>
      </c>
      <c r="H607" s="142">
        <v>2.3922167999999997E-2</v>
      </c>
      <c r="I607" s="142">
        <v>0</v>
      </c>
      <c r="J607" s="142">
        <v>3.0419051999999985E-2</v>
      </c>
      <c r="K607" s="142">
        <v>1.1970898319999999</v>
      </c>
      <c r="L607" s="142">
        <v>0.24929738399999998</v>
      </c>
      <c r="M607" s="142">
        <v>0</v>
      </c>
      <c r="N607" s="142"/>
      <c r="O607" s="134">
        <v>0.25303217</v>
      </c>
      <c r="P607" s="142">
        <f t="shared" si="289"/>
        <v>0.25303217</v>
      </c>
      <c r="Q607" s="134">
        <v>0</v>
      </c>
      <c r="R607" s="134">
        <v>0</v>
      </c>
      <c r="S607" s="142">
        <f t="shared" si="290"/>
        <v>0.91737339599999979</v>
      </c>
      <c r="T607" s="142"/>
      <c r="U607" s="142"/>
      <c r="V607" s="142"/>
      <c r="W607" s="142"/>
      <c r="X607" s="142"/>
    </row>
    <row r="608" spans="1:24" ht="31.5" x14ac:dyDescent="0.25">
      <c r="A608" s="267"/>
      <c r="B608" s="187" t="s">
        <v>307</v>
      </c>
      <c r="C608" s="188"/>
      <c r="D608" s="170">
        <v>43.153824</v>
      </c>
      <c r="E608" s="170">
        <v>25.7244432</v>
      </c>
      <c r="F608" s="170">
        <v>11.428178750000001</v>
      </c>
      <c r="G608" s="170">
        <v>0.50399517599999988</v>
      </c>
      <c r="H608" s="170">
        <v>3.9518723760000007</v>
      </c>
      <c r="I608" s="170">
        <v>6.2432739960000001</v>
      </c>
      <c r="J608" s="170">
        <v>1.678505954</v>
      </c>
      <c r="K608" s="170">
        <v>7.3691391479999995</v>
      </c>
      <c r="L608" s="170">
        <v>5.7978004199999997</v>
      </c>
      <c r="M608" s="170">
        <v>11.608034879999998</v>
      </c>
      <c r="N608" s="170">
        <f t="shared" ref="N608" si="292">SUM(N609:N617)</f>
        <v>0</v>
      </c>
      <c r="O608" s="198">
        <v>7.193904690000001</v>
      </c>
      <c r="P608" s="170">
        <f t="shared" ref="P608" si="293">SUM(P609:P617)</f>
        <v>7.193904690000001</v>
      </c>
      <c r="Q608" s="170">
        <f t="shared" ref="Q608:W608" si="294">SUM(Q609:Q617)</f>
        <v>5.7750284199999999</v>
      </c>
      <c r="R608" s="170">
        <f t="shared" si="294"/>
        <v>3.6556578699999998</v>
      </c>
      <c r="S608" s="170">
        <f t="shared" si="294"/>
        <v>14.296264449999999</v>
      </c>
      <c r="T608" s="170">
        <f t="shared" si="294"/>
        <v>0</v>
      </c>
      <c r="U608" s="170">
        <f t="shared" si="294"/>
        <v>0</v>
      </c>
      <c r="V608" s="170">
        <f t="shared" si="294"/>
        <v>0</v>
      </c>
      <c r="W608" s="170">
        <f t="shared" si="294"/>
        <v>0</v>
      </c>
      <c r="X608" s="170"/>
    </row>
    <row r="609" spans="1:24" ht="78.75" x14ac:dyDescent="0.25">
      <c r="A609" s="267">
        <f t="shared" si="291"/>
        <v>530</v>
      </c>
      <c r="B609" s="133" t="s">
        <v>926</v>
      </c>
      <c r="C609" s="138" t="s">
        <v>927</v>
      </c>
      <c r="D609" s="142">
        <v>2.2840920000000002</v>
      </c>
      <c r="E609" s="142">
        <f t="shared" ref="E609:E617" si="295">G609+I609+K609+M609</f>
        <v>1.2E-2</v>
      </c>
      <c r="F609" s="142">
        <v>8.5344000000000001E-4</v>
      </c>
      <c r="G609" s="142">
        <v>2.35116E-4</v>
      </c>
      <c r="H609" s="142">
        <v>2.35116E-4</v>
      </c>
      <c r="I609" s="142">
        <v>3.0000000000000001E-3</v>
      </c>
      <c r="J609" s="142">
        <v>2.9893199999999996E-4</v>
      </c>
      <c r="K609" s="142">
        <v>3.0000000000000001E-3</v>
      </c>
      <c r="L609" s="142">
        <v>3.1939199999999999E-4</v>
      </c>
      <c r="M609" s="142">
        <v>5.7648839999999996E-3</v>
      </c>
      <c r="N609" s="142"/>
      <c r="O609" s="134">
        <v>7.1120000000000005E-4</v>
      </c>
      <c r="P609" s="142">
        <f t="shared" ref="P609:P617" si="296">O609-X609</f>
        <v>7.1120000000000005E-4</v>
      </c>
      <c r="Q609" s="134">
        <v>0</v>
      </c>
      <c r="R609" s="134">
        <v>0</v>
      </c>
      <c r="S609" s="142">
        <f t="shared" ref="S609:S617" si="297">E609-F609</f>
        <v>1.114656E-2</v>
      </c>
      <c r="T609" s="142"/>
      <c r="U609" s="142"/>
      <c r="V609" s="142"/>
      <c r="W609" s="142"/>
      <c r="X609" s="142"/>
    </row>
    <row r="610" spans="1:24" ht="78.75" x14ac:dyDescent="0.25">
      <c r="A610" s="267">
        <f t="shared" si="291"/>
        <v>531</v>
      </c>
      <c r="B610" s="133" t="s">
        <v>928</v>
      </c>
      <c r="C610" s="138" t="s">
        <v>929</v>
      </c>
      <c r="D610" s="142">
        <v>5.237724</v>
      </c>
      <c r="E610" s="142">
        <f t="shared" si="295"/>
        <v>1.2E-2</v>
      </c>
      <c r="F610" s="142">
        <v>0.43153602000000002</v>
      </c>
      <c r="G610" s="142">
        <v>2.35116E-4</v>
      </c>
      <c r="H610" s="142">
        <v>2.35116E-4</v>
      </c>
      <c r="I610" s="142">
        <v>3.0000000000000001E-3</v>
      </c>
      <c r="J610" s="142">
        <v>2.9893199999999996E-4</v>
      </c>
      <c r="K610" s="142">
        <v>3.0000000000000001E-3</v>
      </c>
      <c r="L610" s="142">
        <v>0.43100197200000007</v>
      </c>
      <c r="M610" s="142">
        <v>5.7648839999999996E-3</v>
      </c>
      <c r="N610" s="142"/>
      <c r="O610" s="134">
        <v>0.35961334999999994</v>
      </c>
      <c r="P610" s="142">
        <f t="shared" si="296"/>
        <v>0.35961334999999994</v>
      </c>
      <c r="Q610" s="134">
        <v>0</v>
      </c>
      <c r="R610" s="134">
        <v>0</v>
      </c>
      <c r="S610" s="142">
        <f t="shared" si="297"/>
        <v>-0.41953602000000001</v>
      </c>
      <c r="T610" s="142"/>
      <c r="U610" s="142"/>
      <c r="V610" s="142"/>
      <c r="W610" s="142"/>
      <c r="X610" s="142"/>
    </row>
    <row r="611" spans="1:24" ht="101.25" customHeight="1" x14ac:dyDescent="0.25">
      <c r="A611" s="267">
        <f t="shared" si="291"/>
        <v>532</v>
      </c>
      <c r="B611" s="133" t="s">
        <v>930</v>
      </c>
      <c r="C611" s="138" t="s">
        <v>931</v>
      </c>
      <c r="D611" s="142">
        <v>2.284116</v>
      </c>
      <c r="E611" s="142">
        <f t="shared" si="295"/>
        <v>1.2E-2</v>
      </c>
      <c r="F611" s="142">
        <v>8.5344000000000001E-4</v>
      </c>
      <c r="G611" s="142">
        <v>2.35116E-4</v>
      </c>
      <c r="H611" s="142">
        <v>2.35116E-4</v>
      </c>
      <c r="I611" s="142">
        <v>3.0000000000000001E-3</v>
      </c>
      <c r="J611" s="142">
        <v>2.9893199999999996E-4</v>
      </c>
      <c r="K611" s="142">
        <v>3.0000000000000001E-3</v>
      </c>
      <c r="L611" s="142">
        <v>3.1939199999999999E-4</v>
      </c>
      <c r="M611" s="142">
        <v>5.7648839999999996E-3</v>
      </c>
      <c r="N611" s="142"/>
      <c r="O611" s="134">
        <v>7.1120000000000005E-4</v>
      </c>
      <c r="P611" s="142">
        <f t="shared" si="296"/>
        <v>7.1120000000000005E-4</v>
      </c>
      <c r="Q611" s="134">
        <v>0</v>
      </c>
      <c r="R611" s="134">
        <v>0</v>
      </c>
      <c r="S611" s="142">
        <f t="shared" si="297"/>
        <v>1.114656E-2</v>
      </c>
      <c r="T611" s="142"/>
      <c r="U611" s="142"/>
      <c r="V611" s="142"/>
      <c r="W611" s="142"/>
      <c r="X611" s="142"/>
    </row>
    <row r="612" spans="1:24" ht="81.2" customHeight="1" x14ac:dyDescent="0.25">
      <c r="A612" s="267">
        <f t="shared" si="291"/>
        <v>533</v>
      </c>
      <c r="B612" s="133" t="s">
        <v>932</v>
      </c>
      <c r="C612" s="138" t="s">
        <v>933</v>
      </c>
      <c r="D612" s="142">
        <v>2.8861080000000006</v>
      </c>
      <c r="E612" s="142">
        <f t="shared" si="295"/>
        <v>0.20660400000000007</v>
      </c>
      <c r="F612" s="142">
        <v>2.4125022980000002</v>
      </c>
      <c r="G612" s="142">
        <v>4.0478040000000003E-3</v>
      </c>
      <c r="H612" s="142">
        <v>4.0478040000000003E-3</v>
      </c>
      <c r="I612" s="142">
        <v>0.20255619600000008</v>
      </c>
      <c r="J612" s="142">
        <v>2.1772644000000001E-2</v>
      </c>
      <c r="K612" s="142">
        <v>0</v>
      </c>
      <c r="L612" s="142">
        <v>2.3866818500000004</v>
      </c>
      <c r="M612" s="142">
        <v>0</v>
      </c>
      <c r="N612" s="142"/>
      <c r="O612" s="134">
        <v>2.0104185800000001</v>
      </c>
      <c r="P612" s="142">
        <f t="shared" si="296"/>
        <v>2.0104185800000001</v>
      </c>
      <c r="Q612" s="134">
        <v>2.1193705499999997</v>
      </c>
      <c r="R612" s="134">
        <v>0</v>
      </c>
      <c r="S612" s="142">
        <f t="shared" si="297"/>
        <v>-2.2058982980000001</v>
      </c>
      <c r="T612" s="142"/>
      <c r="U612" s="142"/>
      <c r="V612" s="142"/>
      <c r="W612" s="142"/>
      <c r="X612" s="142"/>
    </row>
    <row r="613" spans="1:24" ht="78.75" x14ac:dyDescent="0.25">
      <c r="A613" s="267">
        <f t="shared" si="291"/>
        <v>534</v>
      </c>
      <c r="B613" s="133" t="s">
        <v>934</v>
      </c>
      <c r="C613" s="138" t="s">
        <v>935</v>
      </c>
      <c r="D613" s="142">
        <v>2.8861080000000006</v>
      </c>
      <c r="E613" s="142">
        <f t="shared" si="295"/>
        <v>2.0572416000000002</v>
      </c>
      <c r="F613" s="142">
        <v>2.4381287980000002</v>
      </c>
      <c r="G613" s="142">
        <v>4.0305623999999998E-2</v>
      </c>
      <c r="H613" s="142">
        <v>4.0305623999999998E-2</v>
      </c>
      <c r="I613" s="142">
        <v>0.51431040000000006</v>
      </c>
      <c r="J613" s="142">
        <v>5.1252036000000001E-2</v>
      </c>
      <c r="K613" s="142">
        <v>0.51431040000000006</v>
      </c>
      <c r="L613" s="142">
        <v>2.3465711379999998</v>
      </c>
      <c r="M613" s="142">
        <v>0.98831517600000007</v>
      </c>
      <c r="N613" s="142"/>
      <c r="O613" s="134">
        <v>2.3918212000000003</v>
      </c>
      <c r="P613" s="142">
        <f t="shared" si="296"/>
        <v>2.3918212000000003</v>
      </c>
      <c r="Q613" s="134">
        <v>2.3981559999999997</v>
      </c>
      <c r="R613" s="134">
        <v>2.3981559999999997</v>
      </c>
      <c r="S613" s="142">
        <f t="shared" si="297"/>
        <v>-0.38088719799999993</v>
      </c>
      <c r="T613" s="142"/>
      <c r="U613" s="142"/>
      <c r="V613" s="142"/>
      <c r="W613" s="142"/>
      <c r="X613" s="142"/>
    </row>
    <row r="614" spans="1:24" ht="110.25" x14ac:dyDescent="0.25">
      <c r="A614" s="267">
        <f t="shared" si="291"/>
        <v>535</v>
      </c>
      <c r="B614" s="133" t="s">
        <v>936</v>
      </c>
      <c r="C614" s="138" t="s">
        <v>937</v>
      </c>
      <c r="D614" s="142">
        <v>18.432119999999998</v>
      </c>
      <c r="E614" s="142">
        <f t="shared" si="295"/>
        <v>16.065011999999999</v>
      </c>
      <c r="F614" s="142">
        <v>1.1425594919999997</v>
      </c>
      <c r="G614" s="142">
        <v>0.31474685999999996</v>
      </c>
      <c r="H614" s="142">
        <v>0.31474685999999996</v>
      </c>
      <c r="I614" s="142">
        <v>4.0162529999999999</v>
      </c>
      <c r="J614" s="142">
        <v>0.40022731199999995</v>
      </c>
      <c r="K614" s="142">
        <v>4.0162529999999999</v>
      </c>
      <c r="L614" s="142">
        <v>0.42758531999999982</v>
      </c>
      <c r="M614" s="142">
        <v>7.7177591399999992</v>
      </c>
      <c r="N614" s="142"/>
      <c r="O614" s="134">
        <v>0.95213291</v>
      </c>
      <c r="P614" s="142">
        <f t="shared" si="296"/>
        <v>0.95213291</v>
      </c>
      <c r="Q614" s="134">
        <v>0</v>
      </c>
      <c r="R614" s="134">
        <v>0</v>
      </c>
      <c r="S614" s="142">
        <f t="shared" si="297"/>
        <v>14.922452507999999</v>
      </c>
      <c r="T614" s="142"/>
      <c r="U614" s="142"/>
      <c r="V614" s="142"/>
      <c r="W614" s="142"/>
      <c r="X614" s="142"/>
    </row>
    <row r="615" spans="1:24" ht="141.75" x14ac:dyDescent="0.25">
      <c r="A615" s="267">
        <f t="shared" si="291"/>
        <v>536</v>
      </c>
      <c r="B615" s="133" t="s">
        <v>938</v>
      </c>
      <c r="C615" s="138" t="s">
        <v>1721</v>
      </c>
      <c r="D615" s="142">
        <v>1.6257839999999999</v>
      </c>
      <c r="E615" s="142">
        <f t="shared" si="295"/>
        <v>1.354968</v>
      </c>
      <c r="F615" s="142">
        <v>1.1268137180000002</v>
      </c>
      <c r="G615" s="142">
        <v>2.6546651999999997E-2</v>
      </c>
      <c r="H615" s="142">
        <v>2.6546651999999997E-2</v>
      </c>
      <c r="I615" s="142">
        <v>0</v>
      </c>
      <c r="J615" s="142">
        <v>1.0547642420000001</v>
      </c>
      <c r="K615" s="142">
        <v>1.328421348</v>
      </c>
      <c r="L615" s="142">
        <v>4.5502824000000164E-2</v>
      </c>
      <c r="M615" s="142">
        <v>0</v>
      </c>
      <c r="N615" s="142"/>
      <c r="O615" s="134">
        <v>1.1226176299999999</v>
      </c>
      <c r="P615" s="142">
        <f t="shared" si="296"/>
        <v>1.1226176299999999</v>
      </c>
      <c r="Q615" s="134">
        <v>1.25750187</v>
      </c>
      <c r="R615" s="134">
        <v>1.25750187</v>
      </c>
      <c r="S615" s="142">
        <f t="shared" si="297"/>
        <v>0.22815428199999976</v>
      </c>
      <c r="T615" s="142"/>
      <c r="U615" s="142"/>
      <c r="V615" s="142"/>
      <c r="W615" s="142"/>
      <c r="X615" s="142"/>
    </row>
    <row r="616" spans="1:24" ht="110.25" x14ac:dyDescent="0.25">
      <c r="A616" s="267">
        <f t="shared" si="291"/>
        <v>537</v>
      </c>
      <c r="B616" s="133" t="s">
        <v>1962</v>
      </c>
      <c r="C616" s="138" t="s">
        <v>939</v>
      </c>
      <c r="D616" s="142">
        <v>7.517771999999999</v>
      </c>
      <c r="E616" s="142">
        <f t="shared" si="295"/>
        <v>6.0046175999999996</v>
      </c>
      <c r="F616" s="142">
        <v>0.42705434399999997</v>
      </c>
      <c r="G616" s="142">
        <v>0.117642888</v>
      </c>
      <c r="H616" s="142">
        <v>0.117642888</v>
      </c>
      <c r="I616" s="142">
        <v>1.5011544000000001</v>
      </c>
      <c r="J616" s="142">
        <v>0.14959292399999996</v>
      </c>
      <c r="K616" s="142">
        <v>1.5011544000000001</v>
      </c>
      <c r="L616" s="142">
        <v>0.15981853200000001</v>
      </c>
      <c r="M616" s="142">
        <v>2.8846659119999996</v>
      </c>
      <c r="N616" s="142"/>
      <c r="O616" s="134">
        <v>0.35587862000000003</v>
      </c>
      <c r="P616" s="142">
        <f t="shared" si="296"/>
        <v>0.35587862000000003</v>
      </c>
      <c r="Q616" s="134">
        <v>0</v>
      </c>
      <c r="R616" s="134">
        <v>0</v>
      </c>
      <c r="S616" s="142">
        <f t="shared" si="297"/>
        <v>5.5775632559999995</v>
      </c>
      <c r="T616" s="142"/>
      <c r="U616" s="142"/>
      <c r="V616" s="142"/>
      <c r="W616" s="142"/>
      <c r="X616" s="142"/>
    </row>
    <row r="617" spans="1:24" ht="94.5" x14ac:dyDescent="0.25">
      <c r="A617" s="267">
        <f t="shared" si="291"/>
        <v>538</v>
      </c>
      <c r="B617" s="133" t="s">
        <v>940</v>
      </c>
      <c r="C617" s="138" t="s">
        <v>941</v>
      </c>
      <c r="D617" s="142">
        <v>0</v>
      </c>
      <c r="E617" s="142">
        <f t="shared" si="295"/>
        <v>0</v>
      </c>
      <c r="F617" s="142">
        <v>3.4478772000000002</v>
      </c>
      <c r="G617" s="142">
        <v>0</v>
      </c>
      <c r="H617" s="142">
        <v>3.4478772000000006</v>
      </c>
      <c r="I617" s="142">
        <v>0</v>
      </c>
      <c r="J617" s="142">
        <v>0</v>
      </c>
      <c r="K617" s="142">
        <v>0</v>
      </c>
      <c r="L617" s="142">
        <v>-4.4408920985006262E-16</v>
      </c>
      <c r="M617" s="142">
        <v>0</v>
      </c>
      <c r="N617" s="142"/>
      <c r="O617" s="134">
        <v>0</v>
      </c>
      <c r="P617" s="142">
        <f t="shared" si="296"/>
        <v>0</v>
      </c>
      <c r="Q617" s="134">
        <v>0</v>
      </c>
      <c r="R617" s="134">
        <v>0</v>
      </c>
      <c r="S617" s="142">
        <f t="shared" si="297"/>
        <v>-3.4478772000000002</v>
      </c>
      <c r="T617" s="142"/>
      <c r="U617" s="142"/>
      <c r="V617" s="142"/>
      <c r="W617" s="142"/>
      <c r="X617" s="142"/>
    </row>
    <row r="618" spans="1:24" ht="81.2" customHeight="1" x14ac:dyDescent="0.25">
      <c r="A618" s="267"/>
      <c r="B618" s="187" t="s">
        <v>942</v>
      </c>
      <c r="C618" s="188"/>
      <c r="D618" s="170">
        <v>35.162411999999996</v>
      </c>
      <c r="E618" s="170">
        <v>14.680643999999999</v>
      </c>
      <c r="F618" s="170">
        <v>10.806557679999999</v>
      </c>
      <c r="G618" s="170">
        <v>0.28762426800000002</v>
      </c>
      <c r="H618" s="170">
        <v>0.28762426800000002</v>
      </c>
      <c r="I618" s="170">
        <v>3.6701609999999998</v>
      </c>
      <c r="J618" s="170">
        <v>0.36573855600000005</v>
      </c>
      <c r="K618" s="170">
        <v>3.6701609999999998</v>
      </c>
      <c r="L618" s="170">
        <v>10.153194855999999</v>
      </c>
      <c r="M618" s="170">
        <v>7.0526977320000013</v>
      </c>
      <c r="N618" s="170">
        <f t="shared" ref="N618" si="298">SUM(N619:N620)</f>
        <v>0</v>
      </c>
      <c r="O618" s="198">
        <v>23.196413759999999</v>
      </c>
      <c r="P618" s="170">
        <f t="shared" ref="P618" si="299">SUM(P619:P620)</f>
        <v>23.196413759999999</v>
      </c>
      <c r="Q618" s="170">
        <f t="shared" ref="Q618:W618" si="300">SUM(Q619:Q620)</f>
        <v>12.489096890000001</v>
      </c>
      <c r="R618" s="170">
        <f t="shared" si="300"/>
        <v>12.489096890000001</v>
      </c>
      <c r="S618" s="170">
        <f t="shared" si="300"/>
        <v>3.8740863200000009</v>
      </c>
      <c r="T618" s="170">
        <f t="shared" si="300"/>
        <v>0</v>
      </c>
      <c r="U618" s="170">
        <f t="shared" si="300"/>
        <v>0</v>
      </c>
      <c r="V618" s="170">
        <f t="shared" si="300"/>
        <v>0</v>
      </c>
      <c r="W618" s="170">
        <f t="shared" si="300"/>
        <v>0</v>
      </c>
      <c r="X618" s="170"/>
    </row>
    <row r="619" spans="1:24" ht="81.2" customHeight="1" x14ac:dyDescent="0.25">
      <c r="A619" s="267">
        <f t="shared" si="291"/>
        <v>539</v>
      </c>
      <c r="B619" s="133" t="s">
        <v>1963</v>
      </c>
      <c r="C619" s="138" t="s">
        <v>943</v>
      </c>
      <c r="D619" s="142">
        <v>13.103459999999998</v>
      </c>
      <c r="E619" s="142">
        <f>G619+I619+K619+M619</f>
        <v>1.2E-2</v>
      </c>
      <c r="F619" s="142">
        <v>0.31865178</v>
      </c>
      <c r="G619" s="142">
        <v>2.35116E-4</v>
      </c>
      <c r="H619" s="142">
        <v>2.35116E-4</v>
      </c>
      <c r="I619" s="142">
        <v>3.0000000000000001E-3</v>
      </c>
      <c r="J619" s="142">
        <v>2.9893199999999996E-4</v>
      </c>
      <c r="K619" s="142">
        <v>3.0000000000000001E-3</v>
      </c>
      <c r="L619" s="142">
        <v>0.31811773200000004</v>
      </c>
      <c r="M619" s="142">
        <v>5.7648839999999996E-3</v>
      </c>
      <c r="N619" s="142"/>
      <c r="O619" s="134">
        <v>12.48885522</v>
      </c>
      <c r="P619" s="142">
        <f>O619-X619</f>
        <v>12.48885522</v>
      </c>
      <c r="Q619" s="134">
        <v>12.489096890000001</v>
      </c>
      <c r="R619" s="134">
        <v>12.489096890000001</v>
      </c>
      <c r="S619" s="142">
        <f>E619-F619</f>
        <v>-0.30665177999999998</v>
      </c>
      <c r="T619" s="142"/>
      <c r="U619" s="142"/>
      <c r="V619" s="142"/>
      <c r="W619" s="142"/>
      <c r="X619" s="142"/>
    </row>
    <row r="620" spans="1:24" ht="94.5" x14ac:dyDescent="0.25">
      <c r="A620" s="267">
        <f t="shared" si="291"/>
        <v>540</v>
      </c>
      <c r="B620" s="133" t="s">
        <v>944</v>
      </c>
      <c r="C620" s="138" t="s">
        <v>945</v>
      </c>
      <c r="D620" s="142">
        <v>22.058951999999998</v>
      </c>
      <c r="E620" s="142">
        <f>G620+I620+K620+M620</f>
        <v>14.668644</v>
      </c>
      <c r="F620" s="142">
        <v>10.487905899999999</v>
      </c>
      <c r="G620" s="142">
        <v>0.28738915200000004</v>
      </c>
      <c r="H620" s="142">
        <v>0.28738915200000004</v>
      </c>
      <c r="I620" s="142">
        <v>3.6671609999999997</v>
      </c>
      <c r="J620" s="142">
        <v>0.36543962400000007</v>
      </c>
      <c r="K620" s="142">
        <v>3.6671609999999997</v>
      </c>
      <c r="L620" s="142">
        <v>9.8350771239999997</v>
      </c>
      <c r="M620" s="142">
        <v>7.0469328480000009</v>
      </c>
      <c r="N620" s="142"/>
      <c r="O620" s="134">
        <v>10.707558540000001</v>
      </c>
      <c r="P620" s="142">
        <f>O620-X620</f>
        <v>10.707558540000001</v>
      </c>
      <c r="Q620" s="134">
        <v>0</v>
      </c>
      <c r="R620" s="134">
        <v>0</v>
      </c>
      <c r="S620" s="142">
        <f>E620-F620</f>
        <v>4.180738100000001</v>
      </c>
      <c r="T620" s="142"/>
      <c r="U620" s="142"/>
      <c r="V620" s="142"/>
      <c r="W620" s="142"/>
      <c r="X620" s="142"/>
    </row>
    <row r="621" spans="1:24" ht="31.5" x14ac:dyDescent="0.25">
      <c r="A621" s="267"/>
      <c r="B621" s="187" t="s">
        <v>316</v>
      </c>
      <c r="C621" s="188"/>
      <c r="D621" s="170">
        <v>51.962028943525418</v>
      </c>
      <c r="E621" s="170">
        <v>13.274210399999998</v>
      </c>
      <c r="F621" s="170">
        <v>3.0205983580000004</v>
      </c>
      <c r="G621" s="170">
        <v>0.16991337599999998</v>
      </c>
      <c r="H621" s="170">
        <v>0.16991337599999998</v>
      </c>
      <c r="I621" s="170">
        <v>5.3587677599999992</v>
      </c>
      <c r="J621" s="170">
        <v>2.533667828</v>
      </c>
      <c r="K621" s="170">
        <v>2.6202389999999993</v>
      </c>
      <c r="L621" s="170">
        <v>0.31701715400000019</v>
      </c>
      <c r="M621" s="170">
        <v>5.1252902639999984</v>
      </c>
      <c r="N621" s="170">
        <f t="shared" ref="N621" si="301">SUM(N622:N625)</f>
        <v>0</v>
      </c>
      <c r="O621" s="198">
        <v>2.5171652999999994</v>
      </c>
      <c r="P621" s="170">
        <f t="shared" ref="P621" si="302">SUM(P622:P625)</f>
        <v>2.5171652999999994</v>
      </c>
      <c r="Q621" s="170">
        <f t="shared" ref="Q621:W621" si="303">SUM(Q622:Q625)</f>
        <v>0</v>
      </c>
      <c r="R621" s="170">
        <f t="shared" si="303"/>
        <v>0</v>
      </c>
      <c r="S621" s="170">
        <f t="shared" si="303"/>
        <v>10.253612041999997</v>
      </c>
      <c r="T621" s="170">
        <f t="shared" si="303"/>
        <v>0</v>
      </c>
      <c r="U621" s="170">
        <f t="shared" si="303"/>
        <v>0</v>
      </c>
      <c r="V621" s="170">
        <f t="shared" si="303"/>
        <v>0</v>
      </c>
      <c r="W621" s="170">
        <f t="shared" si="303"/>
        <v>0</v>
      </c>
      <c r="X621" s="170"/>
    </row>
    <row r="622" spans="1:24" ht="78.75" x14ac:dyDescent="0.25">
      <c r="A622" s="267">
        <f t="shared" si="291"/>
        <v>541</v>
      </c>
      <c r="B622" s="133" t="s">
        <v>946</v>
      </c>
      <c r="C622" s="138" t="s">
        <v>947</v>
      </c>
      <c r="D622" s="142">
        <v>4.1599200000000005</v>
      </c>
      <c r="E622" s="142">
        <f>G622+I622+K622+M622</f>
        <v>2.7932544000000004</v>
      </c>
      <c r="F622" s="142">
        <v>2.5162675640000001</v>
      </c>
      <c r="G622" s="142">
        <v>5.4725639999999999E-2</v>
      </c>
      <c r="H622" s="142">
        <v>5.4725639999999999E-2</v>
      </c>
      <c r="I622" s="142">
        <v>2.7385287600000003</v>
      </c>
      <c r="J622" s="142">
        <v>2.3871968479999999</v>
      </c>
      <c r="K622" s="142">
        <v>0</v>
      </c>
      <c r="L622" s="142">
        <v>7.4345076000000176E-2</v>
      </c>
      <c r="M622" s="142">
        <v>0</v>
      </c>
      <c r="N622" s="142"/>
      <c r="O622" s="134">
        <v>2.0968896399999997</v>
      </c>
      <c r="P622" s="142">
        <f>O622-X622</f>
        <v>2.0968896399999997</v>
      </c>
      <c r="Q622" s="134">
        <v>0</v>
      </c>
      <c r="R622" s="134">
        <v>0</v>
      </c>
      <c r="S622" s="142">
        <f>E622-F622</f>
        <v>0.27698683600000029</v>
      </c>
      <c r="T622" s="142"/>
      <c r="U622" s="142"/>
      <c r="V622" s="142"/>
      <c r="W622" s="142"/>
      <c r="X622" s="142"/>
    </row>
    <row r="623" spans="1:24" ht="78.75" x14ac:dyDescent="0.25">
      <c r="A623" s="267">
        <f t="shared" si="291"/>
        <v>542</v>
      </c>
      <c r="B623" s="133" t="s">
        <v>948</v>
      </c>
      <c r="C623" s="138" t="s">
        <v>949</v>
      </c>
      <c r="D623" s="142">
        <v>5.2214879999999999</v>
      </c>
      <c r="E623" s="142">
        <f>G623+I623+K623+M623</f>
        <v>4.6016519999999996</v>
      </c>
      <c r="F623" s="142">
        <v>0</v>
      </c>
      <c r="G623" s="142">
        <v>0</v>
      </c>
      <c r="H623" s="142">
        <v>0</v>
      </c>
      <c r="I623" s="142">
        <v>1.1504129999999999</v>
      </c>
      <c r="J623" s="142">
        <v>0</v>
      </c>
      <c r="K623" s="142">
        <v>1.1504129999999999</v>
      </c>
      <c r="L623" s="142">
        <v>0</v>
      </c>
      <c r="M623" s="142">
        <v>2.3008259999999998</v>
      </c>
      <c r="N623" s="142"/>
      <c r="O623" s="134">
        <v>0</v>
      </c>
      <c r="P623" s="142">
        <f>O623-X623</f>
        <v>0</v>
      </c>
      <c r="Q623" s="134">
        <v>0</v>
      </c>
      <c r="R623" s="134">
        <v>0</v>
      </c>
      <c r="S623" s="142">
        <f>E623-F623</f>
        <v>4.6016519999999996</v>
      </c>
      <c r="T623" s="142"/>
      <c r="U623" s="142"/>
      <c r="V623" s="142"/>
      <c r="W623" s="142"/>
      <c r="X623" s="142"/>
    </row>
    <row r="624" spans="1:24" ht="63" x14ac:dyDescent="0.25">
      <c r="A624" s="267">
        <f t="shared" si="291"/>
        <v>543</v>
      </c>
      <c r="B624" s="174" t="s">
        <v>950</v>
      </c>
      <c r="C624" s="138" t="s">
        <v>951</v>
      </c>
      <c r="D624" s="142">
        <v>42.580620943525417</v>
      </c>
      <c r="E624" s="142">
        <f>G624+I624+K624+M624</f>
        <v>5.8793039999999976</v>
      </c>
      <c r="F624" s="142">
        <v>0.41814188399999996</v>
      </c>
      <c r="G624" s="142">
        <v>0.11518773599999999</v>
      </c>
      <c r="H624" s="142">
        <v>0.11518773599999999</v>
      </c>
      <c r="I624" s="142">
        <v>1.4698259999999994</v>
      </c>
      <c r="J624" s="142">
        <v>0.14647097999999997</v>
      </c>
      <c r="K624" s="142">
        <v>1.4698259999999994</v>
      </c>
      <c r="L624" s="142">
        <v>0.15648316800000001</v>
      </c>
      <c r="M624" s="142">
        <v>2.8244642639999986</v>
      </c>
      <c r="N624" s="142"/>
      <c r="O624" s="134">
        <v>0.34845156999999999</v>
      </c>
      <c r="P624" s="142">
        <f>O624-X624</f>
        <v>0.34845156999999999</v>
      </c>
      <c r="Q624" s="134">
        <v>0</v>
      </c>
      <c r="R624" s="134">
        <v>0</v>
      </c>
      <c r="S624" s="142">
        <f>E624-F624</f>
        <v>5.4611621159999979</v>
      </c>
      <c r="T624" s="142"/>
      <c r="U624" s="142"/>
      <c r="V624" s="142"/>
      <c r="W624" s="142"/>
      <c r="X624" s="142"/>
    </row>
    <row r="625" spans="1:24" ht="94.5" x14ac:dyDescent="0.25">
      <c r="A625" s="267">
        <f t="shared" si="291"/>
        <v>544</v>
      </c>
      <c r="B625" s="133" t="s">
        <v>1579</v>
      </c>
      <c r="C625" s="138" t="s">
        <v>1580</v>
      </c>
      <c r="D625" s="142">
        <v>0</v>
      </c>
      <c r="E625" s="142">
        <f>G625+I625+K625+M625</f>
        <v>0</v>
      </c>
      <c r="F625" s="142">
        <v>8.6188910000000007E-2</v>
      </c>
      <c r="G625" s="142">
        <v>0</v>
      </c>
      <c r="H625" s="142">
        <v>0</v>
      </c>
      <c r="I625" s="142">
        <v>0</v>
      </c>
      <c r="J625" s="142">
        <v>0</v>
      </c>
      <c r="K625" s="142">
        <v>0</v>
      </c>
      <c r="L625" s="142">
        <v>8.6188910000000007E-2</v>
      </c>
      <c r="M625" s="142">
        <v>0</v>
      </c>
      <c r="N625" s="142"/>
      <c r="O625" s="134">
        <v>7.1824089999999993E-2</v>
      </c>
      <c r="P625" s="142">
        <f>O625-X625</f>
        <v>7.1824089999999993E-2</v>
      </c>
      <c r="Q625" s="134">
        <v>0</v>
      </c>
      <c r="R625" s="134">
        <v>0</v>
      </c>
      <c r="S625" s="142">
        <f>E625-F625</f>
        <v>-8.6188910000000007E-2</v>
      </c>
      <c r="T625" s="142"/>
      <c r="U625" s="142"/>
      <c r="V625" s="142"/>
      <c r="W625" s="142"/>
      <c r="X625" s="142"/>
    </row>
    <row r="626" spans="1:24" ht="31.5" x14ac:dyDescent="0.25">
      <c r="A626" s="267"/>
      <c r="B626" s="191" t="s">
        <v>323</v>
      </c>
      <c r="C626" s="188"/>
      <c r="D626" s="170">
        <v>104.620932</v>
      </c>
      <c r="E626" s="170">
        <v>88.363144799999986</v>
      </c>
      <c r="F626" s="170">
        <v>13.680075492</v>
      </c>
      <c r="G626" s="170">
        <v>1.7312171640000003</v>
      </c>
      <c r="H626" s="170">
        <v>1.7312171640000003</v>
      </c>
      <c r="I626" s="170">
        <v>28.991125175999997</v>
      </c>
      <c r="J626" s="170">
        <v>9.6328399559999998</v>
      </c>
      <c r="K626" s="170">
        <v>19.728976199999998</v>
      </c>
      <c r="L626" s="170">
        <v>2.3160183719999998</v>
      </c>
      <c r="M626" s="170">
        <v>37.911826259999991</v>
      </c>
      <c r="N626" s="170">
        <f t="shared" ref="N626" si="304">SUM(N627:N630)</f>
        <v>0</v>
      </c>
      <c r="O626" s="198">
        <v>12.87302757</v>
      </c>
      <c r="P626" s="170">
        <f t="shared" ref="P626" si="305">SUM(P627:P630)</f>
        <v>12.87302757</v>
      </c>
      <c r="Q626" s="170">
        <f t="shared" ref="Q626:W626" si="306">SUM(Q627:Q630)</f>
        <v>8.1994161600000002</v>
      </c>
      <c r="R626" s="170">
        <f t="shared" si="306"/>
        <v>8.1994161600000002</v>
      </c>
      <c r="S626" s="170">
        <f t="shared" si="306"/>
        <v>74.683069308</v>
      </c>
      <c r="T626" s="170">
        <f t="shared" si="306"/>
        <v>0</v>
      </c>
      <c r="U626" s="170">
        <f t="shared" si="306"/>
        <v>0</v>
      </c>
      <c r="V626" s="170">
        <f t="shared" si="306"/>
        <v>0</v>
      </c>
      <c r="W626" s="170">
        <f t="shared" si="306"/>
        <v>0</v>
      </c>
      <c r="X626" s="170"/>
    </row>
    <row r="627" spans="1:24" ht="94.5" x14ac:dyDescent="0.25">
      <c r="A627" s="267">
        <f t="shared" si="291"/>
        <v>545</v>
      </c>
      <c r="B627" s="133" t="s">
        <v>952</v>
      </c>
      <c r="C627" s="138" t="s">
        <v>953</v>
      </c>
      <c r="D627" s="142">
        <v>4.1026439999999997</v>
      </c>
      <c r="E627" s="142">
        <f>G627+I627+K627+M627</f>
        <v>1.9444128000000001</v>
      </c>
      <c r="F627" s="142">
        <v>0.13828853999999999</v>
      </c>
      <c r="G627" s="142">
        <v>3.8095068000000003E-2</v>
      </c>
      <c r="H627" s="142">
        <v>3.8095068000000003E-2</v>
      </c>
      <c r="I627" s="142">
        <v>0.48610320000000001</v>
      </c>
      <c r="J627" s="142">
        <v>4.844110799999999E-2</v>
      </c>
      <c r="K627" s="142">
        <v>0.48610320000000001</v>
      </c>
      <c r="L627" s="142">
        <v>5.1752363999999988E-2</v>
      </c>
      <c r="M627" s="142">
        <v>0.93411133200000007</v>
      </c>
      <c r="N627" s="142"/>
      <c r="O627" s="134">
        <v>0.11524044999999999</v>
      </c>
      <c r="P627" s="142">
        <f>O627-X627</f>
        <v>0.11524044999999999</v>
      </c>
      <c r="Q627" s="134">
        <v>0</v>
      </c>
      <c r="R627" s="134">
        <v>0</v>
      </c>
      <c r="S627" s="142">
        <f>E627-F627</f>
        <v>1.80612426</v>
      </c>
      <c r="T627" s="142"/>
      <c r="U627" s="142"/>
      <c r="V627" s="142"/>
      <c r="W627" s="142"/>
      <c r="X627" s="142"/>
    </row>
    <row r="628" spans="1:24" ht="30" customHeight="1" x14ac:dyDescent="0.25">
      <c r="A628" s="267">
        <f t="shared" si="291"/>
        <v>546</v>
      </c>
      <c r="B628" s="133" t="s">
        <v>954</v>
      </c>
      <c r="C628" s="138" t="s">
        <v>955</v>
      </c>
      <c r="D628" s="142">
        <v>85.959491999999997</v>
      </c>
      <c r="E628" s="142">
        <f>G628+I628+K628+M628</f>
        <v>76.959491999999983</v>
      </c>
      <c r="F628" s="142">
        <v>5.4734349839999998</v>
      </c>
      <c r="G628" s="142">
        <v>1.5077959560000003</v>
      </c>
      <c r="H628" s="142">
        <v>1.5077959560000003</v>
      </c>
      <c r="I628" s="142">
        <v>19.239872999999999</v>
      </c>
      <c r="J628" s="142">
        <v>1.9172901719999995</v>
      </c>
      <c r="K628" s="142">
        <v>19.239872999999999</v>
      </c>
      <c r="L628" s="142">
        <v>2.0483488560000001</v>
      </c>
      <c r="M628" s="142">
        <v>36.971950043999989</v>
      </c>
      <c r="N628" s="142"/>
      <c r="O628" s="134">
        <v>4.56119582</v>
      </c>
      <c r="P628" s="142">
        <f>O628-X628</f>
        <v>4.56119582</v>
      </c>
      <c r="Q628" s="134">
        <v>0</v>
      </c>
      <c r="R628" s="134">
        <v>0</v>
      </c>
      <c r="S628" s="142">
        <f>E628-F628</f>
        <v>71.48605701599999</v>
      </c>
      <c r="T628" s="142"/>
      <c r="U628" s="142"/>
      <c r="V628" s="142"/>
      <c r="W628" s="142"/>
      <c r="X628" s="142"/>
    </row>
    <row r="629" spans="1:24" ht="78.75" x14ac:dyDescent="0.25">
      <c r="A629" s="267">
        <f t="shared" si="291"/>
        <v>547</v>
      </c>
      <c r="B629" s="133" t="s">
        <v>956</v>
      </c>
      <c r="C629" s="138" t="s">
        <v>957</v>
      </c>
      <c r="D629" s="142">
        <v>4.1026439999999997</v>
      </c>
      <c r="E629" s="142">
        <f>G629+I629+K629+M629</f>
        <v>1.2E-2</v>
      </c>
      <c r="F629" s="142">
        <v>8.5344000000000001E-4</v>
      </c>
      <c r="G629" s="142">
        <v>2.35116E-4</v>
      </c>
      <c r="H629" s="142">
        <v>2.35116E-4</v>
      </c>
      <c r="I629" s="142">
        <v>3.0000000000000001E-3</v>
      </c>
      <c r="J629" s="142">
        <v>2.9893199999999996E-4</v>
      </c>
      <c r="K629" s="142">
        <v>3.0000000000000001E-3</v>
      </c>
      <c r="L629" s="142">
        <v>3.1939199999999999E-4</v>
      </c>
      <c r="M629" s="142">
        <v>5.7648839999999996E-3</v>
      </c>
      <c r="N629" s="142"/>
      <c r="O629" s="134">
        <v>7.1120000000000005E-4</v>
      </c>
      <c r="P629" s="142">
        <f>O629-X629</f>
        <v>7.1120000000000005E-4</v>
      </c>
      <c r="Q629" s="134">
        <v>0</v>
      </c>
      <c r="R629" s="134">
        <v>0</v>
      </c>
      <c r="S629" s="142">
        <f>E629-F629</f>
        <v>1.114656E-2</v>
      </c>
      <c r="T629" s="142"/>
      <c r="U629" s="142"/>
      <c r="V629" s="142"/>
      <c r="W629" s="142"/>
      <c r="X629" s="142"/>
    </row>
    <row r="630" spans="1:24" ht="63" x14ac:dyDescent="0.25">
      <c r="A630" s="267">
        <f t="shared" si="291"/>
        <v>548</v>
      </c>
      <c r="B630" s="133" t="s">
        <v>958</v>
      </c>
      <c r="C630" s="138" t="s">
        <v>959</v>
      </c>
      <c r="D630" s="142">
        <v>10.456151999999998</v>
      </c>
      <c r="E630" s="142">
        <f>G630+I630+K630+M630</f>
        <v>9.4472400000000007</v>
      </c>
      <c r="F630" s="142">
        <v>8.0674985279999998</v>
      </c>
      <c r="G630" s="142">
        <v>0.18509102399999999</v>
      </c>
      <c r="H630" s="142">
        <v>0.18509102399999999</v>
      </c>
      <c r="I630" s="142">
        <v>9.2621489760000006</v>
      </c>
      <c r="J630" s="142">
        <v>7.666809744</v>
      </c>
      <c r="K630" s="142">
        <v>0</v>
      </c>
      <c r="L630" s="142">
        <v>0.21559775999999964</v>
      </c>
      <c r="M630" s="142">
        <v>0</v>
      </c>
      <c r="N630" s="142"/>
      <c r="O630" s="134">
        <v>8.1958801000000001</v>
      </c>
      <c r="P630" s="142">
        <f>O630-X630</f>
        <v>8.1958801000000001</v>
      </c>
      <c r="Q630" s="134">
        <v>8.1994161600000002</v>
      </c>
      <c r="R630" s="134">
        <v>8.1994161600000002</v>
      </c>
      <c r="S630" s="142">
        <f>E630-F630</f>
        <v>1.379741472000001</v>
      </c>
      <c r="T630" s="142"/>
      <c r="U630" s="142"/>
      <c r="V630" s="142"/>
      <c r="W630" s="142"/>
      <c r="X630" s="142"/>
    </row>
    <row r="631" spans="1:24" ht="31.5" x14ac:dyDescent="0.25">
      <c r="A631" s="267"/>
      <c r="B631" s="187" t="s">
        <v>330</v>
      </c>
      <c r="C631" s="188"/>
      <c r="D631" s="170">
        <v>68.204076900200008</v>
      </c>
      <c r="E631" s="170">
        <v>27.323643360000002</v>
      </c>
      <c r="F631" s="170">
        <v>3.5554694859999998</v>
      </c>
      <c r="G631" s="170">
        <v>0.513066142</v>
      </c>
      <c r="H631" s="170">
        <v>0.64208901399999996</v>
      </c>
      <c r="I631" s="170">
        <v>3.5526188400000001</v>
      </c>
      <c r="J631" s="170">
        <v>0.5194338919999999</v>
      </c>
      <c r="K631" s="170">
        <v>16.344976333999998</v>
      </c>
      <c r="L631" s="170">
        <v>2.3939465799999997</v>
      </c>
      <c r="M631" s="170">
        <v>6.9129820439999996</v>
      </c>
      <c r="N631" s="170">
        <f t="shared" ref="N631" si="307">SUM(N632:N645)</f>
        <v>0</v>
      </c>
      <c r="O631" s="198">
        <v>3.7683585000000002</v>
      </c>
      <c r="P631" s="170">
        <f t="shared" ref="P631" si="308">SUM(P632:P645)</f>
        <v>3.7683585000000002</v>
      </c>
      <c r="Q631" s="170">
        <f t="shared" ref="Q631:W631" si="309">SUM(Q632:Q645)</f>
        <v>1.6701518499999999</v>
      </c>
      <c r="R631" s="170">
        <f t="shared" si="309"/>
        <v>0.76019057999999995</v>
      </c>
      <c r="S631" s="170">
        <f t="shared" si="309"/>
        <v>23.768173873999999</v>
      </c>
      <c r="T631" s="170">
        <f t="shared" si="309"/>
        <v>0</v>
      </c>
      <c r="U631" s="170">
        <f t="shared" si="309"/>
        <v>0</v>
      </c>
      <c r="V631" s="170">
        <f t="shared" si="309"/>
        <v>0</v>
      </c>
      <c r="W631" s="170">
        <f t="shared" si="309"/>
        <v>0</v>
      </c>
      <c r="X631" s="170"/>
    </row>
    <row r="632" spans="1:24" ht="94.5" x14ac:dyDescent="0.25">
      <c r="A632" s="267">
        <f t="shared" si="291"/>
        <v>549</v>
      </c>
      <c r="B632" s="133" t="s">
        <v>1964</v>
      </c>
      <c r="C632" s="138" t="s">
        <v>960</v>
      </c>
      <c r="D632" s="142">
        <v>3.2488319999999997</v>
      </c>
      <c r="E632" s="142">
        <f t="shared" ref="E632:E645" si="310">G632+I632+K632+M632</f>
        <v>2.58945216</v>
      </c>
      <c r="F632" s="142">
        <v>0.18416438399999996</v>
      </c>
      <c r="G632" s="142">
        <v>5.0732748000000001E-2</v>
      </c>
      <c r="H632" s="142">
        <v>5.0732748000000001E-2</v>
      </c>
      <c r="I632" s="142">
        <v>0.64736304</v>
      </c>
      <c r="J632" s="142">
        <v>6.4510943999999987E-2</v>
      </c>
      <c r="K632" s="142">
        <v>0.64736304</v>
      </c>
      <c r="L632" s="142">
        <v>6.8920691999999978E-2</v>
      </c>
      <c r="M632" s="142">
        <v>1.2439933320000001</v>
      </c>
      <c r="N632" s="142"/>
      <c r="O632" s="134">
        <v>0.15347032000000002</v>
      </c>
      <c r="P632" s="142">
        <f t="shared" ref="P632:P645" si="311">O632-X632</f>
        <v>0.15347032000000002</v>
      </c>
      <c r="Q632" s="134">
        <v>0</v>
      </c>
      <c r="R632" s="134">
        <v>0</v>
      </c>
      <c r="S632" s="142">
        <f t="shared" ref="S632:S645" si="312">E632-F632</f>
        <v>2.4052877760000002</v>
      </c>
      <c r="T632" s="142"/>
      <c r="U632" s="142"/>
      <c r="V632" s="142"/>
      <c r="W632" s="142"/>
      <c r="X632" s="142"/>
    </row>
    <row r="633" spans="1:24" ht="94.5" x14ac:dyDescent="0.25">
      <c r="A633" s="267">
        <f t="shared" si="291"/>
        <v>550</v>
      </c>
      <c r="B633" s="133" t="s">
        <v>961</v>
      </c>
      <c r="C633" s="138" t="s">
        <v>962</v>
      </c>
      <c r="D633" s="142">
        <v>0.28832742499999997</v>
      </c>
      <c r="E633" s="142">
        <f t="shared" si="310"/>
        <v>0.271704</v>
      </c>
      <c r="F633" s="142">
        <v>1.9323827999999998E-2</v>
      </c>
      <c r="G633" s="142">
        <v>5.3232359999999994E-3</v>
      </c>
      <c r="H633" s="142">
        <v>5.3232359999999994E-3</v>
      </c>
      <c r="I633" s="142">
        <v>0</v>
      </c>
      <c r="J633" s="142">
        <v>6.7689480000000029E-3</v>
      </c>
      <c r="K633" s="142">
        <v>0.26638076399999999</v>
      </c>
      <c r="L633" s="142">
        <v>7.2316439999999963E-3</v>
      </c>
      <c r="M633" s="142">
        <v>0</v>
      </c>
      <c r="N633" s="142"/>
      <c r="O633" s="134">
        <v>0.10237946000000001</v>
      </c>
      <c r="P633" s="142">
        <f t="shared" si="311"/>
        <v>0.10237946000000001</v>
      </c>
      <c r="Q633" s="134">
        <v>0</v>
      </c>
      <c r="R633" s="134">
        <v>0</v>
      </c>
      <c r="S633" s="142">
        <f t="shared" si="312"/>
        <v>0.25238017200000001</v>
      </c>
      <c r="T633" s="142"/>
      <c r="U633" s="142"/>
      <c r="V633" s="142"/>
      <c r="W633" s="142"/>
      <c r="X633" s="142"/>
    </row>
    <row r="634" spans="1:24" ht="94.5" x14ac:dyDescent="0.25">
      <c r="A634" s="267">
        <f t="shared" si="291"/>
        <v>551</v>
      </c>
      <c r="B634" s="133" t="s">
        <v>963</v>
      </c>
      <c r="C634" s="138" t="s">
        <v>964</v>
      </c>
      <c r="D634" s="142">
        <v>1.3279887126000001</v>
      </c>
      <c r="E634" s="142">
        <f t="shared" si="310"/>
        <v>1.3032360000000001</v>
      </c>
      <c r="F634" s="142">
        <v>9.2687411999999997E-2</v>
      </c>
      <c r="G634" s="142">
        <v>2.5533072E-2</v>
      </c>
      <c r="H634" s="142">
        <v>2.5533072E-2</v>
      </c>
      <c r="I634" s="142">
        <v>0.32580899999999996</v>
      </c>
      <c r="J634" s="142">
        <v>3.2467487999999989E-2</v>
      </c>
      <c r="K634" s="142">
        <v>0.32580899999999996</v>
      </c>
      <c r="L634" s="142">
        <v>3.4686852000000004E-2</v>
      </c>
      <c r="M634" s="142">
        <v>0.62608492800000015</v>
      </c>
      <c r="N634" s="142"/>
      <c r="O634" s="134">
        <v>7.7239509999999997E-2</v>
      </c>
      <c r="P634" s="142">
        <f t="shared" si="311"/>
        <v>7.7239509999999997E-2</v>
      </c>
      <c r="Q634" s="134">
        <v>0</v>
      </c>
      <c r="R634" s="134">
        <v>0</v>
      </c>
      <c r="S634" s="142">
        <f t="shared" si="312"/>
        <v>1.210548588</v>
      </c>
      <c r="T634" s="142"/>
      <c r="U634" s="142"/>
      <c r="V634" s="142"/>
      <c r="W634" s="142"/>
      <c r="X634" s="142"/>
    </row>
    <row r="635" spans="1:24" ht="78.75" x14ac:dyDescent="0.25">
      <c r="A635" s="267">
        <f t="shared" si="291"/>
        <v>552</v>
      </c>
      <c r="B635" s="133" t="s">
        <v>965</v>
      </c>
      <c r="C635" s="138" t="s">
        <v>966</v>
      </c>
      <c r="D635" s="142">
        <v>1.1591255758000001</v>
      </c>
      <c r="E635" s="142">
        <f t="shared" si="310"/>
        <v>1.1348640000000001</v>
      </c>
      <c r="F635" s="142">
        <v>8.071263599999999E-2</v>
      </c>
      <c r="G635" s="142">
        <v>2.2234331999999999E-2</v>
      </c>
      <c r="H635" s="142">
        <v>2.2234331999999999E-2</v>
      </c>
      <c r="I635" s="142">
        <v>0</v>
      </c>
      <c r="J635" s="142">
        <v>2.8272839999999997E-2</v>
      </c>
      <c r="K635" s="142">
        <v>1.1126296680000001</v>
      </c>
      <c r="L635" s="142">
        <v>3.0205463999999998E-2</v>
      </c>
      <c r="M635" s="142">
        <v>0</v>
      </c>
      <c r="N635" s="142"/>
      <c r="O635" s="134">
        <v>0.28330558</v>
      </c>
      <c r="P635" s="142">
        <f t="shared" si="311"/>
        <v>0.28330558</v>
      </c>
      <c r="Q635" s="134">
        <v>0</v>
      </c>
      <c r="R635" s="134">
        <v>0</v>
      </c>
      <c r="S635" s="142">
        <f t="shared" si="312"/>
        <v>1.0541513640000002</v>
      </c>
      <c r="T635" s="142"/>
      <c r="U635" s="142"/>
      <c r="V635" s="142"/>
      <c r="W635" s="142"/>
      <c r="X635" s="142"/>
    </row>
    <row r="636" spans="1:24" ht="78.75" x14ac:dyDescent="0.25">
      <c r="A636" s="267">
        <f t="shared" si="291"/>
        <v>553</v>
      </c>
      <c r="B636" s="133" t="s">
        <v>967</v>
      </c>
      <c r="C636" s="138" t="s">
        <v>968</v>
      </c>
      <c r="D636" s="142">
        <v>1.7501343067999999</v>
      </c>
      <c r="E636" s="142">
        <f t="shared" si="310"/>
        <v>1.721184</v>
      </c>
      <c r="F636" s="142">
        <v>0.12241229999999999</v>
      </c>
      <c r="G636" s="142">
        <v>3.3721559999999998E-2</v>
      </c>
      <c r="H636" s="142">
        <v>3.3721559999999998E-2</v>
      </c>
      <c r="I636" s="142">
        <v>0.43029600000000001</v>
      </c>
      <c r="J636" s="142">
        <v>4.2879839999999989E-2</v>
      </c>
      <c r="K636" s="142">
        <v>0.43029600000000001</v>
      </c>
      <c r="L636" s="142">
        <v>4.5810900000000002E-2</v>
      </c>
      <c r="M636" s="142">
        <v>0.82687043999999998</v>
      </c>
      <c r="N636" s="142"/>
      <c r="O636" s="134">
        <v>0.10201025</v>
      </c>
      <c r="P636" s="142">
        <f t="shared" si="311"/>
        <v>0.10201025</v>
      </c>
      <c r="Q636" s="134">
        <v>0</v>
      </c>
      <c r="R636" s="134">
        <v>0</v>
      </c>
      <c r="S636" s="142">
        <f t="shared" si="312"/>
        <v>1.5987717000000001</v>
      </c>
      <c r="T636" s="142"/>
      <c r="U636" s="142"/>
      <c r="V636" s="142"/>
      <c r="W636" s="142"/>
      <c r="X636" s="142"/>
    </row>
    <row r="637" spans="1:24" ht="94.5" x14ac:dyDescent="0.25">
      <c r="A637" s="267">
        <f t="shared" si="291"/>
        <v>554</v>
      </c>
      <c r="B637" s="133" t="s">
        <v>969</v>
      </c>
      <c r="C637" s="138" t="s">
        <v>970</v>
      </c>
      <c r="D637" s="142">
        <v>0.31027312800000001</v>
      </c>
      <c r="E637" s="142">
        <f t="shared" si="310"/>
        <v>0.19397999999999999</v>
      </c>
      <c r="F637" s="142">
        <v>0.53342738199999995</v>
      </c>
      <c r="G637" s="142">
        <v>3.8004599999999994E-3</v>
      </c>
      <c r="H637" s="142">
        <v>3.8004599999999994E-3</v>
      </c>
      <c r="I637" s="142">
        <v>0</v>
      </c>
      <c r="J637" s="142">
        <v>2.9676912E-2</v>
      </c>
      <c r="K637" s="142">
        <v>0.19017953999999998</v>
      </c>
      <c r="L637" s="142">
        <v>0.49995000999999994</v>
      </c>
      <c r="M637" s="142">
        <v>0</v>
      </c>
      <c r="N637" s="142"/>
      <c r="O637" s="134">
        <v>0.71235116000000009</v>
      </c>
      <c r="P637" s="142">
        <f t="shared" si="311"/>
        <v>0.71235116000000009</v>
      </c>
      <c r="Q637" s="134">
        <v>0.90996127000000004</v>
      </c>
      <c r="R637" s="134">
        <v>0</v>
      </c>
      <c r="S637" s="142">
        <f t="shared" si="312"/>
        <v>-0.33944738199999996</v>
      </c>
      <c r="T637" s="142"/>
      <c r="U637" s="142"/>
      <c r="V637" s="142"/>
      <c r="W637" s="142"/>
      <c r="X637" s="142"/>
    </row>
    <row r="638" spans="1:24" ht="94.5" x14ac:dyDescent="0.25">
      <c r="A638" s="267">
        <f t="shared" si="291"/>
        <v>555</v>
      </c>
      <c r="B638" s="133" t="s">
        <v>971</v>
      </c>
      <c r="C638" s="138" t="s">
        <v>972</v>
      </c>
      <c r="D638" s="142">
        <v>1.63813206</v>
      </c>
      <c r="E638" s="142">
        <f t="shared" si="310"/>
        <v>0.99358799999999992</v>
      </c>
      <c r="F638" s="142">
        <v>1.0270770140000001</v>
      </c>
      <c r="G638" s="142">
        <v>1.9466435999999997E-2</v>
      </c>
      <c r="H638" s="142">
        <v>1.9466435999999997E-2</v>
      </c>
      <c r="I638" s="142">
        <v>0</v>
      </c>
      <c r="J638" s="142">
        <v>0.135064724</v>
      </c>
      <c r="K638" s="142">
        <v>0.97412156399999994</v>
      </c>
      <c r="L638" s="142">
        <v>0.87254585399999995</v>
      </c>
      <c r="M638" s="142">
        <v>0</v>
      </c>
      <c r="N638" s="142"/>
      <c r="O638" s="134">
        <v>1.0321684599999998</v>
      </c>
      <c r="P638" s="142">
        <f t="shared" si="311"/>
        <v>1.0321684599999998</v>
      </c>
      <c r="Q638" s="134">
        <v>0</v>
      </c>
      <c r="R638" s="134">
        <v>0</v>
      </c>
      <c r="S638" s="142">
        <f t="shared" si="312"/>
        <v>-3.348901400000015E-2</v>
      </c>
      <c r="T638" s="142"/>
      <c r="U638" s="142"/>
      <c r="V638" s="142"/>
      <c r="W638" s="142"/>
      <c r="X638" s="142"/>
    </row>
    <row r="639" spans="1:24" ht="78.75" x14ac:dyDescent="0.25">
      <c r="A639" s="267">
        <f t="shared" si="291"/>
        <v>556</v>
      </c>
      <c r="B639" s="133" t="s">
        <v>973</v>
      </c>
      <c r="C639" s="138" t="s">
        <v>974</v>
      </c>
      <c r="D639" s="142">
        <v>0.70978369200000002</v>
      </c>
      <c r="E639" s="142">
        <f t="shared" si="310"/>
        <v>0.52531200000000011</v>
      </c>
      <c r="F639" s="142">
        <v>0.45917883599999998</v>
      </c>
      <c r="G639" s="142">
        <v>1.0291943999999999E-2</v>
      </c>
      <c r="H639" s="142">
        <v>1.0291943999999999E-2</v>
      </c>
      <c r="I639" s="142">
        <v>0</v>
      </c>
      <c r="J639" s="142">
        <v>1.3087079999999999E-2</v>
      </c>
      <c r="K639" s="142">
        <v>0.51502005600000011</v>
      </c>
      <c r="L639" s="142">
        <v>0.43579981200000001</v>
      </c>
      <c r="M639" s="142">
        <v>0</v>
      </c>
      <c r="N639" s="142"/>
      <c r="O639" s="134">
        <v>0.54921474000000003</v>
      </c>
      <c r="P639" s="142">
        <f t="shared" si="311"/>
        <v>0.54921474000000003</v>
      </c>
      <c r="Q639" s="134">
        <v>0.76019057999999995</v>
      </c>
      <c r="R639" s="134">
        <v>0.76019057999999995</v>
      </c>
      <c r="S639" s="142">
        <f t="shared" si="312"/>
        <v>6.6133164000000133E-2</v>
      </c>
      <c r="T639" s="142"/>
      <c r="U639" s="142"/>
      <c r="V639" s="142"/>
      <c r="W639" s="142"/>
      <c r="X639" s="142"/>
    </row>
    <row r="640" spans="1:24" ht="182.25" customHeight="1" x14ac:dyDescent="0.25">
      <c r="A640" s="267">
        <f t="shared" si="291"/>
        <v>557</v>
      </c>
      <c r="B640" s="140" t="s">
        <v>975</v>
      </c>
      <c r="C640" s="132" t="s">
        <v>976</v>
      </c>
      <c r="D640" s="142">
        <v>7.3242719999999997</v>
      </c>
      <c r="E640" s="142">
        <f t="shared" si="310"/>
        <v>6.4048799999999995</v>
      </c>
      <c r="F640" s="142">
        <v>0.45552136799999998</v>
      </c>
      <c r="G640" s="142">
        <v>0.12548486399999997</v>
      </c>
      <c r="H640" s="142">
        <v>0.12548486399999997</v>
      </c>
      <c r="I640" s="142">
        <v>0</v>
      </c>
      <c r="J640" s="142">
        <v>0.15956464800000003</v>
      </c>
      <c r="K640" s="142">
        <v>6.2793951359999998</v>
      </c>
      <c r="L640" s="142">
        <v>0.17047185599999998</v>
      </c>
      <c r="M640" s="142">
        <v>0</v>
      </c>
      <c r="N640" s="142"/>
      <c r="O640" s="134">
        <v>0.37960114</v>
      </c>
      <c r="P640" s="142">
        <f t="shared" si="311"/>
        <v>0.37960114</v>
      </c>
      <c r="Q640" s="134">
        <v>0</v>
      </c>
      <c r="R640" s="134">
        <v>0</v>
      </c>
      <c r="S640" s="142">
        <f t="shared" si="312"/>
        <v>5.9493586319999991</v>
      </c>
      <c r="T640" s="142"/>
      <c r="U640" s="142"/>
      <c r="V640" s="142"/>
      <c r="W640" s="142"/>
      <c r="X640" s="142"/>
    </row>
    <row r="641" spans="1:24" ht="141.75" x14ac:dyDescent="0.25">
      <c r="A641" s="267">
        <f t="shared" si="291"/>
        <v>558</v>
      </c>
      <c r="B641" s="174" t="s">
        <v>977</v>
      </c>
      <c r="C641" s="138" t="s">
        <v>1722</v>
      </c>
      <c r="D641" s="142">
        <v>41.597543999999999</v>
      </c>
      <c r="E641" s="142">
        <f t="shared" si="310"/>
        <v>4.3975439999999999</v>
      </c>
      <c r="F641" s="142">
        <v>0</v>
      </c>
      <c r="G641" s="142">
        <v>0</v>
      </c>
      <c r="H641" s="142">
        <v>0</v>
      </c>
      <c r="I641" s="142">
        <v>1.099386</v>
      </c>
      <c r="J641" s="142">
        <v>0</v>
      </c>
      <c r="K641" s="142">
        <v>1.099386</v>
      </c>
      <c r="L641" s="142">
        <v>0</v>
      </c>
      <c r="M641" s="142">
        <v>2.1987719999999999</v>
      </c>
      <c r="N641" s="142"/>
      <c r="O641" s="134">
        <v>0</v>
      </c>
      <c r="P641" s="142">
        <f t="shared" si="311"/>
        <v>0</v>
      </c>
      <c r="Q641" s="134">
        <v>0</v>
      </c>
      <c r="R641" s="134">
        <v>0</v>
      </c>
      <c r="S641" s="142">
        <f t="shared" si="312"/>
        <v>4.3975439999999999</v>
      </c>
      <c r="T641" s="142"/>
      <c r="U641" s="142"/>
      <c r="V641" s="142"/>
      <c r="W641" s="142"/>
      <c r="X641" s="142"/>
    </row>
    <row r="642" spans="1:24" ht="110.25" x14ac:dyDescent="0.25">
      <c r="A642" s="267">
        <f t="shared" si="291"/>
        <v>559</v>
      </c>
      <c r="B642" s="133" t="s">
        <v>1965</v>
      </c>
      <c r="C642" s="138" t="s">
        <v>1723</v>
      </c>
      <c r="D642" s="142">
        <v>5.2488240000000008</v>
      </c>
      <c r="E642" s="142">
        <f t="shared" si="310"/>
        <v>4.1990592000000007</v>
      </c>
      <c r="F642" s="142">
        <v>0</v>
      </c>
      <c r="G642" s="142">
        <v>8.2268256000000012E-2</v>
      </c>
      <c r="H642" s="142">
        <v>8.2268256000000012E-2</v>
      </c>
      <c r="I642" s="142">
        <v>1.0497648000000002</v>
      </c>
      <c r="J642" s="142">
        <v>-8.2268256000000012E-2</v>
      </c>
      <c r="K642" s="142">
        <v>1.0497648000000002</v>
      </c>
      <c r="L642" s="142">
        <v>0</v>
      </c>
      <c r="M642" s="142">
        <v>2.017261344</v>
      </c>
      <c r="N642" s="142"/>
      <c r="O642" s="134">
        <v>0</v>
      </c>
      <c r="P642" s="142">
        <f t="shared" si="311"/>
        <v>0</v>
      </c>
      <c r="Q642" s="134">
        <v>0</v>
      </c>
      <c r="R642" s="134">
        <v>0</v>
      </c>
      <c r="S642" s="142">
        <f t="shared" si="312"/>
        <v>4.1990592000000007</v>
      </c>
      <c r="T642" s="142"/>
      <c r="U642" s="142"/>
      <c r="V642" s="142"/>
      <c r="W642" s="142"/>
      <c r="X642" s="142"/>
    </row>
    <row r="643" spans="1:24" ht="141.75" x14ac:dyDescent="0.25">
      <c r="A643" s="267">
        <f t="shared" si="291"/>
        <v>560</v>
      </c>
      <c r="B643" s="133" t="s">
        <v>978</v>
      </c>
      <c r="C643" s="138" t="s">
        <v>1724</v>
      </c>
      <c r="D643" s="142">
        <v>3.6008399999999998</v>
      </c>
      <c r="E643" s="142">
        <f t="shared" si="310"/>
        <v>3.5888399999999998</v>
      </c>
      <c r="F643" s="142">
        <v>0.31913829399999999</v>
      </c>
      <c r="G643" s="142">
        <v>0.13420923400000001</v>
      </c>
      <c r="H643" s="142">
        <v>0.13420923400000001</v>
      </c>
      <c r="I643" s="142">
        <v>0</v>
      </c>
      <c r="J643" s="142">
        <v>8.9408723999999995E-2</v>
      </c>
      <c r="K643" s="142">
        <v>3.4546307659999997</v>
      </c>
      <c r="L643" s="142">
        <v>9.5520335999999983E-2</v>
      </c>
      <c r="M643" s="142">
        <v>0</v>
      </c>
      <c r="N643" s="142"/>
      <c r="O643" s="134">
        <v>0.26594857999999999</v>
      </c>
      <c r="P643" s="142">
        <f t="shared" si="311"/>
        <v>0.26594857999999999</v>
      </c>
      <c r="Q643" s="134">
        <v>0</v>
      </c>
      <c r="R643" s="134">
        <v>0</v>
      </c>
      <c r="S643" s="142">
        <f t="shared" si="312"/>
        <v>3.2697017059999998</v>
      </c>
      <c r="T643" s="142"/>
      <c r="U643" s="142"/>
      <c r="V643" s="142"/>
      <c r="W643" s="142"/>
      <c r="X643" s="142"/>
    </row>
    <row r="644" spans="1:24" ht="78.75" x14ac:dyDescent="0.25">
      <c r="A644" s="267">
        <f t="shared" si="291"/>
        <v>561</v>
      </c>
      <c r="B644" s="133" t="s">
        <v>979</v>
      </c>
      <c r="C644" s="138" t="s">
        <v>980</v>
      </c>
      <c r="D644" s="142">
        <v>0</v>
      </c>
      <c r="E644" s="142">
        <f t="shared" si="310"/>
        <v>0</v>
      </c>
      <c r="F644" s="142">
        <v>0.12902287199999998</v>
      </c>
      <c r="G644" s="142">
        <v>0</v>
      </c>
      <c r="H644" s="142">
        <v>0.12902287199999998</v>
      </c>
      <c r="I644" s="142">
        <v>0</v>
      </c>
      <c r="J644" s="142">
        <v>0</v>
      </c>
      <c r="K644" s="142">
        <v>0</v>
      </c>
      <c r="L644" s="142">
        <v>0</v>
      </c>
      <c r="M644" s="142">
        <v>0</v>
      </c>
      <c r="N644" s="142"/>
      <c r="O644" s="134">
        <v>0</v>
      </c>
      <c r="P644" s="142">
        <f t="shared" si="311"/>
        <v>0</v>
      </c>
      <c r="Q644" s="134">
        <v>0</v>
      </c>
      <c r="R644" s="134">
        <v>0</v>
      </c>
      <c r="S644" s="142">
        <f t="shared" si="312"/>
        <v>-0.12902287199999998</v>
      </c>
      <c r="T644" s="142"/>
      <c r="U644" s="142"/>
      <c r="V644" s="142"/>
      <c r="W644" s="142"/>
      <c r="X644" s="142"/>
    </row>
    <row r="645" spans="1:24" ht="63" x14ac:dyDescent="0.25">
      <c r="A645" s="267">
        <f t="shared" si="291"/>
        <v>562</v>
      </c>
      <c r="B645" s="133" t="s">
        <v>1966</v>
      </c>
      <c r="C645" s="138" t="s">
        <v>1967</v>
      </c>
      <c r="D645" s="142">
        <v>0</v>
      </c>
      <c r="E645" s="142">
        <f t="shared" si="310"/>
        <v>0</v>
      </c>
      <c r="F645" s="142">
        <v>0.13280316</v>
      </c>
      <c r="G645" s="142">
        <v>0</v>
      </c>
      <c r="H645" s="142">
        <v>0</v>
      </c>
      <c r="I645" s="142">
        <v>0</v>
      </c>
      <c r="J645" s="142">
        <v>0</v>
      </c>
      <c r="K645" s="142">
        <v>0</v>
      </c>
      <c r="L645" s="142">
        <v>0.13280316</v>
      </c>
      <c r="M645" s="142">
        <v>0</v>
      </c>
      <c r="N645" s="142"/>
      <c r="O645" s="134">
        <v>0.11066930000000001</v>
      </c>
      <c r="P645" s="142">
        <f t="shared" si="311"/>
        <v>0.11066930000000001</v>
      </c>
      <c r="Q645" s="134">
        <v>0</v>
      </c>
      <c r="R645" s="134">
        <v>0</v>
      </c>
      <c r="S645" s="142">
        <f t="shared" si="312"/>
        <v>-0.13280316</v>
      </c>
      <c r="T645" s="142"/>
      <c r="U645" s="142"/>
      <c r="V645" s="142"/>
      <c r="W645" s="142"/>
      <c r="X645" s="142"/>
    </row>
    <row r="646" spans="1:24" ht="31.5" x14ac:dyDescent="0.25">
      <c r="A646" s="267"/>
      <c r="B646" s="187" t="s">
        <v>336</v>
      </c>
      <c r="C646" s="188"/>
      <c r="D646" s="170">
        <v>24.476712228</v>
      </c>
      <c r="E646" s="170">
        <v>12.893935200000001</v>
      </c>
      <c r="F646" s="170">
        <v>11.956672253999999</v>
      </c>
      <c r="G646" s="170">
        <v>2.6795054040000004</v>
      </c>
      <c r="H646" s="170">
        <v>11.646807462000002</v>
      </c>
      <c r="I646" s="170">
        <v>1.0861757999999999</v>
      </c>
      <c r="J646" s="170">
        <v>0.14981209200000001</v>
      </c>
      <c r="K646" s="170">
        <v>6.9559023960000008</v>
      </c>
      <c r="L646" s="170">
        <v>0.16005269999999816</v>
      </c>
      <c r="M646" s="170">
        <v>2.1723515999999998</v>
      </c>
      <c r="N646" s="170">
        <f t="shared" ref="N646" si="313">SUM(N647:N651)</f>
        <v>0</v>
      </c>
      <c r="O646" s="198">
        <v>0.43238211999999904</v>
      </c>
      <c r="P646" s="170">
        <f t="shared" ref="P646" si="314">SUM(P647:P651)</f>
        <v>0.43238211999999904</v>
      </c>
      <c r="Q646" s="170">
        <f t="shared" ref="Q646:W646" si="315">SUM(Q647:Q651)</f>
        <v>10.171713810000002</v>
      </c>
      <c r="R646" s="170">
        <f t="shared" si="315"/>
        <v>0</v>
      </c>
      <c r="S646" s="170">
        <f t="shared" si="315"/>
        <v>0.93726294600000015</v>
      </c>
      <c r="T646" s="170">
        <f t="shared" si="315"/>
        <v>0</v>
      </c>
      <c r="U646" s="170">
        <f t="shared" si="315"/>
        <v>0</v>
      </c>
      <c r="V646" s="170">
        <f t="shared" si="315"/>
        <v>0</v>
      </c>
      <c r="W646" s="170">
        <f t="shared" si="315"/>
        <v>0</v>
      </c>
      <c r="X646" s="170"/>
    </row>
    <row r="647" spans="1:24" ht="110.25" x14ac:dyDescent="0.25">
      <c r="A647" s="267">
        <f t="shared" si="291"/>
        <v>563</v>
      </c>
      <c r="B647" s="133" t="s">
        <v>981</v>
      </c>
      <c r="C647" s="138" t="s">
        <v>982</v>
      </c>
      <c r="D647" s="142">
        <v>2.4939962280000003</v>
      </c>
      <c r="E647" s="142">
        <f>G647+I647+K647+M647</f>
        <v>1.9471391999999998</v>
      </c>
      <c r="F647" s="142">
        <v>0</v>
      </c>
      <c r="G647" s="142">
        <v>0</v>
      </c>
      <c r="H647" s="142">
        <v>0</v>
      </c>
      <c r="I647" s="142">
        <v>0.48678479999999996</v>
      </c>
      <c r="J647" s="142">
        <v>0</v>
      </c>
      <c r="K647" s="142">
        <v>0.48678479999999996</v>
      </c>
      <c r="L647" s="142">
        <v>0</v>
      </c>
      <c r="M647" s="142">
        <v>0.97356959999999992</v>
      </c>
      <c r="N647" s="142"/>
      <c r="O647" s="134">
        <v>0</v>
      </c>
      <c r="P647" s="142">
        <f>O647-X647</f>
        <v>0</v>
      </c>
      <c r="Q647" s="134">
        <v>0</v>
      </c>
      <c r="R647" s="134">
        <v>0</v>
      </c>
      <c r="S647" s="142">
        <f>E647-F647</f>
        <v>1.9471391999999998</v>
      </c>
      <c r="T647" s="142"/>
      <c r="U647" s="142"/>
      <c r="V647" s="142"/>
      <c r="W647" s="142"/>
      <c r="X647" s="142"/>
    </row>
    <row r="648" spans="1:24" ht="63" x14ac:dyDescent="0.25">
      <c r="A648" s="267">
        <f t="shared" si="291"/>
        <v>564</v>
      </c>
      <c r="B648" s="133" t="s">
        <v>983</v>
      </c>
      <c r="C648" s="138" t="s">
        <v>984</v>
      </c>
      <c r="D648" s="142">
        <v>12.89622</v>
      </c>
      <c r="E648" s="142">
        <f>G648+I648+K648+M648</f>
        <v>2.5358160000000001</v>
      </c>
      <c r="F648" s="142">
        <v>11.503118058</v>
      </c>
      <c r="G648" s="142">
        <v>2.5358160000000001</v>
      </c>
      <c r="H648" s="142">
        <v>11.503118058000002</v>
      </c>
      <c r="I648" s="142">
        <v>0</v>
      </c>
      <c r="J648" s="142">
        <v>0</v>
      </c>
      <c r="K648" s="142">
        <v>0</v>
      </c>
      <c r="L648" s="142">
        <v>-1.7763568394002505E-15</v>
      </c>
      <c r="M648" s="142">
        <v>0</v>
      </c>
      <c r="N648" s="142"/>
      <c r="O648" s="134">
        <v>5.4420289999999108E-2</v>
      </c>
      <c r="P648" s="142">
        <f>O648-X648</f>
        <v>5.4420289999999108E-2</v>
      </c>
      <c r="Q648" s="134">
        <v>10.171713810000002</v>
      </c>
      <c r="R648" s="134">
        <v>0</v>
      </c>
      <c r="S648" s="142">
        <f>E648-F648</f>
        <v>-8.9673020579999996</v>
      </c>
      <c r="T648" s="142"/>
      <c r="U648" s="142"/>
      <c r="V648" s="142"/>
      <c r="W648" s="142"/>
      <c r="X648" s="142"/>
    </row>
    <row r="649" spans="1:24" ht="94.5" x14ac:dyDescent="0.25">
      <c r="A649" s="267">
        <f t="shared" si="291"/>
        <v>565</v>
      </c>
      <c r="B649" s="133" t="s">
        <v>1968</v>
      </c>
      <c r="C649" s="138" t="s">
        <v>985</v>
      </c>
      <c r="D649" s="142">
        <v>2.8754880000000003</v>
      </c>
      <c r="E649" s="142">
        <f>G649+I649+K649+M649</f>
        <v>2.397564</v>
      </c>
      <c r="F649" s="142">
        <v>0</v>
      </c>
      <c r="G649" s="142">
        <v>0</v>
      </c>
      <c r="H649" s="142">
        <v>0</v>
      </c>
      <c r="I649" s="142">
        <v>0.59939100000000001</v>
      </c>
      <c r="J649" s="142">
        <v>0</v>
      </c>
      <c r="K649" s="142">
        <v>0.59939100000000001</v>
      </c>
      <c r="L649" s="142">
        <v>0</v>
      </c>
      <c r="M649" s="142">
        <v>1.198782</v>
      </c>
      <c r="N649" s="142"/>
      <c r="O649" s="134">
        <v>0</v>
      </c>
      <c r="P649" s="142">
        <f>O649-X649</f>
        <v>0</v>
      </c>
      <c r="Q649" s="134">
        <v>0</v>
      </c>
      <c r="R649" s="134">
        <v>0</v>
      </c>
      <c r="S649" s="142">
        <f>E649-F649</f>
        <v>2.397564</v>
      </c>
      <c r="T649" s="142"/>
      <c r="U649" s="142"/>
      <c r="V649" s="142"/>
      <c r="W649" s="142"/>
      <c r="X649" s="142"/>
    </row>
    <row r="650" spans="1:24" ht="110.25" x14ac:dyDescent="0.25">
      <c r="A650" s="267">
        <f t="shared" si="291"/>
        <v>566</v>
      </c>
      <c r="B650" s="133" t="s">
        <v>1969</v>
      </c>
      <c r="C650" s="138" t="s">
        <v>986</v>
      </c>
      <c r="D650" s="142">
        <v>3.6960359999999994</v>
      </c>
      <c r="E650" s="142">
        <f>G650+I650+K650+M650</f>
        <v>3.4984440000000006</v>
      </c>
      <c r="F650" s="142">
        <v>0.27468688799999996</v>
      </c>
      <c r="G650" s="142">
        <v>9.4415880000000008E-2</v>
      </c>
      <c r="H650" s="142">
        <v>9.4415880000000008E-2</v>
      </c>
      <c r="I650" s="142">
        <v>0</v>
      </c>
      <c r="J650" s="142">
        <v>8.7156648000000003E-2</v>
      </c>
      <c r="K650" s="142">
        <v>3.4040281200000004</v>
      </c>
      <c r="L650" s="142">
        <v>9.3114359999999952E-2</v>
      </c>
      <c r="M650" s="142">
        <v>0</v>
      </c>
      <c r="N650" s="142"/>
      <c r="O650" s="134">
        <v>0.22890573999999997</v>
      </c>
      <c r="P650" s="142">
        <f>O650-X650</f>
        <v>0.22890573999999997</v>
      </c>
      <c r="Q650" s="134">
        <v>0</v>
      </c>
      <c r="R650" s="134">
        <v>0</v>
      </c>
      <c r="S650" s="142">
        <f>E650-F650</f>
        <v>3.2237571120000004</v>
      </c>
      <c r="T650" s="142"/>
      <c r="U650" s="142"/>
      <c r="V650" s="142"/>
      <c r="W650" s="142"/>
      <c r="X650" s="142"/>
    </row>
    <row r="651" spans="1:24" ht="94.5" x14ac:dyDescent="0.25">
      <c r="A651" s="267">
        <f t="shared" si="291"/>
        <v>567</v>
      </c>
      <c r="B651" s="174" t="s">
        <v>987</v>
      </c>
      <c r="C651" s="138" t="s">
        <v>1725</v>
      </c>
      <c r="D651" s="142">
        <v>2.5149719999999998</v>
      </c>
      <c r="E651" s="142">
        <f>G651+I651+K651+M651</f>
        <v>2.5149719999999998</v>
      </c>
      <c r="F651" s="142">
        <v>0.178867308</v>
      </c>
      <c r="G651" s="142">
        <v>4.9273523999999999E-2</v>
      </c>
      <c r="H651" s="142">
        <v>4.9273523999999999E-2</v>
      </c>
      <c r="I651" s="142">
        <v>0</v>
      </c>
      <c r="J651" s="142">
        <v>6.2655444000000005E-2</v>
      </c>
      <c r="K651" s="142">
        <v>2.4656984759999996</v>
      </c>
      <c r="L651" s="142">
        <v>6.6938339999999985E-2</v>
      </c>
      <c r="M651" s="142">
        <v>0</v>
      </c>
      <c r="N651" s="142"/>
      <c r="O651" s="134">
        <v>0.14905608999999997</v>
      </c>
      <c r="P651" s="142">
        <f>O651-X651</f>
        <v>0.14905608999999997</v>
      </c>
      <c r="Q651" s="134">
        <v>0</v>
      </c>
      <c r="R651" s="134">
        <v>0</v>
      </c>
      <c r="S651" s="142">
        <f>E651-F651</f>
        <v>2.3361046919999997</v>
      </c>
      <c r="T651" s="142"/>
      <c r="U651" s="142"/>
      <c r="V651" s="142"/>
      <c r="W651" s="142"/>
      <c r="X651" s="142"/>
    </row>
    <row r="652" spans="1:24" ht="31.5" x14ac:dyDescent="0.25">
      <c r="A652" s="267"/>
      <c r="B652" s="187" t="s">
        <v>363</v>
      </c>
      <c r="C652" s="188"/>
      <c r="D652" s="170">
        <v>135.40482</v>
      </c>
      <c r="E652" s="170">
        <v>27.059282399999997</v>
      </c>
      <c r="F652" s="170">
        <v>19.287206101999999</v>
      </c>
      <c r="G652" s="170">
        <v>0.48958358200000002</v>
      </c>
      <c r="H652" s="170">
        <v>0.48958358200000002</v>
      </c>
      <c r="I652" s="170">
        <v>5.1205655999999999</v>
      </c>
      <c r="J652" s="170">
        <v>2.2291729839999999</v>
      </c>
      <c r="K652" s="170">
        <v>11.525118169999999</v>
      </c>
      <c r="L652" s="170">
        <v>16.568449535999999</v>
      </c>
      <c r="M652" s="170">
        <v>9.9240150480000011</v>
      </c>
      <c r="N652" s="170">
        <f t="shared" ref="N652" si="316">SUM(N653:N661)</f>
        <v>0</v>
      </c>
      <c r="O652" s="198">
        <v>18.10321819</v>
      </c>
      <c r="P652" s="170">
        <f t="shared" ref="P652" si="317">SUM(P653:P661)</f>
        <v>18.10321819</v>
      </c>
      <c r="Q652" s="170">
        <f t="shared" ref="Q652:W652" si="318">SUM(Q653:Q661)</f>
        <v>2.0989633799999998</v>
      </c>
      <c r="R652" s="170">
        <f t="shared" si="318"/>
        <v>2.0989633799999998</v>
      </c>
      <c r="S652" s="170">
        <f t="shared" si="318"/>
        <v>7.7720762980000009</v>
      </c>
      <c r="T652" s="170">
        <f t="shared" si="318"/>
        <v>0</v>
      </c>
      <c r="U652" s="170">
        <f t="shared" si="318"/>
        <v>0</v>
      </c>
      <c r="V652" s="170">
        <f t="shared" si="318"/>
        <v>0</v>
      </c>
      <c r="W652" s="170">
        <f t="shared" si="318"/>
        <v>0</v>
      </c>
      <c r="X652" s="170"/>
    </row>
    <row r="653" spans="1:24" ht="78.75" x14ac:dyDescent="0.25">
      <c r="A653" s="267">
        <f t="shared" si="291"/>
        <v>568</v>
      </c>
      <c r="B653" s="133" t="s">
        <v>988</v>
      </c>
      <c r="C653" s="138" t="s">
        <v>989</v>
      </c>
      <c r="D653" s="142">
        <v>8.5414079999999988</v>
      </c>
      <c r="E653" s="142">
        <f t="shared" ref="E653:E661" si="319">G653+I653+K653+M653</f>
        <v>4.2963167999999996</v>
      </c>
      <c r="F653" s="142">
        <v>0</v>
      </c>
      <c r="G653" s="142">
        <v>0</v>
      </c>
      <c r="H653" s="142">
        <v>0</v>
      </c>
      <c r="I653" s="142">
        <v>1.0740791999999999</v>
      </c>
      <c r="J653" s="142">
        <v>0</v>
      </c>
      <c r="K653" s="142">
        <v>1.0740791999999999</v>
      </c>
      <c r="L653" s="142">
        <v>0</v>
      </c>
      <c r="M653" s="142">
        <v>2.1481584000000002</v>
      </c>
      <c r="N653" s="142"/>
      <c r="O653" s="134">
        <v>0</v>
      </c>
      <c r="P653" s="142">
        <f t="shared" ref="P653:P661" si="320">O653-X653</f>
        <v>0</v>
      </c>
      <c r="Q653" s="134">
        <v>0</v>
      </c>
      <c r="R653" s="134">
        <v>0</v>
      </c>
      <c r="S653" s="142">
        <f t="shared" ref="S653:S661" si="321">E653-F653</f>
        <v>4.2963167999999996</v>
      </c>
      <c r="T653" s="142"/>
      <c r="U653" s="142"/>
      <c r="V653" s="142"/>
      <c r="W653" s="142"/>
      <c r="X653" s="142"/>
    </row>
    <row r="654" spans="1:24" ht="126" x14ac:dyDescent="0.25">
      <c r="A654" s="267">
        <f t="shared" si="291"/>
        <v>569</v>
      </c>
      <c r="B654" s="133" t="s">
        <v>1970</v>
      </c>
      <c r="C654" s="138" t="s">
        <v>990</v>
      </c>
      <c r="D654" s="142">
        <v>1.997268</v>
      </c>
      <c r="E654" s="142">
        <f t="shared" si="319"/>
        <v>1.5487919999999999</v>
      </c>
      <c r="F654" s="142">
        <v>0.11015164800000002</v>
      </c>
      <c r="G654" s="142">
        <v>3.0344039999999999E-2</v>
      </c>
      <c r="H654" s="142">
        <v>3.0344039999999999E-2</v>
      </c>
      <c r="I654" s="142">
        <v>0</v>
      </c>
      <c r="J654" s="142">
        <v>3.8585040000000001E-2</v>
      </c>
      <c r="K654" s="142">
        <v>1.51844796</v>
      </c>
      <c r="L654" s="142">
        <v>4.1222568000000015E-2</v>
      </c>
      <c r="M654" s="142">
        <v>0</v>
      </c>
      <c r="N654" s="142"/>
      <c r="O654" s="134">
        <v>9.1793039999999992E-2</v>
      </c>
      <c r="P654" s="142">
        <f t="shared" si="320"/>
        <v>9.1793039999999992E-2</v>
      </c>
      <c r="Q654" s="134">
        <v>0</v>
      </c>
      <c r="R654" s="134">
        <v>0</v>
      </c>
      <c r="S654" s="142">
        <f t="shared" si="321"/>
        <v>1.438640352</v>
      </c>
      <c r="T654" s="142"/>
      <c r="U654" s="142"/>
      <c r="V654" s="142"/>
      <c r="W654" s="142"/>
      <c r="X654" s="142"/>
    </row>
    <row r="655" spans="1:24" ht="162" customHeight="1" x14ac:dyDescent="0.25">
      <c r="A655" s="267">
        <f t="shared" si="291"/>
        <v>570</v>
      </c>
      <c r="B655" s="133" t="s">
        <v>1971</v>
      </c>
      <c r="C655" s="138" t="s">
        <v>991</v>
      </c>
      <c r="D655" s="142">
        <v>5.2758720000000006</v>
      </c>
      <c r="E655" s="142">
        <f t="shared" si="319"/>
        <v>2.2257696000000005</v>
      </c>
      <c r="F655" s="142">
        <v>3.4659388300000002</v>
      </c>
      <c r="G655" s="142">
        <v>4.3607423999999999E-2</v>
      </c>
      <c r="H655" s="142">
        <v>4.3607423999999999E-2</v>
      </c>
      <c r="I655" s="142">
        <v>0.5564424</v>
      </c>
      <c r="J655" s="142">
        <v>5.5450535999999988E-2</v>
      </c>
      <c r="K655" s="142">
        <v>0.5564424</v>
      </c>
      <c r="L655" s="142">
        <v>3.3668808700000001</v>
      </c>
      <c r="M655" s="142">
        <v>1.0692773760000003</v>
      </c>
      <c r="N655" s="142"/>
      <c r="O655" s="134">
        <v>3.5773739999999998</v>
      </c>
      <c r="P655" s="142">
        <f t="shared" si="320"/>
        <v>3.5773739999999998</v>
      </c>
      <c r="Q655" s="134">
        <v>0</v>
      </c>
      <c r="R655" s="134">
        <v>0</v>
      </c>
      <c r="S655" s="142">
        <f t="shared" si="321"/>
        <v>-1.2401692299999998</v>
      </c>
      <c r="T655" s="142"/>
      <c r="U655" s="142"/>
      <c r="V655" s="142"/>
      <c r="W655" s="142"/>
      <c r="X655" s="142"/>
    </row>
    <row r="656" spans="1:24" ht="78.75" x14ac:dyDescent="0.25">
      <c r="A656" s="267">
        <f t="shared" si="291"/>
        <v>571</v>
      </c>
      <c r="B656" s="174" t="s">
        <v>992</v>
      </c>
      <c r="C656" s="138" t="s">
        <v>993</v>
      </c>
      <c r="D656" s="142">
        <v>37.838051999999998</v>
      </c>
      <c r="E656" s="142">
        <f t="shared" si="319"/>
        <v>3.3381359999999995</v>
      </c>
      <c r="F656" s="142">
        <v>0.94420655200000003</v>
      </c>
      <c r="G656" s="142">
        <v>6.5400984000000009E-2</v>
      </c>
      <c r="H656" s="142">
        <v>6.5400984000000009E-2</v>
      </c>
      <c r="I656" s="142">
        <v>0.834534</v>
      </c>
      <c r="J656" s="142">
        <v>8.3162892000000002E-2</v>
      </c>
      <c r="K656" s="142">
        <v>0.834534</v>
      </c>
      <c r="L656" s="142">
        <v>0.79564267599999994</v>
      </c>
      <c r="M656" s="142">
        <v>1.6036670159999997</v>
      </c>
      <c r="N656" s="142"/>
      <c r="O656" s="134">
        <v>0.78683879000000001</v>
      </c>
      <c r="P656" s="142">
        <f t="shared" si="320"/>
        <v>0.78683879000000001</v>
      </c>
      <c r="Q656" s="134">
        <v>0</v>
      </c>
      <c r="R656" s="134">
        <v>0</v>
      </c>
      <c r="S656" s="142">
        <f t="shared" si="321"/>
        <v>2.3939294479999997</v>
      </c>
      <c r="T656" s="142"/>
      <c r="U656" s="142"/>
      <c r="V656" s="142"/>
      <c r="W656" s="142"/>
      <c r="X656" s="142"/>
    </row>
    <row r="657" spans="1:24" ht="78.75" x14ac:dyDescent="0.25">
      <c r="A657" s="267">
        <f t="shared" si="291"/>
        <v>572</v>
      </c>
      <c r="B657" s="133" t="s">
        <v>994</v>
      </c>
      <c r="C657" s="138" t="s">
        <v>995</v>
      </c>
      <c r="D657" s="142">
        <v>4.216272</v>
      </c>
      <c r="E657" s="142">
        <f t="shared" si="319"/>
        <v>2.5248480000000004</v>
      </c>
      <c r="F657" s="142">
        <v>0.17956968000000001</v>
      </c>
      <c r="G657" s="142">
        <v>4.9467000000000004E-2</v>
      </c>
      <c r="H657" s="142">
        <v>4.9467000000000004E-2</v>
      </c>
      <c r="I657" s="142">
        <v>0.631212</v>
      </c>
      <c r="J657" s="142">
        <v>6.2901503999999997E-2</v>
      </c>
      <c r="K657" s="142">
        <v>0.631212</v>
      </c>
      <c r="L657" s="142">
        <v>6.7201176000000001E-2</v>
      </c>
      <c r="M657" s="142">
        <v>1.2129570000000001</v>
      </c>
      <c r="N657" s="142"/>
      <c r="O657" s="134">
        <v>0.14964140000000001</v>
      </c>
      <c r="P657" s="142">
        <f t="shared" si="320"/>
        <v>0.14964140000000001</v>
      </c>
      <c r="Q657" s="134">
        <v>0</v>
      </c>
      <c r="R657" s="134">
        <v>0</v>
      </c>
      <c r="S657" s="142">
        <f t="shared" si="321"/>
        <v>2.3452783200000002</v>
      </c>
      <c r="T657" s="142"/>
      <c r="U657" s="142"/>
      <c r="V657" s="142"/>
      <c r="W657" s="142"/>
      <c r="X657" s="142"/>
    </row>
    <row r="658" spans="1:24" ht="25.5" customHeight="1" x14ac:dyDescent="0.25">
      <c r="A658" s="267">
        <f t="shared" si="291"/>
        <v>573</v>
      </c>
      <c r="B658" s="133" t="s">
        <v>1972</v>
      </c>
      <c r="C658" s="138" t="s">
        <v>996</v>
      </c>
      <c r="D658" s="142">
        <v>67.439399999999992</v>
      </c>
      <c r="E658" s="142">
        <f t="shared" si="319"/>
        <v>4.0569360000000003</v>
      </c>
      <c r="F658" s="142">
        <v>6.5968100600000001</v>
      </c>
      <c r="G658" s="142">
        <v>7.9483763999999998E-2</v>
      </c>
      <c r="H658" s="142">
        <v>7.9483763999999998E-2</v>
      </c>
      <c r="I658" s="142">
        <v>1.0142339999999999</v>
      </c>
      <c r="J658" s="142">
        <v>0.10107037200000001</v>
      </c>
      <c r="K658" s="142">
        <v>1.0142339999999999</v>
      </c>
      <c r="L658" s="142">
        <v>6.4162559240000006</v>
      </c>
      <c r="M658" s="142">
        <v>1.9489842360000003</v>
      </c>
      <c r="N658" s="142"/>
      <c r="O658" s="134">
        <v>5.4973417199999997</v>
      </c>
      <c r="P658" s="142">
        <f t="shared" si="320"/>
        <v>5.4973417199999997</v>
      </c>
      <c r="Q658" s="134">
        <v>0</v>
      </c>
      <c r="R658" s="134">
        <v>0</v>
      </c>
      <c r="S658" s="142">
        <f t="shared" si="321"/>
        <v>-2.5398740599999998</v>
      </c>
      <c r="T658" s="142"/>
      <c r="U658" s="142"/>
      <c r="V658" s="142"/>
      <c r="W658" s="142"/>
      <c r="X658" s="142"/>
    </row>
    <row r="659" spans="1:24" ht="173.25" x14ac:dyDescent="0.25">
      <c r="A659" s="267">
        <f t="shared" si="291"/>
        <v>574</v>
      </c>
      <c r="B659" s="133" t="s">
        <v>997</v>
      </c>
      <c r="C659" s="138" t="s">
        <v>1726</v>
      </c>
      <c r="D659" s="142">
        <v>3.6108600000000002</v>
      </c>
      <c r="E659" s="142">
        <f t="shared" si="319"/>
        <v>3.5988600000000002</v>
      </c>
      <c r="F659" s="142">
        <v>2.866757046</v>
      </c>
      <c r="G659" s="142">
        <v>0.11411911000000001</v>
      </c>
      <c r="H659" s="142">
        <v>0.11411911000000001</v>
      </c>
      <c r="I659" s="142">
        <v>0</v>
      </c>
      <c r="J659" s="142">
        <v>8.9658311999999976E-2</v>
      </c>
      <c r="K659" s="142">
        <v>3.4847408900000003</v>
      </c>
      <c r="L659" s="142">
        <v>2.6629796240000001</v>
      </c>
      <c r="M659" s="142">
        <v>0</v>
      </c>
      <c r="N659" s="142"/>
      <c r="O659" s="134">
        <v>2.8698413500000002</v>
      </c>
      <c r="P659" s="142">
        <f t="shared" si="320"/>
        <v>2.8698413500000002</v>
      </c>
      <c r="Q659" s="134">
        <v>0</v>
      </c>
      <c r="R659" s="134">
        <v>0</v>
      </c>
      <c r="S659" s="142">
        <f t="shared" si="321"/>
        <v>0.73210295400000014</v>
      </c>
      <c r="T659" s="142"/>
      <c r="U659" s="142"/>
      <c r="V659" s="142"/>
      <c r="W659" s="142"/>
      <c r="X659" s="142"/>
    </row>
    <row r="660" spans="1:24" ht="94.5" x14ac:dyDescent="0.25">
      <c r="A660" s="267">
        <f t="shared" si="291"/>
        <v>575</v>
      </c>
      <c r="B660" s="133" t="s">
        <v>1973</v>
      </c>
      <c r="C660" s="138" t="s">
        <v>1727</v>
      </c>
      <c r="D660" s="142">
        <v>1.4353680000000002</v>
      </c>
      <c r="E660" s="142">
        <f t="shared" si="319"/>
        <v>1.429368</v>
      </c>
      <c r="F660" s="142">
        <v>1.763671204</v>
      </c>
      <c r="G660" s="142">
        <v>2.8004279999999999E-2</v>
      </c>
      <c r="H660" s="142">
        <v>2.8004279999999999E-2</v>
      </c>
      <c r="I660" s="142">
        <v>0</v>
      </c>
      <c r="J660" s="142">
        <v>1.6976895279999999</v>
      </c>
      <c r="K660" s="142">
        <v>1.40136372</v>
      </c>
      <c r="L660" s="142">
        <v>3.7977396000000052E-2</v>
      </c>
      <c r="M660" s="142">
        <v>0</v>
      </c>
      <c r="N660" s="142"/>
      <c r="O660" s="134">
        <v>1.7824410800000001</v>
      </c>
      <c r="P660" s="142">
        <f t="shared" si="320"/>
        <v>1.7824410800000001</v>
      </c>
      <c r="Q660" s="134">
        <v>2.0989633799999998</v>
      </c>
      <c r="R660" s="134">
        <v>2.0989633799999998</v>
      </c>
      <c r="S660" s="142">
        <f t="shared" si="321"/>
        <v>-0.33430320400000002</v>
      </c>
      <c r="T660" s="142"/>
      <c r="U660" s="142"/>
      <c r="V660" s="142"/>
      <c r="W660" s="142"/>
      <c r="X660" s="142"/>
    </row>
    <row r="661" spans="1:24" ht="78.75" x14ac:dyDescent="0.25">
      <c r="A661" s="267">
        <f t="shared" si="291"/>
        <v>576</v>
      </c>
      <c r="B661" s="133" t="s">
        <v>998</v>
      </c>
      <c r="C661" s="138" t="s">
        <v>1728</v>
      </c>
      <c r="D661" s="142">
        <v>5.0503200000000019</v>
      </c>
      <c r="E661" s="142">
        <f t="shared" si="319"/>
        <v>4.0402560000000003</v>
      </c>
      <c r="F661" s="142">
        <v>3.3601010819999999</v>
      </c>
      <c r="G661" s="142">
        <v>7.9156979999999988E-2</v>
      </c>
      <c r="H661" s="142">
        <v>7.9156979999999988E-2</v>
      </c>
      <c r="I661" s="142">
        <v>1.0100640000000001</v>
      </c>
      <c r="J661" s="142">
        <v>0.10065479999999999</v>
      </c>
      <c r="K661" s="142">
        <v>1.0100640000000001</v>
      </c>
      <c r="L661" s="142">
        <v>3.1802893019999998</v>
      </c>
      <c r="M661" s="142">
        <v>1.9409710200000001</v>
      </c>
      <c r="N661" s="142"/>
      <c r="O661" s="134">
        <v>3.3479468099999998</v>
      </c>
      <c r="P661" s="142">
        <f t="shared" si="320"/>
        <v>3.3479468099999998</v>
      </c>
      <c r="Q661" s="134">
        <v>0</v>
      </c>
      <c r="R661" s="134">
        <v>0</v>
      </c>
      <c r="S661" s="142">
        <f t="shared" si="321"/>
        <v>0.68015491800000039</v>
      </c>
      <c r="T661" s="142"/>
      <c r="U661" s="142"/>
      <c r="V661" s="142"/>
      <c r="W661" s="142"/>
      <c r="X661" s="142"/>
    </row>
    <row r="662" spans="1:24" ht="31.5" x14ac:dyDescent="0.25">
      <c r="A662" s="267"/>
      <c r="B662" s="187" t="s">
        <v>388</v>
      </c>
      <c r="C662" s="188"/>
      <c r="D662" s="170">
        <v>201.04200116196608</v>
      </c>
      <c r="E662" s="170">
        <v>81.195767999999987</v>
      </c>
      <c r="F662" s="170">
        <v>23.402708539999999</v>
      </c>
      <c r="G662" s="170">
        <v>5.4342803680000005</v>
      </c>
      <c r="H662" s="170">
        <v>5.0197088980000002</v>
      </c>
      <c r="I662" s="170">
        <v>24.835220472000003</v>
      </c>
      <c r="J662" s="170">
        <v>7.5962359379999995</v>
      </c>
      <c r="K662" s="170">
        <v>24.603934392000003</v>
      </c>
      <c r="L662" s="170">
        <v>10.786763704</v>
      </c>
      <c r="M662" s="170">
        <v>26.322332768000003</v>
      </c>
      <c r="N662" s="170">
        <f t="shared" ref="N662" si="322">SUM(N663:N684)</f>
        <v>0</v>
      </c>
      <c r="O662" s="198">
        <v>17.021609219999998</v>
      </c>
      <c r="P662" s="170">
        <f t="shared" ref="P662" si="323">SUM(P663:P684)</f>
        <v>17.021609219999998</v>
      </c>
      <c r="Q662" s="170">
        <f t="shared" ref="Q662:W662" si="324">SUM(Q663:Q684)</f>
        <v>13.91295964</v>
      </c>
      <c r="R662" s="170">
        <f t="shared" si="324"/>
        <v>1.5357398099999999</v>
      </c>
      <c r="S662" s="170">
        <f t="shared" si="324"/>
        <v>57.793059460000002</v>
      </c>
      <c r="T662" s="170">
        <f t="shared" si="324"/>
        <v>0</v>
      </c>
      <c r="U662" s="170">
        <f t="shared" si="324"/>
        <v>0</v>
      </c>
      <c r="V662" s="170">
        <f t="shared" si="324"/>
        <v>0</v>
      </c>
      <c r="W662" s="170">
        <f t="shared" si="324"/>
        <v>0</v>
      </c>
      <c r="X662" s="170"/>
    </row>
    <row r="663" spans="1:24" ht="94.5" x14ac:dyDescent="0.25">
      <c r="A663" s="267">
        <f t="shared" ref="A663:A726" si="325">IF(A662&gt;0,A662+1,A661+1)</f>
        <v>577</v>
      </c>
      <c r="B663" s="133" t="s">
        <v>999</v>
      </c>
      <c r="C663" s="138" t="s">
        <v>1000</v>
      </c>
      <c r="D663" s="142">
        <v>2.2555200000000002</v>
      </c>
      <c r="E663" s="142">
        <f t="shared" ref="E663:E684" si="326">G663+I663+K663+M663</f>
        <v>2.2555199999999997</v>
      </c>
      <c r="F663" s="142">
        <v>0.16041475199999997</v>
      </c>
      <c r="G663" s="142">
        <v>4.4190311999999995E-2</v>
      </c>
      <c r="H663" s="142">
        <v>4.4190311999999995E-2</v>
      </c>
      <c r="I663" s="142">
        <v>0</v>
      </c>
      <c r="J663" s="142">
        <v>5.6191703999999995E-2</v>
      </c>
      <c r="K663" s="142">
        <v>0</v>
      </c>
      <c r="L663" s="142">
        <v>6.0032735999999975E-2</v>
      </c>
      <c r="M663" s="142">
        <v>2.2113296879999997</v>
      </c>
      <c r="N663" s="142"/>
      <c r="O663" s="134">
        <v>0.13367895999999999</v>
      </c>
      <c r="P663" s="142">
        <f t="shared" ref="P663:P684" si="327">O663-X663</f>
        <v>0.13367895999999999</v>
      </c>
      <c r="Q663" s="134">
        <v>0</v>
      </c>
      <c r="R663" s="134">
        <v>0</v>
      </c>
      <c r="S663" s="142">
        <f t="shared" ref="S663:S684" si="328">E663-F663</f>
        <v>2.0951052479999999</v>
      </c>
      <c r="T663" s="142"/>
      <c r="U663" s="142"/>
      <c r="V663" s="142"/>
      <c r="W663" s="142"/>
      <c r="X663" s="142"/>
    </row>
    <row r="664" spans="1:24" ht="157.5" x14ac:dyDescent="0.25">
      <c r="A664" s="267">
        <f t="shared" si="325"/>
        <v>578</v>
      </c>
      <c r="B664" s="133" t="s">
        <v>1974</v>
      </c>
      <c r="C664" s="138" t="s">
        <v>1001</v>
      </c>
      <c r="D664" s="142">
        <v>34.426104000000002</v>
      </c>
      <c r="E664" s="142">
        <f t="shared" si="326"/>
        <v>8.3415600000000012</v>
      </c>
      <c r="F664" s="142">
        <v>0.59325998400000002</v>
      </c>
      <c r="G664" s="142">
        <v>0.163428456</v>
      </c>
      <c r="H664" s="142">
        <v>0.163428456</v>
      </c>
      <c r="I664" s="142">
        <v>2.0853899999999999</v>
      </c>
      <c r="J664" s="142">
        <v>0.20781310799999997</v>
      </c>
      <c r="K664" s="142">
        <v>2.0853899999999999</v>
      </c>
      <c r="L664" s="142">
        <v>0.22201842000000005</v>
      </c>
      <c r="M664" s="142">
        <v>4.0073515440000005</v>
      </c>
      <c r="N664" s="142"/>
      <c r="O664" s="134">
        <v>0.49438332000000001</v>
      </c>
      <c r="P664" s="142">
        <f t="shared" si="327"/>
        <v>0.49438332000000001</v>
      </c>
      <c r="Q664" s="134">
        <v>0</v>
      </c>
      <c r="R664" s="134">
        <v>0</v>
      </c>
      <c r="S664" s="142">
        <f t="shared" si="328"/>
        <v>7.7483000160000008</v>
      </c>
      <c r="T664" s="142"/>
      <c r="U664" s="142"/>
      <c r="V664" s="142"/>
      <c r="W664" s="142"/>
      <c r="X664" s="142"/>
    </row>
    <row r="665" spans="1:24" ht="110.25" x14ac:dyDescent="0.25">
      <c r="A665" s="267">
        <f t="shared" si="325"/>
        <v>579</v>
      </c>
      <c r="B665" s="133" t="s">
        <v>1002</v>
      </c>
      <c r="C665" s="138" t="s">
        <v>1003</v>
      </c>
      <c r="D665" s="142">
        <v>19.954896673423725</v>
      </c>
      <c r="E665" s="142">
        <f t="shared" si="326"/>
        <v>1.2E-2</v>
      </c>
      <c r="F665" s="142">
        <v>8.5344000000000001E-4</v>
      </c>
      <c r="G665" s="142">
        <v>2.35116E-4</v>
      </c>
      <c r="H665" s="142">
        <v>2.35116E-4</v>
      </c>
      <c r="I665" s="142">
        <v>3.0000000000000001E-3</v>
      </c>
      <c r="J665" s="142">
        <v>2.9893199999999996E-4</v>
      </c>
      <c r="K665" s="142">
        <v>3.0000000000000001E-3</v>
      </c>
      <c r="L665" s="142">
        <v>3.1939199999999999E-4</v>
      </c>
      <c r="M665" s="142">
        <v>5.7648839999999996E-3</v>
      </c>
      <c r="N665" s="142"/>
      <c r="O665" s="134">
        <v>7.1120000000000005E-4</v>
      </c>
      <c r="P665" s="142">
        <f t="shared" si="327"/>
        <v>7.1120000000000005E-4</v>
      </c>
      <c r="Q665" s="134">
        <v>0</v>
      </c>
      <c r="R665" s="134">
        <v>0</v>
      </c>
      <c r="S665" s="142">
        <f t="shared" si="328"/>
        <v>1.114656E-2</v>
      </c>
      <c r="T665" s="142"/>
      <c r="U665" s="142"/>
      <c r="V665" s="142"/>
      <c r="W665" s="142"/>
      <c r="X665" s="142"/>
    </row>
    <row r="666" spans="1:24" ht="204.75" x14ac:dyDescent="0.25">
      <c r="A666" s="267">
        <f t="shared" si="325"/>
        <v>580</v>
      </c>
      <c r="B666" s="174" t="s">
        <v>1004</v>
      </c>
      <c r="C666" s="138" t="s">
        <v>1005</v>
      </c>
      <c r="D666" s="142">
        <v>10.608924</v>
      </c>
      <c r="E666" s="142">
        <f t="shared" si="326"/>
        <v>1.2E-2</v>
      </c>
      <c r="F666" s="142">
        <v>0.15795264000000003</v>
      </c>
      <c r="G666" s="142">
        <v>2.35116E-4</v>
      </c>
      <c r="H666" s="142">
        <v>2.35116E-4</v>
      </c>
      <c r="I666" s="142">
        <v>3.0000000000000001E-3</v>
      </c>
      <c r="J666" s="142">
        <v>2.9893199999999996E-4</v>
      </c>
      <c r="K666" s="142">
        <v>3.0000000000000001E-3</v>
      </c>
      <c r="L666" s="142">
        <v>0.15741859200000002</v>
      </c>
      <c r="M666" s="142">
        <v>5.7648839999999996E-3</v>
      </c>
      <c r="N666" s="142"/>
      <c r="O666" s="134">
        <v>0.13162720000000003</v>
      </c>
      <c r="P666" s="142">
        <f t="shared" si="327"/>
        <v>0.13162720000000003</v>
      </c>
      <c r="Q666" s="134">
        <v>0</v>
      </c>
      <c r="R666" s="134">
        <v>0</v>
      </c>
      <c r="S666" s="142">
        <f t="shared" si="328"/>
        <v>-0.14595264000000002</v>
      </c>
      <c r="T666" s="142"/>
      <c r="U666" s="142"/>
      <c r="V666" s="142"/>
      <c r="W666" s="142"/>
      <c r="X666" s="142"/>
    </row>
    <row r="667" spans="1:24" ht="60.75" customHeight="1" x14ac:dyDescent="0.25">
      <c r="A667" s="267">
        <f t="shared" si="325"/>
        <v>581</v>
      </c>
      <c r="B667" s="133" t="s">
        <v>1006</v>
      </c>
      <c r="C667" s="138" t="s">
        <v>1007</v>
      </c>
      <c r="D667" s="142">
        <v>2.79156</v>
      </c>
      <c r="E667" s="142">
        <f t="shared" si="326"/>
        <v>2.7795599999999996</v>
      </c>
      <c r="F667" s="142">
        <v>0.197685048</v>
      </c>
      <c r="G667" s="142">
        <v>5.4457343999999991E-2</v>
      </c>
      <c r="H667" s="142">
        <v>5.4457343999999991E-2</v>
      </c>
      <c r="I667" s="142">
        <v>0</v>
      </c>
      <c r="J667" s="142">
        <v>6.9247127999999991E-2</v>
      </c>
      <c r="K667" s="142">
        <v>2.7251026559999998</v>
      </c>
      <c r="L667" s="142">
        <v>7.398057600000002E-2</v>
      </c>
      <c r="M667" s="142">
        <v>0</v>
      </c>
      <c r="N667" s="142"/>
      <c r="O667" s="134">
        <v>0.16473753999999999</v>
      </c>
      <c r="P667" s="142">
        <f t="shared" si="327"/>
        <v>0.16473753999999999</v>
      </c>
      <c r="Q667" s="134">
        <v>0</v>
      </c>
      <c r="R667" s="134">
        <v>0</v>
      </c>
      <c r="S667" s="142">
        <f t="shared" si="328"/>
        <v>2.5818749519999997</v>
      </c>
      <c r="T667" s="142"/>
      <c r="U667" s="142"/>
      <c r="V667" s="142"/>
      <c r="W667" s="142"/>
      <c r="X667" s="142"/>
    </row>
    <row r="668" spans="1:24" ht="78.75" x14ac:dyDescent="0.25">
      <c r="A668" s="267">
        <f t="shared" si="325"/>
        <v>582</v>
      </c>
      <c r="B668" s="133" t="s">
        <v>1008</v>
      </c>
      <c r="C668" s="138" t="s">
        <v>1009</v>
      </c>
      <c r="D668" s="142">
        <v>2.6942759999999999</v>
      </c>
      <c r="E668" s="142">
        <f t="shared" si="326"/>
        <v>2.1604319999999997</v>
      </c>
      <c r="F668" s="142">
        <v>0.55851667599999999</v>
      </c>
      <c r="G668" s="142">
        <v>4.2327324E-2</v>
      </c>
      <c r="H668" s="142">
        <v>4.2327324E-2</v>
      </c>
      <c r="I668" s="142">
        <v>0</v>
      </c>
      <c r="J668" s="142">
        <v>5.3822772000000019E-2</v>
      </c>
      <c r="K668" s="142">
        <v>2.1181046759999997</v>
      </c>
      <c r="L668" s="142">
        <v>0.46236658000000003</v>
      </c>
      <c r="M668" s="142">
        <v>0</v>
      </c>
      <c r="N668" s="142"/>
      <c r="O668" s="134">
        <v>0.46543055999999999</v>
      </c>
      <c r="P668" s="142">
        <f t="shared" si="327"/>
        <v>0.46543055999999999</v>
      </c>
      <c r="Q668" s="134">
        <v>0</v>
      </c>
      <c r="R668" s="134">
        <v>0</v>
      </c>
      <c r="S668" s="142">
        <f t="shared" si="328"/>
        <v>1.6019153239999997</v>
      </c>
      <c r="T668" s="142"/>
      <c r="U668" s="142"/>
      <c r="V668" s="142"/>
      <c r="W668" s="142"/>
      <c r="X668" s="142"/>
    </row>
    <row r="669" spans="1:24" ht="78.75" x14ac:dyDescent="0.25">
      <c r="A669" s="267">
        <f t="shared" si="325"/>
        <v>583</v>
      </c>
      <c r="B669" s="133" t="s">
        <v>1010</v>
      </c>
      <c r="C669" s="138" t="s">
        <v>1011</v>
      </c>
      <c r="D669" s="142">
        <v>2.9386320000000001</v>
      </c>
      <c r="E669" s="142">
        <f t="shared" si="326"/>
        <v>2.9326319999999999</v>
      </c>
      <c r="F669" s="142">
        <v>0.37655787600000001</v>
      </c>
      <c r="G669" s="142">
        <v>5.7456336000000004E-2</v>
      </c>
      <c r="H669" s="142">
        <v>5.7456336000000004E-2</v>
      </c>
      <c r="I669" s="142">
        <v>0.73315799999999998</v>
      </c>
      <c r="J669" s="142">
        <v>7.3060619999999993E-2</v>
      </c>
      <c r="K669" s="142">
        <v>0.73315799999999998</v>
      </c>
      <c r="L669" s="142">
        <v>0.24604092000000002</v>
      </c>
      <c r="M669" s="142">
        <v>1.4088596639999997</v>
      </c>
      <c r="N669" s="142"/>
      <c r="O669" s="134">
        <v>0.31379823000000001</v>
      </c>
      <c r="P669" s="142">
        <f t="shared" si="327"/>
        <v>0.31379823000000001</v>
      </c>
      <c r="Q669" s="134">
        <v>0</v>
      </c>
      <c r="R669" s="134">
        <v>0</v>
      </c>
      <c r="S669" s="142">
        <f t="shared" si="328"/>
        <v>2.5560741239999998</v>
      </c>
      <c r="T669" s="142"/>
      <c r="U669" s="142"/>
      <c r="V669" s="142"/>
      <c r="W669" s="142"/>
      <c r="X669" s="142"/>
    </row>
    <row r="670" spans="1:24" ht="63" x14ac:dyDescent="0.25">
      <c r="A670" s="267">
        <f t="shared" si="325"/>
        <v>584</v>
      </c>
      <c r="B670" s="133" t="s">
        <v>1012</v>
      </c>
      <c r="C670" s="138" t="s">
        <v>1013</v>
      </c>
      <c r="D670" s="142">
        <v>10.788650755728813</v>
      </c>
      <c r="E670" s="142">
        <f t="shared" si="326"/>
        <v>8.7240479999999998</v>
      </c>
      <c r="F670" s="142">
        <v>0.62046292800000002</v>
      </c>
      <c r="G670" s="142">
        <v>0.17092218000000001</v>
      </c>
      <c r="H670" s="142">
        <v>0.17092218000000001</v>
      </c>
      <c r="I670" s="142">
        <v>8.55312582</v>
      </c>
      <c r="J670" s="142">
        <v>0.21734203200000005</v>
      </c>
      <c r="K670" s="142">
        <v>0</v>
      </c>
      <c r="L670" s="142">
        <v>0.23219871599999994</v>
      </c>
      <c r="M670" s="142">
        <v>0</v>
      </c>
      <c r="N670" s="142"/>
      <c r="O670" s="134">
        <v>0.51705244000000006</v>
      </c>
      <c r="P670" s="142">
        <f t="shared" si="327"/>
        <v>0.51705244000000006</v>
      </c>
      <c r="Q670" s="134">
        <v>0</v>
      </c>
      <c r="R670" s="134">
        <v>0</v>
      </c>
      <c r="S670" s="142">
        <f t="shared" si="328"/>
        <v>8.1035850719999996</v>
      </c>
      <c r="T670" s="142"/>
      <c r="U670" s="142"/>
      <c r="V670" s="142"/>
      <c r="W670" s="142"/>
      <c r="X670" s="142"/>
    </row>
    <row r="671" spans="1:24" ht="94.5" x14ac:dyDescent="0.25">
      <c r="A671" s="267">
        <f t="shared" si="325"/>
        <v>585</v>
      </c>
      <c r="B671" s="133" t="s">
        <v>1975</v>
      </c>
      <c r="C671" s="138" t="s">
        <v>1014</v>
      </c>
      <c r="D671" s="142">
        <v>3.8244600000000002</v>
      </c>
      <c r="E671" s="142">
        <f t="shared" si="326"/>
        <v>1.0993080000000002</v>
      </c>
      <c r="F671" s="142">
        <v>0.6847365299999999</v>
      </c>
      <c r="G671" s="142">
        <v>1.0993080000000002</v>
      </c>
      <c r="H671" s="142">
        <v>0.6847365299999999</v>
      </c>
      <c r="I671" s="142">
        <v>0</v>
      </c>
      <c r="J671" s="142">
        <v>0</v>
      </c>
      <c r="K671" s="142">
        <v>0</v>
      </c>
      <c r="L671" s="142">
        <v>0</v>
      </c>
      <c r="M671" s="142">
        <v>0</v>
      </c>
      <c r="N671" s="142"/>
      <c r="O671" s="134">
        <v>5.2521950000000192E-2</v>
      </c>
      <c r="P671" s="142">
        <f t="shared" si="327"/>
        <v>5.2521950000000192E-2</v>
      </c>
      <c r="Q671" s="134">
        <v>3.30774948</v>
      </c>
      <c r="R671" s="134">
        <v>0</v>
      </c>
      <c r="S671" s="142">
        <f t="shared" si="328"/>
        <v>0.41457147000000028</v>
      </c>
      <c r="T671" s="142"/>
      <c r="U671" s="142"/>
      <c r="V671" s="142"/>
      <c r="W671" s="142"/>
      <c r="X671" s="142"/>
    </row>
    <row r="672" spans="1:24" ht="94.5" x14ac:dyDescent="0.25">
      <c r="A672" s="267">
        <f t="shared" si="325"/>
        <v>586</v>
      </c>
      <c r="B672" s="133" t="s">
        <v>1015</v>
      </c>
      <c r="C672" s="138" t="s">
        <v>1016</v>
      </c>
      <c r="D672" s="142">
        <v>2.1886799999999997</v>
      </c>
      <c r="E672" s="142">
        <f t="shared" si="326"/>
        <v>2.1766800000000002</v>
      </c>
      <c r="F672" s="142">
        <v>0</v>
      </c>
      <c r="G672" s="142">
        <v>4.2645660000000002E-2</v>
      </c>
      <c r="H672" s="142">
        <v>4.2645660000000002E-2</v>
      </c>
      <c r="I672" s="142">
        <v>0.54416999999999993</v>
      </c>
      <c r="J672" s="142">
        <v>-4.2645660000000002E-2</v>
      </c>
      <c r="K672" s="142">
        <v>0.54416999999999993</v>
      </c>
      <c r="L672" s="142">
        <v>0</v>
      </c>
      <c r="M672" s="142">
        <v>1.0456943400000001</v>
      </c>
      <c r="N672" s="142"/>
      <c r="O672" s="134">
        <v>0</v>
      </c>
      <c r="P672" s="142">
        <f t="shared" si="327"/>
        <v>0</v>
      </c>
      <c r="Q672" s="134">
        <v>0</v>
      </c>
      <c r="R672" s="134">
        <v>0</v>
      </c>
      <c r="S672" s="142">
        <f t="shared" si="328"/>
        <v>2.1766800000000002</v>
      </c>
      <c r="T672" s="142"/>
      <c r="U672" s="142"/>
      <c r="V672" s="142"/>
      <c r="W672" s="142"/>
      <c r="X672" s="142"/>
    </row>
    <row r="673" spans="1:24" ht="126" x14ac:dyDescent="0.25">
      <c r="A673" s="267">
        <f t="shared" si="325"/>
        <v>587</v>
      </c>
      <c r="B673" s="133" t="s">
        <v>1017</v>
      </c>
      <c r="C673" s="138" t="s">
        <v>1018</v>
      </c>
      <c r="D673" s="142">
        <v>3.9990675599999994</v>
      </c>
      <c r="E673" s="142">
        <f t="shared" si="326"/>
        <v>3.482208</v>
      </c>
      <c r="F673" s="142">
        <v>0.4196067</v>
      </c>
      <c r="G673" s="142">
        <v>6.8223684000000007E-2</v>
      </c>
      <c r="H673" s="142">
        <v>6.8223684000000007E-2</v>
      </c>
      <c r="I673" s="142">
        <v>0</v>
      </c>
      <c r="J673" s="142">
        <v>2.3744076000000003E-2</v>
      </c>
      <c r="K673" s="142">
        <v>3.4139843160000001</v>
      </c>
      <c r="L673" s="142">
        <v>0.32763893999999999</v>
      </c>
      <c r="M673" s="142">
        <v>0</v>
      </c>
      <c r="N673" s="142"/>
      <c r="O673" s="134">
        <v>0.34967225000000002</v>
      </c>
      <c r="P673" s="142">
        <f t="shared" si="327"/>
        <v>0.34967225000000002</v>
      </c>
      <c r="Q673" s="134">
        <v>1.0594195799999999</v>
      </c>
      <c r="R673" s="134">
        <v>0</v>
      </c>
      <c r="S673" s="142">
        <f t="shared" si="328"/>
        <v>3.0626012999999999</v>
      </c>
      <c r="T673" s="142"/>
      <c r="U673" s="142"/>
      <c r="V673" s="142"/>
      <c r="W673" s="142"/>
      <c r="X673" s="142"/>
    </row>
    <row r="674" spans="1:24" ht="63" x14ac:dyDescent="0.25">
      <c r="A674" s="267">
        <f t="shared" si="325"/>
        <v>588</v>
      </c>
      <c r="B674" s="133" t="s">
        <v>1019</v>
      </c>
      <c r="C674" s="138" t="s">
        <v>1020</v>
      </c>
      <c r="D674" s="142">
        <v>56.48214217281356</v>
      </c>
      <c r="E674" s="142">
        <f t="shared" si="326"/>
        <v>7.2659039999999999</v>
      </c>
      <c r="F674" s="142">
        <v>3.4605155680000004</v>
      </c>
      <c r="G674" s="142">
        <v>2.9080708480000004</v>
      </c>
      <c r="H674" s="142">
        <v>2.9080708480000004</v>
      </c>
      <c r="I674" s="142">
        <v>0</v>
      </c>
      <c r="J674" s="142">
        <v>0.35905589999999998</v>
      </c>
      <c r="K674" s="142">
        <v>0</v>
      </c>
      <c r="L674" s="142">
        <v>0.19338882000000002</v>
      </c>
      <c r="M674" s="142">
        <v>4.3578331519999995</v>
      </c>
      <c r="N674" s="142"/>
      <c r="O674" s="134">
        <v>0.43063189000000002</v>
      </c>
      <c r="P674" s="142">
        <f t="shared" si="327"/>
        <v>0.43063189000000002</v>
      </c>
      <c r="Q674" s="134">
        <v>0</v>
      </c>
      <c r="R674" s="134">
        <v>0</v>
      </c>
      <c r="S674" s="142">
        <f t="shared" si="328"/>
        <v>3.8053884319999995</v>
      </c>
      <c r="T674" s="142"/>
      <c r="U674" s="142"/>
      <c r="V674" s="142"/>
      <c r="W674" s="142"/>
      <c r="X674" s="142"/>
    </row>
    <row r="675" spans="1:24" ht="110.25" x14ac:dyDescent="0.25">
      <c r="A675" s="267">
        <f t="shared" si="325"/>
        <v>589</v>
      </c>
      <c r="B675" s="133" t="s">
        <v>1976</v>
      </c>
      <c r="C675" s="139" t="s">
        <v>1021</v>
      </c>
      <c r="D675" s="142">
        <v>6.8477640000000006</v>
      </c>
      <c r="E675" s="142">
        <f t="shared" si="326"/>
        <v>6.0782639999999999</v>
      </c>
      <c r="F675" s="142">
        <v>3.7030965220000001</v>
      </c>
      <c r="G675" s="142">
        <v>0.119085792</v>
      </c>
      <c r="H675" s="142">
        <v>0.119085792</v>
      </c>
      <c r="I675" s="142">
        <v>5.959178208</v>
      </c>
      <c r="J675" s="142">
        <v>0.15142767599999998</v>
      </c>
      <c r="K675" s="142">
        <v>0</v>
      </c>
      <c r="L675" s="142">
        <v>3.4325830540000002</v>
      </c>
      <c r="M675" s="142">
        <v>0</v>
      </c>
      <c r="N675" s="142"/>
      <c r="O675" s="134">
        <v>3.7673313399999997</v>
      </c>
      <c r="P675" s="142">
        <f t="shared" si="327"/>
        <v>3.7673313399999997</v>
      </c>
      <c r="Q675" s="134">
        <v>0</v>
      </c>
      <c r="R675" s="134">
        <v>0</v>
      </c>
      <c r="S675" s="142">
        <f t="shared" si="328"/>
        <v>2.3751674779999998</v>
      </c>
      <c r="T675" s="142"/>
      <c r="U675" s="142"/>
      <c r="V675" s="142"/>
      <c r="W675" s="142"/>
      <c r="X675" s="142"/>
    </row>
    <row r="676" spans="1:24" ht="78.75" x14ac:dyDescent="0.25">
      <c r="A676" s="267">
        <f t="shared" si="325"/>
        <v>590</v>
      </c>
      <c r="B676" s="133" t="s">
        <v>1022</v>
      </c>
      <c r="C676" s="139" t="s">
        <v>1023</v>
      </c>
      <c r="D676" s="142">
        <v>7.6850640000000006</v>
      </c>
      <c r="E676" s="142">
        <f t="shared" si="326"/>
        <v>7.0614840000000001</v>
      </c>
      <c r="F676" s="142">
        <v>4.3032592620000001</v>
      </c>
      <c r="G676" s="142">
        <v>0.13834911600000002</v>
      </c>
      <c r="H676" s="142">
        <v>0.13834911600000002</v>
      </c>
      <c r="I676" s="142">
        <v>0</v>
      </c>
      <c r="J676" s="142">
        <v>4.1649101460000004</v>
      </c>
      <c r="K676" s="142">
        <v>6.9231348840000004</v>
      </c>
      <c r="L676" s="142">
        <v>0</v>
      </c>
      <c r="M676" s="142">
        <v>0</v>
      </c>
      <c r="N676" s="142"/>
      <c r="O676" s="134">
        <v>3.58604938</v>
      </c>
      <c r="P676" s="142">
        <f t="shared" si="327"/>
        <v>3.58604938</v>
      </c>
      <c r="Q676" s="134">
        <v>3.8106689500000002</v>
      </c>
      <c r="R676" s="134">
        <v>0</v>
      </c>
      <c r="S676" s="142">
        <f t="shared" si="328"/>
        <v>2.758224738</v>
      </c>
      <c r="T676" s="142"/>
      <c r="U676" s="142"/>
      <c r="V676" s="142"/>
      <c r="W676" s="142"/>
      <c r="X676" s="142"/>
    </row>
    <row r="677" spans="1:24" ht="110.25" x14ac:dyDescent="0.25">
      <c r="A677" s="267">
        <f t="shared" si="325"/>
        <v>591</v>
      </c>
      <c r="B677" s="133" t="s">
        <v>1977</v>
      </c>
      <c r="C677" s="139" t="s">
        <v>1024</v>
      </c>
      <c r="D677" s="142">
        <v>4.99254</v>
      </c>
      <c r="E677" s="142">
        <f t="shared" si="326"/>
        <v>3.7264512000000001</v>
      </c>
      <c r="F677" s="142">
        <v>0.59223776399999983</v>
      </c>
      <c r="G677" s="142">
        <v>7.3008887999999994E-2</v>
      </c>
      <c r="H677" s="142">
        <v>7.3008887999999994E-2</v>
      </c>
      <c r="I677" s="142">
        <v>0.93161280000000002</v>
      </c>
      <c r="J677" s="142">
        <v>0.42004591199999991</v>
      </c>
      <c r="K677" s="142">
        <v>0.93161280000000002</v>
      </c>
      <c r="L677" s="142">
        <v>9.9182963999999985E-2</v>
      </c>
      <c r="M677" s="142">
        <v>1.7902167119999999</v>
      </c>
      <c r="N677" s="142"/>
      <c r="O677" s="134">
        <v>0.22085737</v>
      </c>
      <c r="P677" s="142">
        <f t="shared" si="327"/>
        <v>0.22085737</v>
      </c>
      <c r="Q677" s="134">
        <v>0</v>
      </c>
      <c r="R677" s="134">
        <v>0</v>
      </c>
      <c r="S677" s="142">
        <f t="shared" si="328"/>
        <v>3.1342134360000005</v>
      </c>
      <c r="T677" s="142"/>
      <c r="U677" s="142"/>
      <c r="V677" s="142"/>
      <c r="W677" s="142"/>
      <c r="X677" s="142"/>
    </row>
    <row r="678" spans="1:24" ht="81.2" customHeight="1" x14ac:dyDescent="0.25">
      <c r="A678" s="267">
        <f t="shared" si="325"/>
        <v>592</v>
      </c>
      <c r="B678" s="133" t="s">
        <v>1978</v>
      </c>
      <c r="C678" s="139" t="s">
        <v>1025</v>
      </c>
      <c r="D678" s="142">
        <v>6.0323159999999998</v>
      </c>
      <c r="E678" s="142">
        <f t="shared" si="326"/>
        <v>4.422316799999999</v>
      </c>
      <c r="F678" s="142">
        <v>0.35833950199999998</v>
      </c>
      <c r="G678" s="142">
        <v>8.6642352000000006E-2</v>
      </c>
      <c r="H678" s="142">
        <v>8.6642352000000006E-2</v>
      </c>
      <c r="I678" s="142">
        <v>1.1055792</v>
      </c>
      <c r="J678" s="142">
        <v>0.11017307999999998</v>
      </c>
      <c r="K678" s="142">
        <v>1.1055792</v>
      </c>
      <c r="L678" s="142">
        <v>0.16152406999999996</v>
      </c>
      <c r="M678" s="142">
        <v>2.1245160479999998</v>
      </c>
      <c r="N678" s="142"/>
      <c r="O678" s="134">
        <v>0.29861624999999997</v>
      </c>
      <c r="P678" s="142">
        <f t="shared" si="327"/>
        <v>0.29861624999999997</v>
      </c>
      <c r="Q678" s="134">
        <v>0</v>
      </c>
      <c r="R678" s="134">
        <v>0</v>
      </c>
      <c r="S678" s="142">
        <f t="shared" si="328"/>
        <v>4.0639772979999993</v>
      </c>
      <c r="T678" s="142"/>
      <c r="U678" s="142"/>
      <c r="V678" s="142"/>
      <c r="W678" s="142"/>
      <c r="X678" s="142"/>
    </row>
    <row r="679" spans="1:24" ht="126" x14ac:dyDescent="0.25">
      <c r="A679" s="267">
        <f t="shared" si="325"/>
        <v>593</v>
      </c>
      <c r="B679" s="133" t="s">
        <v>1979</v>
      </c>
      <c r="C679" s="138" t="s">
        <v>1729</v>
      </c>
      <c r="D679" s="142">
        <v>5.6579520000000008</v>
      </c>
      <c r="E679" s="142">
        <f t="shared" si="326"/>
        <v>4.4344704000000004</v>
      </c>
      <c r="F679" s="142">
        <v>1.4201747839999999</v>
      </c>
      <c r="G679" s="142">
        <v>8.6880467999999988E-2</v>
      </c>
      <c r="H679" s="142">
        <v>8.6880467999999988E-2</v>
      </c>
      <c r="I679" s="142">
        <v>0</v>
      </c>
      <c r="J679" s="142">
        <v>1.3332943159999999</v>
      </c>
      <c r="K679" s="142">
        <v>0</v>
      </c>
      <c r="L679" s="142">
        <v>0</v>
      </c>
      <c r="M679" s="142">
        <v>4.347589932</v>
      </c>
      <c r="N679" s="142"/>
      <c r="O679" s="134">
        <v>0.50737583999999991</v>
      </c>
      <c r="P679" s="142">
        <f t="shared" si="327"/>
        <v>0.50737583999999991</v>
      </c>
      <c r="Q679" s="134">
        <v>4.1993818200000002</v>
      </c>
      <c r="R679" s="134">
        <v>0</v>
      </c>
      <c r="S679" s="142">
        <f t="shared" si="328"/>
        <v>3.0142956160000005</v>
      </c>
      <c r="T679" s="142"/>
      <c r="U679" s="142"/>
      <c r="V679" s="142"/>
      <c r="W679" s="142"/>
      <c r="X679" s="142"/>
    </row>
    <row r="680" spans="1:24" ht="110.25" x14ac:dyDescent="0.25">
      <c r="A680" s="267">
        <f t="shared" si="325"/>
        <v>594</v>
      </c>
      <c r="B680" s="133" t="s">
        <v>1980</v>
      </c>
      <c r="C680" s="138" t="s">
        <v>1730</v>
      </c>
      <c r="D680" s="142">
        <v>4.5766559999999998</v>
      </c>
      <c r="E680" s="142">
        <f t="shared" si="326"/>
        <v>3.6553199999999992</v>
      </c>
      <c r="F680" s="142">
        <v>3.5406355920000001</v>
      </c>
      <c r="G680" s="142">
        <v>7.1615291999999997E-2</v>
      </c>
      <c r="H680" s="142">
        <v>7.1615291999999997E-2</v>
      </c>
      <c r="I680" s="142">
        <v>0.91382999999999992</v>
      </c>
      <c r="J680" s="142">
        <v>0.13468535200000001</v>
      </c>
      <c r="K680" s="142">
        <v>0.91382999999999992</v>
      </c>
      <c r="L680" s="142">
        <v>3.334334948</v>
      </c>
      <c r="M680" s="142">
        <v>1.7560447079999995</v>
      </c>
      <c r="N680" s="142"/>
      <c r="O680" s="134">
        <v>3.4768629500000001</v>
      </c>
      <c r="P680" s="142">
        <f t="shared" si="327"/>
        <v>3.4768629500000001</v>
      </c>
      <c r="Q680" s="134">
        <v>0</v>
      </c>
      <c r="R680" s="134">
        <v>0</v>
      </c>
      <c r="S680" s="142">
        <f t="shared" si="328"/>
        <v>0.11468440799999913</v>
      </c>
      <c r="T680" s="142"/>
      <c r="U680" s="142"/>
      <c r="V680" s="142"/>
      <c r="W680" s="142"/>
      <c r="X680" s="142"/>
    </row>
    <row r="681" spans="1:24" ht="101.25" customHeight="1" x14ac:dyDescent="0.25">
      <c r="A681" s="267">
        <f t="shared" si="325"/>
        <v>595</v>
      </c>
      <c r="B681" s="133" t="s">
        <v>1026</v>
      </c>
      <c r="C681" s="138" t="s">
        <v>1027</v>
      </c>
      <c r="D681" s="142">
        <v>1.4467920000000001</v>
      </c>
      <c r="E681" s="142">
        <f t="shared" si="326"/>
        <v>1.4347919999999998</v>
      </c>
      <c r="F681" s="142">
        <v>0.10204378800000001</v>
      </c>
      <c r="G681" s="142">
        <v>2.811054E-2</v>
      </c>
      <c r="H681" s="142">
        <v>2.811054E-2</v>
      </c>
      <c r="I681" s="142">
        <v>0</v>
      </c>
      <c r="J681" s="142">
        <v>3.5744927999999995E-2</v>
      </c>
      <c r="K681" s="142">
        <v>1.4066814599999999</v>
      </c>
      <c r="L681" s="142">
        <v>3.8188320000000012E-2</v>
      </c>
      <c r="M681" s="142">
        <v>0</v>
      </c>
      <c r="N681" s="142"/>
      <c r="O681" s="134">
        <v>8.5036490000000006E-2</v>
      </c>
      <c r="P681" s="142">
        <f t="shared" si="327"/>
        <v>8.5036490000000006E-2</v>
      </c>
      <c r="Q681" s="134">
        <v>0</v>
      </c>
      <c r="R681" s="134">
        <v>0</v>
      </c>
      <c r="S681" s="142">
        <f t="shared" si="328"/>
        <v>1.3327482119999998</v>
      </c>
      <c r="T681" s="142"/>
      <c r="U681" s="142"/>
      <c r="V681" s="142"/>
      <c r="W681" s="142"/>
      <c r="X681" s="142"/>
    </row>
    <row r="682" spans="1:24" ht="94.5" x14ac:dyDescent="0.25">
      <c r="A682" s="267">
        <f t="shared" si="325"/>
        <v>596</v>
      </c>
      <c r="B682" s="133" t="s">
        <v>1028</v>
      </c>
      <c r="C682" s="138" t="s">
        <v>1731</v>
      </c>
      <c r="D682" s="142">
        <v>2.3520719999999997</v>
      </c>
      <c r="E682" s="142">
        <f t="shared" si="326"/>
        <v>2.3520719999999997</v>
      </c>
      <c r="F682" s="142">
        <v>1.5649660860000001</v>
      </c>
      <c r="G682" s="142">
        <v>4.6081956E-2</v>
      </c>
      <c r="H682" s="142">
        <v>4.6081956E-2</v>
      </c>
      <c r="I682" s="142">
        <v>2.3059900439999996</v>
      </c>
      <c r="J682" s="142">
        <v>5.8597115999999984E-2</v>
      </c>
      <c r="K682" s="142">
        <v>0</v>
      </c>
      <c r="L682" s="142">
        <v>1.4602870139999999</v>
      </c>
      <c r="M682" s="142">
        <v>0</v>
      </c>
      <c r="N682" s="142"/>
      <c r="O682" s="134">
        <v>1.5357398099999999</v>
      </c>
      <c r="P682" s="142">
        <f t="shared" si="327"/>
        <v>1.5357398099999999</v>
      </c>
      <c r="Q682" s="134">
        <v>1.5357398099999999</v>
      </c>
      <c r="R682" s="134">
        <v>1.5357398099999999</v>
      </c>
      <c r="S682" s="142">
        <f t="shared" si="328"/>
        <v>0.78710591399999963</v>
      </c>
      <c r="T682" s="142"/>
      <c r="U682" s="142"/>
      <c r="V682" s="142"/>
      <c r="W682" s="142"/>
      <c r="X682" s="142"/>
    </row>
    <row r="683" spans="1:24" ht="94.5" x14ac:dyDescent="0.25">
      <c r="A683" s="267">
        <f t="shared" si="325"/>
        <v>597</v>
      </c>
      <c r="B683" s="133" t="s">
        <v>1981</v>
      </c>
      <c r="C683" s="138" t="s">
        <v>1732</v>
      </c>
      <c r="D683" s="142">
        <v>8.4979319999999987</v>
      </c>
      <c r="E683" s="142">
        <f t="shared" si="326"/>
        <v>6.7887456000000004</v>
      </c>
      <c r="F683" s="142">
        <v>0.48282226800000005</v>
      </c>
      <c r="G683" s="142">
        <v>0.13300558799999998</v>
      </c>
      <c r="H683" s="142">
        <v>0.13300558799999998</v>
      </c>
      <c r="I683" s="142">
        <v>1.6971864000000001</v>
      </c>
      <c r="J683" s="142">
        <v>0.16912786800000004</v>
      </c>
      <c r="K683" s="142">
        <v>1.6971864000000001</v>
      </c>
      <c r="L683" s="142">
        <v>0.18068881200000006</v>
      </c>
      <c r="M683" s="142">
        <v>3.2613672120000001</v>
      </c>
      <c r="N683" s="142"/>
      <c r="O683" s="134">
        <v>0.40235189000000005</v>
      </c>
      <c r="P683" s="142">
        <f t="shared" si="327"/>
        <v>0.40235189000000005</v>
      </c>
      <c r="Q683" s="134">
        <v>0</v>
      </c>
      <c r="R683" s="134">
        <v>0</v>
      </c>
      <c r="S683" s="142">
        <f t="shared" si="328"/>
        <v>6.3059233320000008</v>
      </c>
      <c r="T683" s="142"/>
      <c r="U683" s="142"/>
      <c r="V683" s="142"/>
      <c r="W683" s="142"/>
      <c r="X683" s="142"/>
    </row>
    <row r="684" spans="1:24" ht="78.75" x14ac:dyDescent="0.25">
      <c r="A684" s="267">
        <f t="shared" si="325"/>
        <v>598</v>
      </c>
      <c r="B684" s="133" t="s">
        <v>1982</v>
      </c>
      <c r="C684" s="138" t="s">
        <v>1983</v>
      </c>
      <c r="D684" s="142">
        <v>0</v>
      </c>
      <c r="E684" s="142">
        <f t="shared" si="326"/>
        <v>0</v>
      </c>
      <c r="F684" s="142">
        <v>0.10457083</v>
      </c>
      <c r="G684" s="142">
        <v>0</v>
      </c>
      <c r="H684" s="142">
        <v>0</v>
      </c>
      <c r="I684" s="142">
        <v>0</v>
      </c>
      <c r="J684" s="142">
        <v>0</v>
      </c>
      <c r="K684" s="142">
        <v>0</v>
      </c>
      <c r="L684" s="142">
        <v>0.10457083</v>
      </c>
      <c r="M684" s="142">
        <v>0</v>
      </c>
      <c r="N684" s="142"/>
      <c r="O684" s="134">
        <v>8.7142360000000002E-2</v>
      </c>
      <c r="P684" s="142">
        <f t="shared" si="327"/>
        <v>8.7142360000000002E-2</v>
      </c>
      <c r="Q684" s="134">
        <v>0</v>
      </c>
      <c r="R684" s="134">
        <v>0</v>
      </c>
      <c r="S684" s="142">
        <f t="shared" si="328"/>
        <v>-0.10457083</v>
      </c>
      <c r="T684" s="142"/>
      <c r="U684" s="142"/>
      <c r="V684" s="142"/>
      <c r="W684" s="142"/>
      <c r="X684" s="142"/>
    </row>
    <row r="685" spans="1:24" ht="31.5" x14ac:dyDescent="0.25">
      <c r="A685" s="267"/>
      <c r="B685" s="187" t="s">
        <v>410</v>
      </c>
      <c r="C685" s="188"/>
      <c r="D685" s="170">
        <v>0.27818399999999999</v>
      </c>
      <c r="E685" s="170">
        <v>0.17108399999999999</v>
      </c>
      <c r="F685" s="170">
        <v>1.2167640000000002E-2</v>
      </c>
      <c r="G685" s="170">
        <v>3.3518879999999999E-3</v>
      </c>
      <c r="H685" s="170">
        <v>3.3518879999999999E-3</v>
      </c>
      <c r="I685" s="170">
        <v>0</v>
      </c>
      <c r="J685" s="170">
        <v>4.262208E-3</v>
      </c>
      <c r="K685" s="170">
        <v>0.16773211199999999</v>
      </c>
      <c r="L685" s="170">
        <v>4.5535440000000031E-3</v>
      </c>
      <c r="M685" s="170">
        <v>0</v>
      </c>
      <c r="N685" s="170">
        <f t="shared" ref="N685:P685" si="329">SUM(N686:N686)</f>
        <v>0</v>
      </c>
      <c r="O685" s="198">
        <v>1.0139700000000001E-2</v>
      </c>
      <c r="P685" s="170">
        <f t="shared" si="329"/>
        <v>1.0139700000000001E-2</v>
      </c>
      <c r="Q685" s="170">
        <f t="shared" ref="Q685:W685" si="330">SUM(Q686:Q686)</f>
        <v>0</v>
      </c>
      <c r="R685" s="170">
        <f t="shared" si="330"/>
        <v>0</v>
      </c>
      <c r="S685" s="170">
        <f t="shared" si="330"/>
        <v>0.15891635999999998</v>
      </c>
      <c r="T685" s="170">
        <f t="shared" si="330"/>
        <v>0</v>
      </c>
      <c r="U685" s="170">
        <f t="shared" si="330"/>
        <v>0</v>
      </c>
      <c r="V685" s="170">
        <f t="shared" si="330"/>
        <v>0</v>
      </c>
      <c r="W685" s="170">
        <f t="shared" si="330"/>
        <v>0</v>
      </c>
      <c r="X685" s="170"/>
    </row>
    <row r="686" spans="1:24" ht="81.2" customHeight="1" x14ac:dyDescent="0.25">
      <c r="A686" s="267">
        <f t="shared" si="325"/>
        <v>599</v>
      </c>
      <c r="B686" s="133" t="s">
        <v>1029</v>
      </c>
      <c r="C686" s="139" t="s">
        <v>1030</v>
      </c>
      <c r="D686" s="142">
        <v>0.27818399999999999</v>
      </c>
      <c r="E686" s="142">
        <f>G686+I686+K686+M686</f>
        <v>0.17108399999999999</v>
      </c>
      <c r="F686" s="142">
        <v>1.2167640000000002E-2</v>
      </c>
      <c r="G686" s="142">
        <v>3.3518879999999999E-3</v>
      </c>
      <c r="H686" s="142">
        <v>3.3518879999999999E-3</v>
      </c>
      <c r="I686" s="142">
        <v>0</v>
      </c>
      <c r="J686" s="142">
        <v>4.262208E-3</v>
      </c>
      <c r="K686" s="142">
        <v>0.16773211199999999</v>
      </c>
      <c r="L686" s="142">
        <v>4.5535440000000031E-3</v>
      </c>
      <c r="M686" s="142">
        <v>0</v>
      </c>
      <c r="N686" s="142"/>
      <c r="O686" s="134">
        <v>1.0139700000000001E-2</v>
      </c>
      <c r="P686" s="142">
        <f>O686-X686</f>
        <v>1.0139700000000001E-2</v>
      </c>
      <c r="Q686" s="134">
        <v>0</v>
      </c>
      <c r="R686" s="134">
        <v>0</v>
      </c>
      <c r="S686" s="142">
        <f>E686-F686</f>
        <v>0.15891635999999998</v>
      </c>
      <c r="T686" s="142"/>
      <c r="U686" s="142"/>
      <c r="V686" s="142"/>
      <c r="W686" s="142"/>
      <c r="X686" s="142"/>
    </row>
    <row r="687" spans="1:24" ht="31.5" x14ac:dyDescent="0.25">
      <c r="A687" s="267"/>
      <c r="B687" s="191" t="s">
        <v>413</v>
      </c>
      <c r="C687" s="188"/>
      <c r="D687" s="170">
        <v>47.553420000000003</v>
      </c>
      <c r="E687" s="170">
        <v>24.354609600000003</v>
      </c>
      <c r="F687" s="170">
        <v>16.099842934000002</v>
      </c>
      <c r="G687" s="170">
        <v>0.74732437600000001</v>
      </c>
      <c r="H687" s="170">
        <v>0.74732437600000001</v>
      </c>
      <c r="I687" s="170">
        <v>7.0299078919999998</v>
      </c>
      <c r="J687" s="170">
        <v>0.55795689599999998</v>
      </c>
      <c r="K687" s="170">
        <v>6.3295943280000007</v>
      </c>
      <c r="L687" s="170">
        <v>14.794561662000003</v>
      </c>
      <c r="M687" s="170">
        <v>10.247783003999999</v>
      </c>
      <c r="N687" s="170">
        <f t="shared" ref="N687" si="331">SUM(N688:N700)</f>
        <v>0</v>
      </c>
      <c r="O687" s="198">
        <v>15.76910387</v>
      </c>
      <c r="P687" s="170">
        <f t="shared" ref="P687" si="332">SUM(P688:P700)</f>
        <v>15.76910387</v>
      </c>
      <c r="Q687" s="170">
        <f t="shared" ref="Q687:W687" si="333">SUM(Q688:Q700)</f>
        <v>2.3898564500000004</v>
      </c>
      <c r="R687" s="170">
        <f t="shared" si="333"/>
        <v>0</v>
      </c>
      <c r="S687" s="170">
        <f t="shared" si="333"/>
        <v>8.2547666659999983</v>
      </c>
      <c r="T687" s="170">
        <f t="shared" si="333"/>
        <v>0</v>
      </c>
      <c r="U687" s="170">
        <f t="shared" si="333"/>
        <v>0</v>
      </c>
      <c r="V687" s="170">
        <f t="shared" si="333"/>
        <v>0</v>
      </c>
      <c r="W687" s="170">
        <f t="shared" si="333"/>
        <v>0</v>
      </c>
      <c r="X687" s="170"/>
    </row>
    <row r="688" spans="1:24" ht="63" x14ac:dyDescent="0.25">
      <c r="A688" s="267">
        <f t="shared" si="325"/>
        <v>600</v>
      </c>
      <c r="B688" s="133" t="s">
        <v>1031</v>
      </c>
      <c r="C688" s="138" t="s">
        <v>1032</v>
      </c>
      <c r="D688" s="142">
        <v>2.1404999999999998</v>
      </c>
      <c r="E688" s="142">
        <f t="shared" ref="E688:E700" si="334">G688+I688+K688+M688</f>
        <v>2.1405000000000003</v>
      </c>
      <c r="F688" s="142">
        <v>0.15223444799999999</v>
      </c>
      <c r="G688" s="142">
        <v>4.193682E-2</v>
      </c>
      <c r="H688" s="142">
        <v>4.193682E-2</v>
      </c>
      <c r="I688" s="142">
        <v>0</v>
      </c>
      <c r="J688" s="142">
        <v>5.3326224000000005E-2</v>
      </c>
      <c r="K688" s="142">
        <v>2.0985631800000002</v>
      </c>
      <c r="L688" s="142">
        <v>5.6971403999999989E-2</v>
      </c>
      <c r="M688" s="142">
        <v>0</v>
      </c>
      <c r="N688" s="142"/>
      <c r="O688" s="134">
        <v>0.12686203999999998</v>
      </c>
      <c r="P688" s="142">
        <f t="shared" ref="P688:P700" si="335">O688-X688</f>
        <v>0.12686203999999998</v>
      </c>
      <c r="Q688" s="134">
        <v>0</v>
      </c>
      <c r="R688" s="134">
        <v>0</v>
      </c>
      <c r="S688" s="142">
        <f t="shared" ref="S688:S700" si="336">E688-F688</f>
        <v>1.9882655520000003</v>
      </c>
      <c r="T688" s="142"/>
      <c r="U688" s="142"/>
      <c r="V688" s="142"/>
      <c r="W688" s="142"/>
      <c r="X688" s="142"/>
    </row>
    <row r="689" spans="1:24" ht="47.25" x14ac:dyDescent="0.25">
      <c r="A689" s="267">
        <f t="shared" si="325"/>
        <v>601</v>
      </c>
      <c r="B689" s="133" t="s">
        <v>1033</v>
      </c>
      <c r="C689" s="138" t="s">
        <v>1034</v>
      </c>
      <c r="D689" s="142">
        <v>9.4592399999999994</v>
      </c>
      <c r="E689" s="142">
        <f t="shared" si="334"/>
        <v>1.5697079999999999</v>
      </c>
      <c r="F689" s="142">
        <v>6.2305943099999999</v>
      </c>
      <c r="G689" s="142">
        <v>3.0753828000000004E-2</v>
      </c>
      <c r="H689" s="142">
        <v>3.0753828000000004E-2</v>
      </c>
      <c r="I689" s="142">
        <v>1.538954172</v>
      </c>
      <c r="J689" s="142">
        <v>3.9106103999999996E-2</v>
      </c>
      <c r="K689" s="142">
        <v>0</v>
      </c>
      <c r="L689" s="142">
        <v>6.1607343779999999</v>
      </c>
      <c r="M689" s="142">
        <v>0</v>
      </c>
      <c r="N689" s="142"/>
      <c r="O689" s="134">
        <v>6.4669442300000002</v>
      </c>
      <c r="P689" s="142">
        <f t="shared" si="335"/>
        <v>6.4669442300000002</v>
      </c>
      <c r="Q689" s="134">
        <v>0</v>
      </c>
      <c r="R689" s="134">
        <v>0</v>
      </c>
      <c r="S689" s="142">
        <f t="shared" si="336"/>
        <v>-4.6608863100000004</v>
      </c>
      <c r="T689" s="142"/>
      <c r="U689" s="142"/>
      <c r="V689" s="142"/>
      <c r="W689" s="142"/>
      <c r="X689" s="142"/>
    </row>
    <row r="690" spans="1:24" ht="81.2" customHeight="1" x14ac:dyDescent="0.25">
      <c r="A690" s="267">
        <f t="shared" si="325"/>
        <v>602</v>
      </c>
      <c r="B690" s="133" t="s">
        <v>1035</v>
      </c>
      <c r="C690" s="138" t="s">
        <v>1036</v>
      </c>
      <c r="D690" s="142">
        <v>9.6856919999999995</v>
      </c>
      <c r="E690" s="142">
        <f t="shared" si="334"/>
        <v>0.65169600000000005</v>
      </c>
      <c r="F690" s="142">
        <v>0</v>
      </c>
      <c r="G690" s="142">
        <v>0</v>
      </c>
      <c r="H690" s="142">
        <v>0</v>
      </c>
      <c r="I690" s="142">
        <v>0.16292400000000001</v>
      </c>
      <c r="J690" s="142">
        <v>0</v>
      </c>
      <c r="K690" s="142">
        <v>0.16292400000000001</v>
      </c>
      <c r="L690" s="142">
        <v>0</v>
      </c>
      <c r="M690" s="142">
        <v>0.32584800000000008</v>
      </c>
      <c r="N690" s="142"/>
      <c r="O690" s="134">
        <v>0</v>
      </c>
      <c r="P690" s="142">
        <f t="shared" si="335"/>
        <v>0</v>
      </c>
      <c r="Q690" s="134">
        <v>0</v>
      </c>
      <c r="R690" s="134">
        <v>0</v>
      </c>
      <c r="S690" s="142">
        <f t="shared" si="336"/>
        <v>0.65169600000000005</v>
      </c>
      <c r="T690" s="142"/>
      <c r="U690" s="142"/>
      <c r="V690" s="142"/>
      <c r="W690" s="142"/>
      <c r="X690" s="142"/>
    </row>
    <row r="691" spans="1:24" ht="81.2" customHeight="1" x14ac:dyDescent="0.25">
      <c r="A691" s="267">
        <f t="shared" si="325"/>
        <v>603</v>
      </c>
      <c r="B691" s="133" t="s">
        <v>1037</v>
      </c>
      <c r="C691" s="138" t="s">
        <v>1038</v>
      </c>
      <c r="D691" s="142">
        <v>5.3007600000000012</v>
      </c>
      <c r="E691" s="142">
        <f t="shared" si="334"/>
        <v>4.6267679999999993</v>
      </c>
      <c r="F691" s="142">
        <v>0.32906029199999998</v>
      </c>
      <c r="G691" s="142">
        <v>9.0647975999999991E-2</v>
      </c>
      <c r="H691" s="142">
        <v>9.0647975999999991E-2</v>
      </c>
      <c r="I691" s="142">
        <v>0</v>
      </c>
      <c r="J691" s="142">
        <v>0.11526655199999999</v>
      </c>
      <c r="K691" s="142">
        <v>0</v>
      </c>
      <c r="L691" s="142">
        <v>0.12314576399999999</v>
      </c>
      <c r="M691" s="142">
        <v>4.5361200239999997</v>
      </c>
      <c r="N691" s="142"/>
      <c r="O691" s="134">
        <v>0.27421690999999998</v>
      </c>
      <c r="P691" s="142">
        <f t="shared" si="335"/>
        <v>0.27421690999999998</v>
      </c>
      <c r="Q691" s="134">
        <v>0</v>
      </c>
      <c r="R691" s="134">
        <v>0</v>
      </c>
      <c r="S691" s="142">
        <f t="shared" si="336"/>
        <v>4.297707707999999</v>
      </c>
      <c r="T691" s="142"/>
      <c r="U691" s="142"/>
      <c r="V691" s="142"/>
      <c r="W691" s="142"/>
      <c r="X691" s="142"/>
    </row>
    <row r="692" spans="1:24" ht="110.25" x14ac:dyDescent="0.25">
      <c r="A692" s="267">
        <f t="shared" si="325"/>
        <v>604</v>
      </c>
      <c r="B692" s="133" t="s">
        <v>1984</v>
      </c>
      <c r="C692" s="138" t="s">
        <v>1039</v>
      </c>
      <c r="D692" s="142">
        <v>4.7807519999999997</v>
      </c>
      <c r="E692" s="142">
        <f t="shared" si="334"/>
        <v>4.4123279999999996</v>
      </c>
      <c r="F692" s="142">
        <v>3.7407900859999996</v>
      </c>
      <c r="G692" s="142">
        <v>8.6446644000000003E-2</v>
      </c>
      <c r="H692" s="142">
        <v>8.6446644000000003E-2</v>
      </c>
      <c r="I692" s="142">
        <v>0</v>
      </c>
      <c r="J692" s="142">
        <v>0.10992423600000002</v>
      </c>
      <c r="K692" s="142">
        <v>0</v>
      </c>
      <c r="L692" s="142">
        <v>3.5444192059999997</v>
      </c>
      <c r="M692" s="142">
        <v>4.325881356</v>
      </c>
      <c r="N692" s="142"/>
      <c r="O692" s="134">
        <v>3.7755912000000005</v>
      </c>
      <c r="P692" s="142">
        <f t="shared" si="335"/>
        <v>3.7755912000000005</v>
      </c>
      <c r="Q692" s="134">
        <v>0</v>
      </c>
      <c r="R692" s="134">
        <v>0</v>
      </c>
      <c r="S692" s="142">
        <f t="shared" si="336"/>
        <v>0.67153791399999996</v>
      </c>
      <c r="T692" s="142"/>
      <c r="U692" s="142"/>
      <c r="V692" s="142"/>
      <c r="W692" s="142"/>
      <c r="X692" s="142"/>
    </row>
    <row r="693" spans="1:24" ht="78.75" x14ac:dyDescent="0.25">
      <c r="A693" s="267">
        <f t="shared" si="325"/>
        <v>605</v>
      </c>
      <c r="B693" s="133" t="s">
        <v>1985</v>
      </c>
      <c r="C693" s="138" t="s">
        <v>1040</v>
      </c>
      <c r="D693" s="142">
        <v>0.40649999999999997</v>
      </c>
      <c r="E693" s="142">
        <f t="shared" si="334"/>
        <v>0.40649999999999997</v>
      </c>
      <c r="F693" s="142">
        <v>2.8910675999999996E-2</v>
      </c>
      <c r="G693" s="142">
        <v>7.9641720000000003E-3</v>
      </c>
      <c r="H693" s="142">
        <v>7.9641720000000003E-3</v>
      </c>
      <c r="I693" s="142">
        <v>0</v>
      </c>
      <c r="J693" s="142">
        <v>1.0127112000000002E-2</v>
      </c>
      <c r="K693" s="142">
        <v>0.39853582799999998</v>
      </c>
      <c r="L693" s="142">
        <v>1.0819391999999995E-2</v>
      </c>
      <c r="M693" s="142">
        <v>0</v>
      </c>
      <c r="N693" s="142"/>
      <c r="O693" s="134">
        <v>2.4092229999999999E-2</v>
      </c>
      <c r="P693" s="142">
        <f t="shared" si="335"/>
        <v>2.4092229999999999E-2</v>
      </c>
      <c r="Q693" s="134">
        <v>0</v>
      </c>
      <c r="R693" s="134">
        <v>0</v>
      </c>
      <c r="S693" s="142">
        <f t="shared" si="336"/>
        <v>0.377589324</v>
      </c>
      <c r="T693" s="142"/>
      <c r="U693" s="142"/>
      <c r="V693" s="142"/>
      <c r="W693" s="142"/>
      <c r="X693" s="142"/>
    </row>
    <row r="694" spans="1:24" ht="94.5" x14ac:dyDescent="0.25">
      <c r="A694" s="267">
        <f t="shared" si="325"/>
        <v>606</v>
      </c>
      <c r="B694" s="133" t="s">
        <v>1986</v>
      </c>
      <c r="C694" s="139" t="s">
        <v>1041</v>
      </c>
      <c r="D694" s="142">
        <v>3.3045840000000002</v>
      </c>
      <c r="E694" s="142">
        <f t="shared" si="334"/>
        <v>1.1999999999999999E-2</v>
      </c>
      <c r="F694" s="142">
        <v>2.0466881880000001</v>
      </c>
      <c r="G694" s="142">
        <v>2.35116E-4</v>
      </c>
      <c r="H694" s="142">
        <v>2.35116E-4</v>
      </c>
      <c r="I694" s="142">
        <v>0</v>
      </c>
      <c r="J694" s="142">
        <v>2.9893199999999996E-4</v>
      </c>
      <c r="K694" s="142">
        <v>1.1764883999999998E-2</v>
      </c>
      <c r="L694" s="142">
        <v>2.0461541400000001</v>
      </c>
      <c r="M694" s="142">
        <v>0</v>
      </c>
      <c r="N694" s="142"/>
      <c r="O694" s="134">
        <v>2.1524786600000003</v>
      </c>
      <c r="P694" s="142">
        <f t="shared" si="335"/>
        <v>2.1524786600000003</v>
      </c>
      <c r="Q694" s="134">
        <v>0</v>
      </c>
      <c r="R694" s="134">
        <v>0</v>
      </c>
      <c r="S694" s="142">
        <f t="shared" si="336"/>
        <v>-2.0346881880000001</v>
      </c>
      <c r="T694" s="142"/>
      <c r="U694" s="142"/>
      <c r="V694" s="142"/>
      <c r="W694" s="142"/>
      <c r="X694" s="142"/>
    </row>
    <row r="695" spans="1:24" ht="78.75" x14ac:dyDescent="0.25">
      <c r="A695" s="267">
        <f t="shared" si="325"/>
        <v>607</v>
      </c>
      <c r="B695" s="133" t="s">
        <v>1987</v>
      </c>
      <c r="C695" s="138" t="s">
        <v>1042</v>
      </c>
      <c r="D695" s="142">
        <v>1.3813199999999999</v>
      </c>
      <c r="E695" s="142">
        <f t="shared" si="334"/>
        <v>1.3187399999999998</v>
      </c>
      <c r="F695" s="142">
        <v>0.137400614</v>
      </c>
      <c r="G695" s="142">
        <v>2.5836851999999997E-2</v>
      </c>
      <c r="H695" s="142">
        <v>2.5836851999999997E-2</v>
      </c>
      <c r="I695" s="142">
        <v>0</v>
      </c>
      <c r="J695" s="142">
        <v>3.2853744000000004E-2</v>
      </c>
      <c r="K695" s="142">
        <v>1.2929031479999997</v>
      </c>
      <c r="L695" s="142">
        <v>7.8710018000000007E-2</v>
      </c>
      <c r="M695" s="142">
        <v>0</v>
      </c>
      <c r="N695" s="142"/>
      <c r="O695" s="134">
        <v>0.11450050999999999</v>
      </c>
      <c r="P695" s="142">
        <f t="shared" si="335"/>
        <v>0.11450050999999999</v>
      </c>
      <c r="Q695" s="134">
        <v>0</v>
      </c>
      <c r="R695" s="134">
        <v>0</v>
      </c>
      <c r="S695" s="142">
        <f t="shared" si="336"/>
        <v>1.1813393859999999</v>
      </c>
      <c r="T695" s="142"/>
      <c r="U695" s="142"/>
      <c r="V695" s="142"/>
      <c r="W695" s="142"/>
      <c r="X695" s="142"/>
    </row>
    <row r="696" spans="1:24" ht="63" x14ac:dyDescent="0.25">
      <c r="A696" s="267">
        <f t="shared" si="325"/>
        <v>608</v>
      </c>
      <c r="B696" s="174" t="s">
        <v>1043</v>
      </c>
      <c r="C696" s="138" t="s">
        <v>1733</v>
      </c>
      <c r="D696" s="142">
        <v>6.462612</v>
      </c>
      <c r="E696" s="142">
        <f t="shared" si="334"/>
        <v>5.1604896</v>
      </c>
      <c r="F696" s="142">
        <v>0.48004984000000001</v>
      </c>
      <c r="G696" s="142">
        <v>0.38403988</v>
      </c>
      <c r="H696" s="142">
        <v>0.38403988</v>
      </c>
      <c r="I696" s="142">
        <v>4.7764497199999996</v>
      </c>
      <c r="J696" s="142">
        <v>9.6009960000000005E-2</v>
      </c>
      <c r="K696" s="142">
        <v>0</v>
      </c>
      <c r="L696" s="142">
        <v>0</v>
      </c>
      <c r="M696" s="142">
        <v>0</v>
      </c>
      <c r="N696" s="142"/>
      <c r="O696" s="134">
        <v>0</v>
      </c>
      <c r="P696" s="142">
        <f t="shared" si="335"/>
        <v>0</v>
      </c>
      <c r="Q696" s="134">
        <v>2.3898564500000004</v>
      </c>
      <c r="R696" s="134">
        <v>0</v>
      </c>
      <c r="S696" s="142">
        <f t="shared" si="336"/>
        <v>4.6804397599999996</v>
      </c>
      <c r="T696" s="142"/>
      <c r="U696" s="142"/>
      <c r="V696" s="142"/>
      <c r="W696" s="142"/>
      <c r="X696" s="142"/>
    </row>
    <row r="697" spans="1:24" ht="63" x14ac:dyDescent="0.25">
      <c r="A697" s="267">
        <f t="shared" si="325"/>
        <v>609</v>
      </c>
      <c r="B697" s="133" t="s">
        <v>1044</v>
      </c>
      <c r="C697" s="138" t="s">
        <v>1734</v>
      </c>
      <c r="D697" s="142">
        <v>1.8615599999999999</v>
      </c>
      <c r="E697" s="142">
        <f t="shared" si="334"/>
        <v>1.8495600000000001</v>
      </c>
      <c r="F697" s="142">
        <v>0.24945048599999997</v>
      </c>
      <c r="G697" s="142">
        <v>3.6236711999999997E-2</v>
      </c>
      <c r="H697" s="142">
        <v>3.6236711999999997E-2</v>
      </c>
      <c r="I697" s="142">
        <v>0</v>
      </c>
      <c r="J697" s="142">
        <v>4.6078044000000005E-2</v>
      </c>
      <c r="K697" s="142">
        <v>1.8133232880000001</v>
      </c>
      <c r="L697" s="142">
        <v>0.16713572999999995</v>
      </c>
      <c r="M697" s="142">
        <v>0</v>
      </c>
      <c r="N697" s="142"/>
      <c r="O697" s="134">
        <v>0.10961878</v>
      </c>
      <c r="P697" s="142">
        <f t="shared" si="335"/>
        <v>0.10961878</v>
      </c>
      <c r="Q697" s="134">
        <v>0</v>
      </c>
      <c r="R697" s="134">
        <v>0</v>
      </c>
      <c r="S697" s="142">
        <f t="shared" si="336"/>
        <v>1.6001095140000001</v>
      </c>
      <c r="T697" s="142"/>
      <c r="U697" s="142"/>
      <c r="V697" s="142"/>
      <c r="W697" s="142"/>
      <c r="X697" s="142"/>
    </row>
    <row r="698" spans="1:24" ht="63" x14ac:dyDescent="0.25">
      <c r="A698" s="267">
        <f t="shared" si="325"/>
        <v>610</v>
      </c>
      <c r="B698" s="133" t="s">
        <v>1045</v>
      </c>
      <c r="C698" s="138" t="s">
        <v>1735</v>
      </c>
      <c r="D698" s="142">
        <v>2.7699000000000003</v>
      </c>
      <c r="E698" s="142">
        <f t="shared" si="334"/>
        <v>2.2063199999999998</v>
      </c>
      <c r="F698" s="142">
        <v>0.15691562399999998</v>
      </c>
      <c r="G698" s="142">
        <v>4.3226375999999997E-2</v>
      </c>
      <c r="H698" s="142">
        <v>4.3226375999999997E-2</v>
      </c>
      <c r="I698" s="142">
        <v>0.55158000000000007</v>
      </c>
      <c r="J698" s="142">
        <v>5.496598799999998E-2</v>
      </c>
      <c r="K698" s="142">
        <v>0.55158000000000007</v>
      </c>
      <c r="L698" s="142">
        <v>5.8723259999999999E-2</v>
      </c>
      <c r="M698" s="142">
        <v>1.0599336239999999</v>
      </c>
      <c r="N698" s="142"/>
      <c r="O698" s="134">
        <v>0.13076302000000001</v>
      </c>
      <c r="P698" s="142">
        <f t="shared" si="335"/>
        <v>0.13076302000000001</v>
      </c>
      <c r="Q698" s="134">
        <v>0</v>
      </c>
      <c r="R698" s="134">
        <v>0</v>
      </c>
      <c r="S698" s="142">
        <f t="shared" si="336"/>
        <v>2.049404376</v>
      </c>
      <c r="T698" s="142"/>
      <c r="U698" s="142"/>
      <c r="V698" s="142"/>
      <c r="W698" s="142"/>
      <c r="X698" s="142"/>
    </row>
    <row r="699" spans="1:24" ht="63" x14ac:dyDescent="0.25">
      <c r="A699" s="267">
        <f t="shared" si="325"/>
        <v>611</v>
      </c>
      <c r="B699" s="174" t="s">
        <v>1988</v>
      </c>
      <c r="C699" s="138" t="s">
        <v>1989</v>
      </c>
      <c r="D699" s="142">
        <v>0</v>
      </c>
      <c r="E699" s="142">
        <f t="shared" si="334"/>
        <v>0</v>
      </c>
      <c r="F699" s="142">
        <v>1.1807241099999999</v>
      </c>
      <c r="G699" s="142">
        <v>0</v>
      </c>
      <c r="H699" s="142">
        <v>0</v>
      </c>
      <c r="I699" s="142">
        <v>0</v>
      </c>
      <c r="J699" s="142">
        <v>0</v>
      </c>
      <c r="K699" s="142">
        <v>0</v>
      </c>
      <c r="L699" s="142">
        <v>1.1807241099999999</v>
      </c>
      <c r="M699" s="142">
        <v>0</v>
      </c>
      <c r="N699" s="142"/>
      <c r="O699" s="134">
        <v>1.17005268</v>
      </c>
      <c r="P699" s="142">
        <f t="shared" si="335"/>
        <v>1.17005268</v>
      </c>
      <c r="Q699" s="134">
        <v>0</v>
      </c>
      <c r="R699" s="134">
        <v>0</v>
      </c>
      <c r="S699" s="142">
        <f t="shared" si="336"/>
        <v>-1.1807241099999999</v>
      </c>
      <c r="T699" s="142"/>
      <c r="U699" s="142"/>
      <c r="V699" s="142"/>
      <c r="W699" s="142"/>
      <c r="X699" s="142"/>
    </row>
    <row r="700" spans="1:24" ht="78.75" x14ac:dyDescent="0.25">
      <c r="A700" s="267">
        <f t="shared" si="325"/>
        <v>612</v>
      </c>
      <c r="B700" s="133" t="s">
        <v>1990</v>
      </c>
      <c r="C700" s="138" t="s">
        <v>1991</v>
      </c>
      <c r="D700" s="142">
        <v>0</v>
      </c>
      <c r="E700" s="142">
        <f t="shared" si="334"/>
        <v>0</v>
      </c>
      <c r="F700" s="142">
        <v>1.36702426</v>
      </c>
      <c r="G700" s="142">
        <v>0</v>
      </c>
      <c r="H700" s="142">
        <v>0</v>
      </c>
      <c r="I700" s="142">
        <v>0</v>
      </c>
      <c r="J700" s="142">
        <v>0</v>
      </c>
      <c r="K700" s="142">
        <v>0</v>
      </c>
      <c r="L700" s="142">
        <v>1.36702426</v>
      </c>
      <c r="M700" s="142">
        <v>0</v>
      </c>
      <c r="N700" s="142"/>
      <c r="O700" s="134">
        <v>1.4239836100000001</v>
      </c>
      <c r="P700" s="142">
        <f t="shared" si="335"/>
        <v>1.4239836100000001</v>
      </c>
      <c r="Q700" s="134">
        <v>0</v>
      </c>
      <c r="R700" s="134">
        <v>0</v>
      </c>
      <c r="S700" s="142">
        <f t="shared" si="336"/>
        <v>-1.36702426</v>
      </c>
      <c r="T700" s="142"/>
      <c r="U700" s="142"/>
      <c r="V700" s="142"/>
      <c r="W700" s="142"/>
      <c r="X700" s="142"/>
    </row>
    <row r="701" spans="1:24" ht="31.5" x14ac:dyDescent="0.25">
      <c r="A701" s="266"/>
      <c r="B701" s="187" t="s">
        <v>420</v>
      </c>
      <c r="C701" s="188"/>
      <c r="D701" s="170">
        <v>15.61842</v>
      </c>
      <c r="E701" s="170">
        <v>2.5720200000000002</v>
      </c>
      <c r="F701" s="170">
        <v>1.6307783259999999</v>
      </c>
      <c r="G701" s="170">
        <v>5.0391180000000001E-2</v>
      </c>
      <c r="H701" s="170">
        <v>5.0391180000000001E-2</v>
      </c>
      <c r="I701" s="170">
        <v>0.26004899999999997</v>
      </c>
      <c r="J701" s="170">
        <v>0.11962305599999998</v>
      </c>
      <c r="K701" s="170">
        <v>0.26004899999999997</v>
      </c>
      <c r="L701" s="170">
        <v>1.4607640899999998</v>
      </c>
      <c r="M701" s="170">
        <v>2.0015308200000002</v>
      </c>
      <c r="N701" s="170">
        <f t="shared" ref="N701" si="337">SUM(N702:N703)</f>
        <v>0</v>
      </c>
      <c r="O701" s="198">
        <v>7.8623182299999996</v>
      </c>
      <c r="P701" s="170">
        <f t="shared" ref="P701" si="338">SUM(P702:P703)</f>
        <v>7.8623182299999996</v>
      </c>
      <c r="Q701" s="170">
        <f t="shared" ref="Q701:W701" si="339">SUM(Q702:Q703)</f>
        <v>1.97401491</v>
      </c>
      <c r="R701" s="170">
        <f t="shared" si="339"/>
        <v>0</v>
      </c>
      <c r="S701" s="170">
        <f t="shared" si="339"/>
        <v>0.94124167400000047</v>
      </c>
      <c r="T701" s="170">
        <f t="shared" si="339"/>
        <v>0</v>
      </c>
      <c r="U701" s="170">
        <f t="shared" si="339"/>
        <v>0</v>
      </c>
      <c r="V701" s="170">
        <f t="shared" si="339"/>
        <v>0</v>
      </c>
      <c r="W701" s="170">
        <f t="shared" si="339"/>
        <v>0</v>
      </c>
      <c r="X701" s="170"/>
    </row>
    <row r="702" spans="1:24" ht="94.5" x14ac:dyDescent="0.25">
      <c r="A702" s="267">
        <f t="shared" si="325"/>
        <v>613</v>
      </c>
      <c r="B702" s="133" t="s">
        <v>1992</v>
      </c>
      <c r="C702" s="138" t="s">
        <v>1046</v>
      </c>
      <c r="D702" s="142">
        <v>2.474628</v>
      </c>
      <c r="E702" s="142">
        <f>G702+I702+K702+M702</f>
        <v>1.5318240000000003</v>
      </c>
      <c r="F702" s="142">
        <v>0.52121744800000003</v>
      </c>
      <c r="G702" s="142">
        <v>3.001158E-2</v>
      </c>
      <c r="H702" s="142">
        <v>3.001158E-2</v>
      </c>
      <c r="I702" s="142">
        <v>0</v>
      </c>
      <c r="J702" s="142">
        <v>9.3708647999999992E-2</v>
      </c>
      <c r="K702" s="142">
        <v>0</v>
      </c>
      <c r="L702" s="142">
        <v>0.39749722000000004</v>
      </c>
      <c r="M702" s="142">
        <v>1.5018124200000003</v>
      </c>
      <c r="N702" s="142"/>
      <c r="O702" s="134">
        <v>0.10310019000000019</v>
      </c>
      <c r="P702" s="142">
        <f>O702-X702</f>
        <v>0.10310019000000019</v>
      </c>
      <c r="Q702" s="134">
        <v>1.97401491</v>
      </c>
      <c r="R702" s="134">
        <v>0</v>
      </c>
      <c r="S702" s="142">
        <f>E702-F702</f>
        <v>1.0106065520000003</v>
      </c>
      <c r="T702" s="142"/>
      <c r="U702" s="142"/>
      <c r="V702" s="142"/>
      <c r="W702" s="142"/>
      <c r="X702" s="142"/>
    </row>
    <row r="703" spans="1:24" ht="126" x14ac:dyDescent="0.25">
      <c r="A703" s="141">
        <f t="shared" si="325"/>
        <v>614</v>
      </c>
      <c r="B703" s="133" t="s">
        <v>1047</v>
      </c>
      <c r="C703" s="139" t="s">
        <v>1048</v>
      </c>
      <c r="D703" s="142">
        <v>13.143791999999999</v>
      </c>
      <c r="E703" s="142">
        <f>G703+I703+K703+M703</f>
        <v>1.0401960000000001</v>
      </c>
      <c r="F703" s="142">
        <v>1.1095608779999999</v>
      </c>
      <c r="G703" s="142">
        <v>2.0379600000000001E-2</v>
      </c>
      <c r="H703" s="142">
        <v>2.0379600000000001E-2</v>
      </c>
      <c r="I703" s="142">
        <v>0.26004899999999997</v>
      </c>
      <c r="J703" s="142">
        <v>2.5914407999999989E-2</v>
      </c>
      <c r="K703" s="142">
        <v>0.26004899999999997</v>
      </c>
      <c r="L703" s="142">
        <v>1.0632668699999999</v>
      </c>
      <c r="M703" s="142">
        <v>0.49971840000000012</v>
      </c>
      <c r="N703" s="142"/>
      <c r="O703" s="134">
        <v>7.7592180399999995</v>
      </c>
      <c r="P703" s="142">
        <f>O703-X703</f>
        <v>7.7592180399999995</v>
      </c>
      <c r="Q703" s="134">
        <v>0</v>
      </c>
      <c r="R703" s="134">
        <v>0</v>
      </c>
      <c r="S703" s="142">
        <f>E703-F703</f>
        <v>-6.9364877999999797E-2</v>
      </c>
      <c r="T703" s="142"/>
      <c r="U703" s="142"/>
      <c r="V703" s="142"/>
      <c r="W703" s="142"/>
      <c r="X703" s="142"/>
    </row>
    <row r="704" spans="1:24" ht="31.5" x14ac:dyDescent="0.25">
      <c r="A704" s="267"/>
      <c r="B704" s="187" t="s">
        <v>446</v>
      </c>
      <c r="C704" s="190"/>
      <c r="D704" s="170">
        <v>90.51656245546998</v>
      </c>
      <c r="E704" s="170">
        <v>50.21837352</v>
      </c>
      <c r="F704" s="170">
        <v>33.567949063999997</v>
      </c>
      <c r="G704" s="170">
        <v>6.2919426959999987</v>
      </c>
      <c r="H704" s="170">
        <v>2.1243448200000001</v>
      </c>
      <c r="I704" s="170">
        <v>16.260003648000001</v>
      </c>
      <c r="J704" s="170">
        <v>29.319195437999998</v>
      </c>
      <c r="K704" s="170">
        <v>23.690691432000001</v>
      </c>
      <c r="L704" s="170">
        <v>2.1244088059999999</v>
      </c>
      <c r="M704" s="170">
        <v>3.9757357439999996</v>
      </c>
      <c r="N704" s="170">
        <f t="shared" ref="N704" si="340">SUM(N705:N713)</f>
        <v>0</v>
      </c>
      <c r="O704" s="198">
        <v>19.764862300000004</v>
      </c>
      <c r="P704" s="170">
        <f t="shared" ref="P704" si="341">SUM(P705:P713)</f>
        <v>19.764862300000004</v>
      </c>
      <c r="Q704" s="170">
        <f t="shared" ref="Q704:W704" si="342">SUM(Q705:Q713)</f>
        <v>81.705396440000001</v>
      </c>
      <c r="R704" s="170">
        <f t="shared" si="342"/>
        <v>1.7614979200000001</v>
      </c>
      <c r="S704" s="170">
        <f t="shared" si="342"/>
        <v>16.650424455999996</v>
      </c>
      <c r="T704" s="170">
        <f t="shared" si="342"/>
        <v>0</v>
      </c>
      <c r="U704" s="170">
        <f t="shared" si="342"/>
        <v>0</v>
      </c>
      <c r="V704" s="170">
        <f t="shared" si="342"/>
        <v>0</v>
      </c>
      <c r="W704" s="170">
        <f t="shared" si="342"/>
        <v>0</v>
      </c>
      <c r="X704" s="170"/>
    </row>
    <row r="705" spans="1:24" ht="110.25" x14ac:dyDescent="0.25">
      <c r="A705" s="267">
        <f t="shared" si="325"/>
        <v>615</v>
      </c>
      <c r="B705" s="133" t="s">
        <v>1049</v>
      </c>
      <c r="C705" s="138" t="s">
        <v>1050</v>
      </c>
      <c r="D705" s="142">
        <v>2.5481280000000006</v>
      </c>
      <c r="E705" s="142">
        <f t="shared" ref="E705:E713" si="343">G705+I705+K705+M705</f>
        <v>2.3479027199999996</v>
      </c>
      <c r="F705" s="142">
        <v>0</v>
      </c>
      <c r="G705" s="142">
        <v>0</v>
      </c>
      <c r="H705" s="142">
        <v>0</v>
      </c>
      <c r="I705" s="142">
        <v>0.58697568</v>
      </c>
      <c r="J705" s="142">
        <v>0</v>
      </c>
      <c r="K705" s="142">
        <v>0.58697568</v>
      </c>
      <c r="L705" s="142">
        <v>0</v>
      </c>
      <c r="M705" s="142">
        <v>1.1739513599999998</v>
      </c>
      <c r="N705" s="142"/>
      <c r="O705" s="134">
        <v>0</v>
      </c>
      <c r="P705" s="142">
        <f t="shared" ref="P705:P713" si="344">O705-X705</f>
        <v>0</v>
      </c>
      <c r="Q705" s="134">
        <v>0</v>
      </c>
      <c r="R705" s="134">
        <v>0</v>
      </c>
      <c r="S705" s="142">
        <f t="shared" ref="S705:S713" si="345">E705-F705</f>
        <v>2.3479027199999996</v>
      </c>
      <c r="T705" s="142"/>
      <c r="U705" s="142"/>
      <c r="V705" s="142"/>
      <c r="W705" s="142"/>
      <c r="X705" s="142"/>
    </row>
    <row r="706" spans="1:24" ht="141.75" x14ac:dyDescent="0.25">
      <c r="A706" s="267">
        <f t="shared" si="325"/>
        <v>616</v>
      </c>
      <c r="B706" s="133" t="s">
        <v>1051</v>
      </c>
      <c r="C706" s="138" t="s">
        <v>1052</v>
      </c>
      <c r="D706" s="142">
        <v>1.8172920000000001</v>
      </c>
      <c r="E706" s="142">
        <f t="shared" si="343"/>
        <v>1.6807356</v>
      </c>
      <c r="F706" s="142">
        <v>0.27424087600000002</v>
      </c>
      <c r="G706" s="142">
        <v>3.2929115999999994E-2</v>
      </c>
      <c r="H706" s="142">
        <v>3.2929115999999994E-2</v>
      </c>
      <c r="I706" s="142">
        <v>0</v>
      </c>
      <c r="J706" s="142">
        <v>4.1872151999999996E-2</v>
      </c>
      <c r="K706" s="142">
        <v>1.647806484</v>
      </c>
      <c r="L706" s="142">
        <v>0.19943960800000005</v>
      </c>
      <c r="M706" s="142">
        <v>0</v>
      </c>
      <c r="N706" s="142"/>
      <c r="O706" s="134">
        <v>0.25431826999999996</v>
      </c>
      <c r="P706" s="142">
        <f t="shared" si="344"/>
        <v>0.25431826999999996</v>
      </c>
      <c r="Q706" s="134">
        <v>0</v>
      </c>
      <c r="R706" s="134">
        <v>0</v>
      </c>
      <c r="S706" s="142">
        <f t="shared" si="345"/>
        <v>1.4064947239999999</v>
      </c>
      <c r="T706" s="142"/>
      <c r="U706" s="142"/>
      <c r="V706" s="142"/>
      <c r="W706" s="142"/>
      <c r="X706" s="142"/>
    </row>
    <row r="707" spans="1:24" ht="94.5" x14ac:dyDescent="0.25">
      <c r="A707" s="267">
        <f t="shared" si="325"/>
        <v>617</v>
      </c>
      <c r="B707" s="133" t="s">
        <v>1053</v>
      </c>
      <c r="C707" s="138" t="s">
        <v>1054</v>
      </c>
      <c r="D707" s="142">
        <v>2.4620760000000002</v>
      </c>
      <c r="E707" s="142">
        <f t="shared" si="343"/>
        <v>2.2996511999999996</v>
      </c>
      <c r="F707" s="142">
        <v>0.40781367599999996</v>
      </c>
      <c r="G707" s="142">
        <v>4.5054923999999989E-2</v>
      </c>
      <c r="H707" s="142">
        <v>4.5054923999999989E-2</v>
      </c>
      <c r="I707" s="142">
        <v>0</v>
      </c>
      <c r="J707" s="142">
        <v>5.7291156000000003E-2</v>
      </c>
      <c r="K707" s="142">
        <v>2.2545962759999996</v>
      </c>
      <c r="L707" s="142">
        <v>0.30546759599999995</v>
      </c>
      <c r="M707" s="142">
        <v>0</v>
      </c>
      <c r="N707" s="142"/>
      <c r="O707" s="134">
        <v>0.38055477000000004</v>
      </c>
      <c r="P707" s="142">
        <f t="shared" si="344"/>
        <v>0.38055477000000004</v>
      </c>
      <c r="Q707" s="134">
        <v>0</v>
      </c>
      <c r="R707" s="134">
        <v>0</v>
      </c>
      <c r="S707" s="142">
        <f t="shared" si="345"/>
        <v>1.8918375239999996</v>
      </c>
      <c r="T707" s="142"/>
      <c r="U707" s="142"/>
      <c r="V707" s="142"/>
      <c r="W707" s="142"/>
      <c r="X707" s="142"/>
    </row>
    <row r="708" spans="1:24" ht="141.75" x14ac:dyDescent="0.25">
      <c r="A708" s="267">
        <f t="shared" si="325"/>
        <v>618</v>
      </c>
      <c r="B708" s="133" t="s">
        <v>1055</v>
      </c>
      <c r="C708" s="138" t="s">
        <v>1056</v>
      </c>
      <c r="D708" s="142">
        <v>2.174604</v>
      </c>
      <c r="E708" s="142">
        <f t="shared" si="343"/>
        <v>1.9744439999999999</v>
      </c>
      <c r="F708" s="142">
        <v>1.807622332</v>
      </c>
      <c r="G708" s="142">
        <v>3.8683439999999999E-2</v>
      </c>
      <c r="H708" s="142">
        <v>3.8683439999999999E-2</v>
      </c>
      <c r="I708" s="142">
        <v>0</v>
      </c>
      <c r="J708" s="142">
        <v>0.27791335799999994</v>
      </c>
      <c r="K708" s="142">
        <v>1.9357605599999999</v>
      </c>
      <c r="L708" s="142">
        <v>1.491025534</v>
      </c>
      <c r="M708" s="142">
        <v>0</v>
      </c>
      <c r="N708" s="142"/>
      <c r="O708" s="134">
        <v>1.75746691</v>
      </c>
      <c r="P708" s="142">
        <f t="shared" si="344"/>
        <v>1.75746691</v>
      </c>
      <c r="Q708" s="134">
        <v>1.7614979200000001</v>
      </c>
      <c r="R708" s="134">
        <v>1.7614979200000001</v>
      </c>
      <c r="S708" s="142">
        <f t="shared" si="345"/>
        <v>0.16682166799999987</v>
      </c>
      <c r="T708" s="142"/>
      <c r="U708" s="142"/>
      <c r="V708" s="142"/>
      <c r="W708" s="142"/>
      <c r="X708" s="142"/>
    </row>
    <row r="709" spans="1:24" ht="94.5" x14ac:dyDescent="0.25">
      <c r="A709" s="267">
        <f t="shared" si="325"/>
        <v>619</v>
      </c>
      <c r="B709" s="174" t="s">
        <v>1057</v>
      </c>
      <c r="C709" s="138" t="s">
        <v>1058</v>
      </c>
      <c r="D709" s="142">
        <v>5.8912319999999996</v>
      </c>
      <c r="E709" s="142">
        <f t="shared" si="343"/>
        <v>4.8270359999999997</v>
      </c>
      <c r="F709" s="142">
        <v>0.34330351199999992</v>
      </c>
      <c r="G709" s="142">
        <v>9.4571615999999997E-2</v>
      </c>
      <c r="H709" s="142">
        <v>9.4571615999999997E-2</v>
      </c>
      <c r="I709" s="142">
        <v>1.2067589999999999</v>
      </c>
      <c r="J709" s="142">
        <v>0.12025582799999995</v>
      </c>
      <c r="K709" s="142">
        <v>1.2067589999999999</v>
      </c>
      <c r="L709" s="142">
        <v>0.12847606799999997</v>
      </c>
      <c r="M709" s="142">
        <v>2.3189463839999997</v>
      </c>
      <c r="N709" s="142"/>
      <c r="O709" s="134">
        <v>0.28608625999999998</v>
      </c>
      <c r="P709" s="142">
        <f t="shared" si="344"/>
        <v>0.28608625999999998</v>
      </c>
      <c r="Q709" s="134">
        <v>0</v>
      </c>
      <c r="R709" s="134">
        <v>0</v>
      </c>
      <c r="S709" s="142">
        <f t="shared" si="345"/>
        <v>4.4837324879999993</v>
      </c>
      <c r="T709" s="142"/>
      <c r="U709" s="142"/>
      <c r="V709" s="142"/>
      <c r="W709" s="142"/>
      <c r="X709" s="142"/>
    </row>
    <row r="710" spans="1:24" ht="78.75" x14ac:dyDescent="0.25">
      <c r="A710" s="267">
        <f t="shared" si="325"/>
        <v>620</v>
      </c>
      <c r="B710" s="133" t="s">
        <v>1059</v>
      </c>
      <c r="C710" s="138" t="s">
        <v>1060</v>
      </c>
      <c r="D710" s="142">
        <v>18.136392000000004</v>
      </c>
      <c r="E710" s="142">
        <f t="shared" si="343"/>
        <v>14.509113599999999</v>
      </c>
      <c r="F710" s="142">
        <v>8.1401377779999997</v>
      </c>
      <c r="G710" s="142">
        <v>0.28426363199999999</v>
      </c>
      <c r="H710" s="142">
        <v>0.28426363199999999</v>
      </c>
      <c r="I710" s="142">
        <v>14.224849967999999</v>
      </c>
      <c r="J710" s="142">
        <v>7.8558741459999997</v>
      </c>
      <c r="K710" s="142">
        <v>0</v>
      </c>
      <c r="L710" s="142">
        <v>0</v>
      </c>
      <c r="M710" s="142">
        <v>0</v>
      </c>
      <c r="N710" s="142"/>
      <c r="O710" s="134">
        <v>4.2970299000000018</v>
      </c>
      <c r="P710" s="142">
        <f t="shared" si="344"/>
        <v>4.2970299000000018</v>
      </c>
      <c r="Q710" s="134">
        <v>19.435716239999998</v>
      </c>
      <c r="R710" s="134">
        <v>0</v>
      </c>
      <c r="S710" s="142">
        <f t="shared" si="345"/>
        <v>6.3689758219999995</v>
      </c>
      <c r="T710" s="142"/>
      <c r="U710" s="142"/>
      <c r="V710" s="142"/>
      <c r="W710" s="142"/>
      <c r="X710" s="142"/>
    </row>
    <row r="711" spans="1:24" ht="63" x14ac:dyDescent="0.25">
      <c r="A711" s="267">
        <f t="shared" si="325"/>
        <v>621</v>
      </c>
      <c r="B711" s="133" t="s">
        <v>1061</v>
      </c>
      <c r="C711" s="138" t="s">
        <v>1062</v>
      </c>
      <c r="D711" s="142">
        <v>6.598407881076775</v>
      </c>
      <c r="E711" s="142">
        <f t="shared" si="343"/>
        <v>5.480351999999999</v>
      </c>
      <c r="F711" s="142">
        <v>1.312754124</v>
      </c>
      <c r="G711" s="142">
        <v>5.480351999999999</v>
      </c>
      <c r="H711" s="142">
        <v>1.312754124</v>
      </c>
      <c r="I711" s="142">
        <v>0</v>
      </c>
      <c r="J711" s="142">
        <v>0</v>
      </c>
      <c r="K711" s="142">
        <v>0</v>
      </c>
      <c r="L711" s="142">
        <v>0</v>
      </c>
      <c r="M711" s="142">
        <v>0</v>
      </c>
      <c r="N711" s="142"/>
      <c r="O711" s="134">
        <v>9.2302919999999927E-2</v>
      </c>
      <c r="P711" s="142">
        <f t="shared" si="344"/>
        <v>9.2302919999999927E-2</v>
      </c>
      <c r="Q711" s="134">
        <v>6.5498693399999999</v>
      </c>
      <c r="R711" s="134">
        <v>0</v>
      </c>
      <c r="S711" s="142">
        <f t="shared" si="345"/>
        <v>4.1675978759999985</v>
      </c>
      <c r="T711" s="142"/>
      <c r="U711" s="142"/>
      <c r="V711" s="142"/>
      <c r="W711" s="142"/>
      <c r="X711" s="142"/>
    </row>
    <row r="712" spans="1:24" ht="126" x14ac:dyDescent="0.25">
      <c r="A712" s="267">
        <f t="shared" si="325"/>
        <v>622</v>
      </c>
      <c r="B712" s="133" t="s">
        <v>1063</v>
      </c>
      <c r="C712" s="138" t="s">
        <v>1064</v>
      </c>
      <c r="D712" s="142">
        <v>49.709902355593215</v>
      </c>
      <c r="E712" s="142">
        <f t="shared" si="343"/>
        <v>16.133462400000003</v>
      </c>
      <c r="F712" s="142">
        <v>21.282076765999999</v>
      </c>
      <c r="G712" s="142">
        <v>0.316087968</v>
      </c>
      <c r="H712" s="142">
        <v>0.316087968</v>
      </c>
      <c r="I712" s="142">
        <v>0</v>
      </c>
      <c r="J712" s="142">
        <v>20.965988797999998</v>
      </c>
      <c r="K712" s="142">
        <v>15.817374432000001</v>
      </c>
      <c r="L712" s="142">
        <v>0</v>
      </c>
      <c r="M712" s="142">
        <v>0</v>
      </c>
      <c r="N712" s="142"/>
      <c r="O712" s="134">
        <v>12.697103270000003</v>
      </c>
      <c r="P712" s="142">
        <f t="shared" si="344"/>
        <v>12.697103270000003</v>
      </c>
      <c r="Q712" s="134">
        <v>53.958312939999999</v>
      </c>
      <c r="R712" s="134">
        <v>0</v>
      </c>
      <c r="S712" s="142">
        <f t="shared" si="345"/>
        <v>-5.1486143659999968</v>
      </c>
      <c r="T712" s="142"/>
      <c r="U712" s="142"/>
      <c r="V712" s="142"/>
      <c r="W712" s="142"/>
      <c r="X712" s="142"/>
    </row>
    <row r="713" spans="1:24" ht="126" x14ac:dyDescent="0.25">
      <c r="A713" s="267">
        <f t="shared" si="325"/>
        <v>623</v>
      </c>
      <c r="B713" s="133" t="s">
        <v>1065</v>
      </c>
      <c r="C713" s="138" t="s">
        <v>1066</v>
      </c>
      <c r="D713" s="142">
        <v>1.1785282187999999</v>
      </c>
      <c r="E713" s="142">
        <f t="shared" si="343"/>
        <v>0.96567599999999998</v>
      </c>
      <c r="F713" s="142">
        <v>0</v>
      </c>
      <c r="G713" s="142">
        <v>0</v>
      </c>
      <c r="H713" s="142">
        <v>0</v>
      </c>
      <c r="I713" s="142">
        <v>0.24141899999999999</v>
      </c>
      <c r="J713" s="142">
        <v>0</v>
      </c>
      <c r="K713" s="142">
        <v>0.24141899999999999</v>
      </c>
      <c r="L713" s="142">
        <v>0</v>
      </c>
      <c r="M713" s="142">
        <v>0.48283799999999999</v>
      </c>
      <c r="N713" s="142"/>
      <c r="O713" s="134">
        <v>0</v>
      </c>
      <c r="P713" s="142">
        <f t="shared" si="344"/>
        <v>0</v>
      </c>
      <c r="Q713" s="134">
        <v>0</v>
      </c>
      <c r="R713" s="134">
        <v>0</v>
      </c>
      <c r="S713" s="142">
        <f t="shared" si="345"/>
        <v>0.96567599999999998</v>
      </c>
      <c r="T713" s="142"/>
      <c r="U713" s="142"/>
      <c r="V713" s="142"/>
      <c r="W713" s="142"/>
      <c r="X713" s="142"/>
    </row>
    <row r="714" spans="1:24" ht="31.5" x14ac:dyDescent="0.25">
      <c r="A714" s="267"/>
      <c r="B714" s="187" t="s">
        <v>455</v>
      </c>
      <c r="C714" s="188"/>
      <c r="D714" s="170">
        <v>5.3400360000000004</v>
      </c>
      <c r="E714" s="170">
        <v>5.1700509600000002</v>
      </c>
      <c r="F714" s="170">
        <v>0.59080381000000004</v>
      </c>
      <c r="G714" s="170">
        <v>7.8693971999999987E-2</v>
      </c>
      <c r="H714" s="170">
        <v>7.8693971999999987E-2</v>
      </c>
      <c r="I714" s="170">
        <v>0.28835700000000003</v>
      </c>
      <c r="J714" s="170">
        <v>0.100066032</v>
      </c>
      <c r="K714" s="170">
        <v>2.4061390560000002</v>
      </c>
      <c r="L714" s="170">
        <v>0.41204380600000001</v>
      </c>
      <c r="M714" s="170">
        <v>2.3968609320000001</v>
      </c>
      <c r="N714" s="170">
        <f t="shared" ref="N714" si="346">SUM(N715:N718)</f>
        <v>0</v>
      </c>
      <c r="O714" s="198">
        <v>0.54319278000000004</v>
      </c>
      <c r="P714" s="170">
        <f t="shared" ref="P714" si="347">SUM(P715:P718)</f>
        <v>0.54319278000000004</v>
      </c>
      <c r="Q714" s="170">
        <f t="shared" ref="Q714:W714" si="348">SUM(Q715:Q718)</f>
        <v>0</v>
      </c>
      <c r="R714" s="170">
        <f t="shared" si="348"/>
        <v>0</v>
      </c>
      <c r="S714" s="170">
        <f t="shared" si="348"/>
        <v>4.5792471500000005</v>
      </c>
      <c r="T714" s="170">
        <f t="shared" si="348"/>
        <v>0</v>
      </c>
      <c r="U714" s="170">
        <f t="shared" si="348"/>
        <v>0</v>
      </c>
      <c r="V714" s="170">
        <f t="shared" si="348"/>
        <v>0</v>
      </c>
      <c r="W714" s="170">
        <f t="shared" si="348"/>
        <v>0</v>
      </c>
      <c r="X714" s="170"/>
    </row>
    <row r="715" spans="1:24" ht="78.75" x14ac:dyDescent="0.25">
      <c r="A715" s="267">
        <f t="shared" si="325"/>
        <v>624</v>
      </c>
      <c r="B715" s="133" t="s">
        <v>1067</v>
      </c>
      <c r="C715" s="138" t="s">
        <v>1068</v>
      </c>
      <c r="D715" s="142">
        <v>1.1894280000000002</v>
      </c>
      <c r="E715" s="142">
        <f>G715+I715+K715+M715</f>
        <v>1.1534280000000001</v>
      </c>
      <c r="F715" s="142">
        <v>0</v>
      </c>
      <c r="G715" s="142">
        <v>0</v>
      </c>
      <c r="H715" s="142">
        <v>0</v>
      </c>
      <c r="I715" s="142">
        <v>0.28835700000000003</v>
      </c>
      <c r="J715" s="142">
        <v>0</v>
      </c>
      <c r="K715" s="142">
        <v>0.28835700000000003</v>
      </c>
      <c r="L715" s="142">
        <v>0</v>
      </c>
      <c r="M715" s="142">
        <v>0.57671400000000006</v>
      </c>
      <c r="N715" s="142"/>
      <c r="O715" s="134">
        <v>0</v>
      </c>
      <c r="P715" s="142">
        <f>O715-X715</f>
        <v>0</v>
      </c>
      <c r="Q715" s="134">
        <v>0</v>
      </c>
      <c r="R715" s="134">
        <v>0</v>
      </c>
      <c r="S715" s="142">
        <f>E715-F715</f>
        <v>1.1534280000000001</v>
      </c>
      <c r="T715" s="142"/>
      <c r="U715" s="142"/>
      <c r="V715" s="142"/>
      <c r="W715" s="142"/>
      <c r="X715" s="142"/>
    </row>
    <row r="716" spans="1:24" ht="78.75" x14ac:dyDescent="0.25">
      <c r="A716" s="267">
        <f t="shared" si="325"/>
        <v>625</v>
      </c>
      <c r="B716" s="133" t="s">
        <v>1069</v>
      </c>
      <c r="C716" s="138" t="s">
        <v>1070</v>
      </c>
      <c r="D716" s="142">
        <v>1.8685199999999997</v>
      </c>
      <c r="E716" s="142">
        <f>G716+I716+K716+M716</f>
        <v>1.8565199999999999</v>
      </c>
      <c r="F716" s="142">
        <v>0.132037512</v>
      </c>
      <c r="G716" s="142">
        <v>3.6373067999999995E-2</v>
      </c>
      <c r="H716" s="142">
        <v>3.6373067999999995E-2</v>
      </c>
      <c r="I716" s="142">
        <v>0</v>
      </c>
      <c r="J716" s="142">
        <v>4.6251432000000009E-2</v>
      </c>
      <c r="K716" s="142">
        <v>0</v>
      </c>
      <c r="L716" s="142">
        <v>4.9413011999999992E-2</v>
      </c>
      <c r="M716" s="142">
        <v>1.8201469319999999</v>
      </c>
      <c r="N716" s="142"/>
      <c r="O716" s="134">
        <v>0.11003125999999999</v>
      </c>
      <c r="P716" s="142">
        <f>O716-X716</f>
        <v>0.11003125999999999</v>
      </c>
      <c r="Q716" s="134">
        <v>0</v>
      </c>
      <c r="R716" s="134">
        <v>0</v>
      </c>
      <c r="S716" s="142">
        <f>E716-F716</f>
        <v>1.724482488</v>
      </c>
      <c r="T716" s="142"/>
      <c r="U716" s="142"/>
      <c r="V716" s="142"/>
      <c r="W716" s="142"/>
      <c r="X716" s="142"/>
    </row>
    <row r="717" spans="1:24" ht="78.75" x14ac:dyDescent="0.25">
      <c r="A717" s="267">
        <f t="shared" si="325"/>
        <v>626</v>
      </c>
      <c r="B717" s="133" t="s">
        <v>1071</v>
      </c>
      <c r="C717" s="138" t="s">
        <v>1072</v>
      </c>
      <c r="D717" s="142">
        <v>1.6248</v>
      </c>
      <c r="E717" s="142">
        <f>G717+I717+K717+M717</f>
        <v>1.5028149600000003</v>
      </c>
      <c r="F717" s="142">
        <v>0.31911094200000001</v>
      </c>
      <c r="G717" s="142">
        <v>2.9443259999999999E-2</v>
      </c>
      <c r="H717" s="142">
        <v>2.9443259999999999E-2</v>
      </c>
      <c r="I717" s="142">
        <v>0</v>
      </c>
      <c r="J717" s="142">
        <v>3.7439591999999994E-2</v>
      </c>
      <c r="K717" s="142">
        <v>1.4733717000000002</v>
      </c>
      <c r="L717" s="142">
        <v>0.25222809000000002</v>
      </c>
      <c r="M717" s="142">
        <v>0</v>
      </c>
      <c r="N717" s="142"/>
      <c r="O717" s="134">
        <v>0.30129732999999997</v>
      </c>
      <c r="P717" s="142">
        <f>O717-X717</f>
        <v>0.30129732999999997</v>
      </c>
      <c r="Q717" s="134">
        <v>0</v>
      </c>
      <c r="R717" s="134">
        <v>0</v>
      </c>
      <c r="S717" s="142">
        <f>E717-F717</f>
        <v>1.1837040180000002</v>
      </c>
      <c r="T717" s="142"/>
      <c r="U717" s="142"/>
      <c r="V717" s="142"/>
      <c r="W717" s="142"/>
      <c r="X717" s="142"/>
    </row>
    <row r="718" spans="1:24" ht="78.75" x14ac:dyDescent="0.25">
      <c r="A718" s="267">
        <f t="shared" si="325"/>
        <v>627</v>
      </c>
      <c r="B718" s="133" t="s">
        <v>1073</v>
      </c>
      <c r="C718" s="138" t="s">
        <v>1074</v>
      </c>
      <c r="D718" s="142">
        <v>0.65728799999999998</v>
      </c>
      <c r="E718" s="142">
        <f>G718+I718+K718+M718</f>
        <v>0.65728799999999998</v>
      </c>
      <c r="F718" s="142">
        <v>0.13965535599999998</v>
      </c>
      <c r="G718" s="142">
        <v>1.2877643999999999E-2</v>
      </c>
      <c r="H718" s="142">
        <v>1.2877643999999999E-2</v>
      </c>
      <c r="I718" s="142">
        <v>0</v>
      </c>
      <c r="J718" s="142">
        <v>1.6375007999999996E-2</v>
      </c>
      <c r="K718" s="142">
        <v>0.64441035599999996</v>
      </c>
      <c r="L718" s="142">
        <v>0.11040270399999999</v>
      </c>
      <c r="M718" s="142">
        <v>0</v>
      </c>
      <c r="N718" s="142"/>
      <c r="O718" s="134">
        <v>0.13186419000000002</v>
      </c>
      <c r="P718" s="142">
        <f>O718-X718</f>
        <v>0.13186419000000002</v>
      </c>
      <c r="Q718" s="134">
        <v>0</v>
      </c>
      <c r="R718" s="134">
        <v>0</v>
      </c>
      <c r="S718" s="142">
        <f>E718-F718</f>
        <v>0.51763264399999998</v>
      </c>
      <c r="T718" s="142"/>
      <c r="U718" s="142"/>
      <c r="V718" s="142"/>
      <c r="W718" s="142"/>
      <c r="X718" s="142"/>
    </row>
    <row r="719" spans="1:24" ht="31.5" x14ac:dyDescent="0.25">
      <c r="A719" s="267"/>
      <c r="B719" s="187" t="s">
        <v>594</v>
      </c>
      <c r="C719" s="188"/>
      <c r="D719" s="170">
        <v>49.417619999999999</v>
      </c>
      <c r="E719" s="170">
        <v>30.680090399999997</v>
      </c>
      <c r="F719" s="170">
        <v>13.844082166</v>
      </c>
      <c r="G719" s="170">
        <v>2.1234709380000001</v>
      </c>
      <c r="H719" s="170">
        <v>1.8524364279999999</v>
      </c>
      <c r="I719" s="170">
        <v>18.941460486</v>
      </c>
      <c r="J719" s="170">
        <v>5.9461400199999996</v>
      </c>
      <c r="K719" s="170">
        <v>6.2030766599999998</v>
      </c>
      <c r="L719" s="170">
        <v>6.0455057179999994</v>
      </c>
      <c r="M719" s="170">
        <v>3.4120823160000002</v>
      </c>
      <c r="N719" s="170">
        <f t="shared" ref="N719" si="349">SUM(N720:N728)</f>
        <v>0</v>
      </c>
      <c r="O719" s="198">
        <v>13.44703874</v>
      </c>
      <c r="P719" s="170">
        <f t="shared" ref="P719" si="350">SUM(P720:P728)</f>
        <v>13.44703874</v>
      </c>
      <c r="Q719" s="170">
        <f t="shared" ref="Q719:W719" si="351">SUM(Q720:Q728)</f>
        <v>8.4898859299999998</v>
      </c>
      <c r="R719" s="170">
        <f t="shared" si="351"/>
        <v>7.2585548299999996</v>
      </c>
      <c r="S719" s="170">
        <f t="shared" si="351"/>
        <v>16.836008233999998</v>
      </c>
      <c r="T719" s="170">
        <f t="shared" si="351"/>
        <v>0</v>
      </c>
      <c r="U719" s="170">
        <f t="shared" si="351"/>
        <v>0</v>
      </c>
      <c r="V719" s="170">
        <f t="shared" si="351"/>
        <v>0</v>
      </c>
      <c r="W719" s="170">
        <f t="shared" si="351"/>
        <v>0</v>
      </c>
      <c r="X719" s="170"/>
    </row>
    <row r="720" spans="1:24" ht="110.25" x14ac:dyDescent="0.25">
      <c r="A720" s="267">
        <f t="shared" si="325"/>
        <v>628</v>
      </c>
      <c r="B720" s="133" t="s">
        <v>1993</v>
      </c>
      <c r="C720" s="138" t="s">
        <v>1075</v>
      </c>
      <c r="D720" s="142">
        <v>4.3724399999999992</v>
      </c>
      <c r="E720" s="142">
        <f t="shared" ref="E720:E728" si="352">G720+I720+K720+M720</f>
        <v>2.8707647999999999</v>
      </c>
      <c r="F720" s="142">
        <v>0.20417163599999999</v>
      </c>
      <c r="G720" s="142">
        <v>5.6244240000000001E-2</v>
      </c>
      <c r="H720" s="142">
        <v>5.6244240000000001E-2</v>
      </c>
      <c r="I720" s="142">
        <v>0.71769119999999997</v>
      </c>
      <c r="J720" s="142">
        <v>7.1519291999999984E-2</v>
      </c>
      <c r="K720" s="142">
        <v>0.71769119999999997</v>
      </c>
      <c r="L720" s="142">
        <v>7.6408104000000004E-2</v>
      </c>
      <c r="M720" s="142">
        <v>1.3791381600000001</v>
      </c>
      <c r="N720" s="142"/>
      <c r="O720" s="134">
        <v>0.17014303</v>
      </c>
      <c r="P720" s="142">
        <f t="shared" ref="P720:P728" si="353">O720-X720</f>
        <v>0.17014303</v>
      </c>
      <c r="Q720" s="134">
        <v>0</v>
      </c>
      <c r="R720" s="134">
        <v>0</v>
      </c>
      <c r="S720" s="142">
        <f t="shared" ref="S720:S728" si="354">E720-F720</f>
        <v>2.666593164</v>
      </c>
      <c r="T720" s="142"/>
      <c r="U720" s="142"/>
      <c r="V720" s="142"/>
      <c r="W720" s="142"/>
      <c r="X720" s="142"/>
    </row>
    <row r="721" spans="1:24" ht="121.5" customHeight="1" x14ac:dyDescent="0.25">
      <c r="A721" s="267">
        <f t="shared" si="325"/>
        <v>629</v>
      </c>
      <c r="B721" s="133" t="s">
        <v>1994</v>
      </c>
      <c r="C721" s="138" t="s">
        <v>1076</v>
      </c>
      <c r="D721" s="142">
        <v>1.7304359999999999</v>
      </c>
      <c r="E721" s="142">
        <f t="shared" si="352"/>
        <v>1.465668</v>
      </c>
      <c r="F721" s="142">
        <v>1.1946334900000002</v>
      </c>
      <c r="G721" s="142">
        <v>1.465668</v>
      </c>
      <c r="H721" s="142">
        <v>1.19463349</v>
      </c>
      <c r="I721" s="142">
        <v>0</v>
      </c>
      <c r="J721" s="142">
        <v>0</v>
      </c>
      <c r="K721" s="142">
        <v>0</v>
      </c>
      <c r="L721" s="142">
        <v>2.2204460492503131E-16</v>
      </c>
      <c r="M721" s="142">
        <v>0</v>
      </c>
      <c r="N721" s="142"/>
      <c r="O721" s="134">
        <v>0.99552789999999991</v>
      </c>
      <c r="P721" s="142">
        <f t="shared" si="353"/>
        <v>0.99552789999999991</v>
      </c>
      <c r="Q721" s="134">
        <v>1.2313311</v>
      </c>
      <c r="R721" s="134">
        <v>0</v>
      </c>
      <c r="S721" s="142">
        <f t="shared" si="354"/>
        <v>0.27103450999999978</v>
      </c>
      <c r="T721" s="142"/>
      <c r="U721" s="142"/>
      <c r="V721" s="142"/>
      <c r="W721" s="142"/>
      <c r="X721" s="142"/>
    </row>
    <row r="722" spans="1:24" ht="94.5" x14ac:dyDescent="0.25">
      <c r="A722" s="267">
        <f t="shared" si="325"/>
        <v>630</v>
      </c>
      <c r="B722" s="133" t="s">
        <v>1995</v>
      </c>
      <c r="C722" s="138" t="s">
        <v>1736</v>
      </c>
      <c r="D722" s="142">
        <v>12.013271999999999</v>
      </c>
      <c r="E722" s="142">
        <f t="shared" si="352"/>
        <v>6.0012720000000011</v>
      </c>
      <c r="F722" s="142">
        <v>0.42681639600000004</v>
      </c>
      <c r="G722" s="142">
        <v>0.117577368</v>
      </c>
      <c r="H722" s="142">
        <v>0.117577368</v>
      </c>
      <c r="I722" s="142">
        <v>5.883694632000001</v>
      </c>
      <c r="J722" s="142">
        <v>0.14950954799999999</v>
      </c>
      <c r="K722" s="142">
        <v>0</v>
      </c>
      <c r="L722" s="142">
        <v>0.15972948000000003</v>
      </c>
      <c r="M722" s="142">
        <v>0</v>
      </c>
      <c r="N722" s="142"/>
      <c r="O722" s="134">
        <v>0.35568033000000004</v>
      </c>
      <c r="P722" s="142">
        <f t="shared" si="353"/>
        <v>0.35568033000000004</v>
      </c>
      <c r="Q722" s="134">
        <v>0</v>
      </c>
      <c r="R722" s="134">
        <v>0</v>
      </c>
      <c r="S722" s="142">
        <f t="shared" si="354"/>
        <v>5.5744556040000006</v>
      </c>
      <c r="T722" s="142"/>
      <c r="U722" s="142"/>
      <c r="V722" s="142"/>
      <c r="W722" s="142"/>
      <c r="X722" s="142"/>
    </row>
    <row r="723" spans="1:24" ht="94.5" x14ac:dyDescent="0.25">
      <c r="A723" s="267">
        <f t="shared" si="325"/>
        <v>631</v>
      </c>
      <c r="B723" s="133" t="s">
        <v>1996</v>
      </c>
      <c r="C723" s="138" t="s">
        <v>1737</v>
      </c>
      <c r="D723" s="142">
        <v>8.1941039999999994</v>
      </c>
      <c r="E723" s="142">
        <f t="shared" si="352"/>
        <v>0.98210399999999987</v>
      </c>
      <c r="F723" s="142">
        <v>6.9848207999999995E-2</v>
      </c>
      <c r="G723" s="142">
        <v>1.9241447999999998E-2</v>
      </c>
      <c r="H723" s="142">
        <v>1.9241447999999998E-2</v>
      </c>
      <c r="I723" s="142">
        <v>0.24552599999999999</v>
      </c>
      <c r="J723" s="142">
        <v>2.4467147999999998E-2</v>
      </c>
      <c r="K723" s="142">
        <v>0.24552599999999999</v>
      </c>
      <c r="L723" s="142">
        <v>2.6139612000000003E-2</v>
      </c>
      <c r="M723" s="142">
        <v>0.47181055199999994</v>
      </c>
      <c r="N723" s="142"/>
      <c r="O723" s="134">
        <v>5.8206840000000003E-2</v>
      </c>
      <c r="P723" s="142">
        <f t="shared" si="353"/>
        <v>5.8206840000000003E-2</v>
      </c>
      <c r="Q723" s="134">
        <v>0</v>
      </c>
      <c r="R723" s="134">
        <v>0</v>
      </c>
      <c r="S723" s="142">
        <f t="shared" si="354"/>
        <v>0.91225579199999984</v>
      </c>
      <c r="T723" s="142"/>
      <c r="U723" s="142"/>
      <c r="V723" s="142"/>
      <c r="W723" s="142"/>
      <c r="X723" s="142"/>
    </row>
    <row r="724" spans="1:24" ht="94.5" x14ac:dyDescent="0.25">
      <c r="A724" s="267">
        <f t="shared" si="325"/>
        <v>632</v>
      </c>
      <c r="B724" s="133" t="s">
        <v>1997</v>
      </c>
      <c r="C724" s="138" t="s">
        <v>1738</v>
      </c>
      <c r="D724" s="142">
        <v>4.515936</v>
      </c>
      <c r="E724" s="142">
        <f t="shared" si="352"/>
        <v>4.515936</v>
      </c>
      <c r="F724" s="142">
        <v>0.47121702799999998</v>
      </c>
      <c r="G724" s="142">
        <v>8.8476540000000006E-2</v>
      </c>
      <c r="H724" s="142">
        <v>8.8476540000000006E-2</v>
      </c>
      <c r="I724" s="142">
        <v>0</v>
      </c>
      <c r="J724" s="142">
        <v>0.26254462400000006</v>
      </c>
      <c r="K724" s="142">
        <v>4.4274594599999997</v>
      </c>
      <c r="L724" s="142">
        <v>0.12019586399999993</v>
      </c>
      <c r="M724" s="142">
        <v>0</v>
      </c>
      <c r="N724" s="142"/>
      <c r="O724" s="134">
        <v>0.39268086000000002</v>
      </c>
      <c r="P724" s="142">
        <f t="shared" si="353"/>
        <v>0.39268086000000002</v>
      </c>
      <c r="Q724" s="134">
        <v>0</v>
      </c>
      <c r="R724" s="134">
        <v>0</v>
      </c>
      <c r="S724" s="142">
        <f t="shared" si="354"/>
        <v>4.0447189720000001</v>
      </c>
      <c r="T724" s="142"/>
      <c r="U724" s="142"/>
      <c r="V724" s="142"/>
      <c r="W724" s="142"/>
      <c r="X724" s="142"/>
    </row>
    <row r="725" spans="1:24" ht="78.75" x14ac:dyDescent="0.25">
      <c r="A725" s="267">
        <f t="shared" si="325"/>
        <v>633</v>
      </c>
      <c r="B725" s="133" t="s">
        <v>1077</v>
      </c>
      <c r="C725" s="138" t="s">
        <v>1739</v>
      </c>
      <c r="D725" s="142">
        <v>4.0620000000000003</v>
      </c>
      <c r="E725" s="142">
        <f t="shared" si="352"/>
        <v>3.2496</v>
      </c>
      <c r="F725" s="142">
        <v>0.23111474399999998</v>
      </c>
      <c r="G725" s="142">
        <v>6.3666395999999986E-2</v>
      </c>
      <c r="H725" s="142">
        <v>6.3666395999999986E-2</v>
      </c>
      <c r="I725" s="142">
        <v>0.81240000000000001</v>
      </c>
      <c r="J725" s="142">
        <v>8.0957220000000024E-2</v>
      </c>
      <c r="K725" s="142">
        <v>0.81240000000000001</v>
      </c>
      <c r="L725" s="142">
        <v>8.6491127999999973E-2</v>
      </c>
      <c r="M725" s="142">
        <v>1.5611336039999999</v>
      </c>
      <c r="N725" s="142"/>
      <c r="O725" s="134">
        <v>0.19259562</v>
      </c>
      <c r="P725" s="142">
        <f t="shared" si="353"/>
        <v>0.19259562</v>
      </c>
      <c r="Q725" s="134">
        <v>0</v>
      </c>
      <c r="R725" s="134">
        <v>0</v>
      </c>
      <c r="S725" s="142">
        <f t="shared" si="354"/>
        <v>3.0184852559999999</v>
      </c>
      <c r="T725" s="142"/>
      <c r="U725" s="142"/>
      <c r="V725" s="142"/>
      <c r="W725" s="142"/>
      <c r="X725" s="142"/>
    </row>
    <row r="726" spans="1:24" ht="126" x14ac:dyDescent="0.25">
      <c r="A726" s="267">
        <f t="shared" si="325"/>
        <v>634</v>
      </c>
      <c r="B726" s="133" t="s">
        <v>1998</v>
      </c>
      <c r="C726" s="138" t="s">
        <v>1740</v>
      </c>
      <c r="D726" s="142">
        <v>2.8288319999999998</v>
      </c>
      <c r="E726" s="142">
        <f t="shared" si="352"/>
        <v>2.2534655999999997</v>
      </c>
      <c r="F726" s="142">
        <v>1.7912721559999998</v>
      </c>
      <c r="G726" s="142">
        <v>4.4150039999999995E-2</v>
      </c>
      <c r="H726" s="142">
        <v>4.4150039999999995E-2</v>
      </c>
      <c r="I726" s="142">
        <v>2.2093155599999998</v>
      </c>
      <c r="J726" s="142">
        <v>5.6140524000000004E-2</v>
      </c>
      <c r="K726" s="142">
        <v>0</v>
      </c>
      <c r="L726" s="142">
        <v>1.690981592</v>
      </c>
      <c r="M726" s="142">
        <v>0</v>
      </c>
      <c r="N726" s="142"/>
      <c r="O726" s="134">
        <v>1.7552751</v>
      </c>
      <c r="P726" s="142">
        <f t="shared" si="353"/>
        <v>1.7552751</v>
      </c>
      <c r="Q726" s="134">
        <v>1.7555167700000001</v>
      </c>
      <c r="R726" s="134">
        <v>1.7555167700000001</v>
      </c>
      <c r="S726" s="142">
        <f t="shared" si="354"/>
        <v>0.46219344399999995</v>
      </c>
      <c r="T726" s="142"/>
      <c r="U726" s="142"/>
      <c r="V726" s="142"/>
      <c r="W726" s="142"/>
      <c r="X726" s="142"/>
    </row>
    <row r="727" spans="1:24" ht="94.5" x14ac:dyDescent="0.25">
      <c r="A727" s="267">
        <f t="shared" ref="A727:A790" si="355">IF(A726&gt;0,A726+1,A725+1)</f>
        <v>635</v>
      </c>
      <c r="B727" s="133" t="s">
        <v>1078</v>
      </c>
      <c r="C727" s="138" t="s">
        <v>1741</v>
      </c>
      <c r="D727" s="142">
        <v>4.977468</v>
      </c>
      <c r="E727" s="142">
        <f t="shared" si="352"/>
        <v>3.9723744000000005</v>
      </c>
      <c r="F727" s="142">
        <v>3.9892861759999998</v>
      </c>
      <c r="G727" s="142">
        <v>0.163258926</v>
      </c>
      <c r="H727" s="142">
        <v>0.163258926</v>
      </c>
      <c r="I727" s="142">
        <v>3.8091154740000004</v>
      </c>
      <c r="J727" s="142">
        <v>0.14335957999999996</v>
      </c>
      <c r="K727" s="142">
        <v>0</v>
      </c>
      <c r="L727" s="142">
        <v>3.6826676699999998</v>
      </c>
      <c r="M727" s="142">
        <v>0</v>
      </c>
      <c r="N727" s="142"/>
      <c r="O727" s="134">
        <v>4.0241326700000002</v>
      </c>
      <c r="P727" s="142">
        <f t="shared" si="353"/>
        <v>4.0241326700000002</v>
      </c>
      <c r="Q727" s="134">
        <v>0</v>
      </c>
      <c r="R727" s="134">
        <v>0</v>
      </c>
      <c r="S727" s="142">
        <f t="shared" si="354"/>
        <v>-1.6911775999999268E-2</v>
      </c>
      <c r="T727" s="142"/>
      <c r="U727" s="142"/>
      <c r="V727" s="142"/>
      <c r="W727" s="142"/>
      <c r="X727" s="142"/>
    </row>
    <row r="728" spans="1:24" ht="94.5" x14ac:dyDescent="0.25">
      <c r="A728" s="267">
        <f t="shared" si="355"/>
        <v>636</v>
      </c>
      <c r="B728" s="133" t="s">
        <v>1079</v>
      </c>
      <c r="C728" s="138" t="s">
        <v>1080</v>
      </c>
      <c r="D728" s="142">
        <v>6.7231320000000006</v>
      </c>
      <c r="E728" s="142">
        <f t="shared" si="352"/>
        <v>5.3689055999999997</v>
      </c>
      <c r="F728" s="142">
        <v>5.4657223319999995</v>
      </c>
      <c r="G728" s="142">
        <v>0.10518798</v>
      </c>
      <c r="H728" s="142">
        <v>0.10518798</v>
      </c>
      <c r="I728" s="142">
        <v>5.2637176199999995</v>
      </c>
      <c r="J728" s="142">
        <v>5.1576420839999999</v>
      </c>
      <c r="K728" s="142">
        <v>0</v>
      </c>
      <c r="L728" s="142">
        <v>0.20289226799999938</v>
      </c>
      <c r="M728" s="142">
        <v>0</v>
      </c>
      <c r="N728" s="142"/>
      <c r="O728" s="134">
        <v>5.5027963899999994</v>
      </c>
      <c r="P728" s="142">
        <f t="shared" si="353"/>
        <v>5.5027963899999994</v>
      </c>
      <c r="Q728" s="134">
        <v>5.5030380599999997</v>
      </c>
      <c r="R728" s="134">
        <v>5.5030380599999997</v>
      </c>
      <c r="S728" s="142">
        <f t="shared" si="354"/>
        <v>-9.6816731999999739E-2</v>
      </c>
      <c r="T728" s="142"/>
      <c r="U728" s="142"/>
      <c r="V728" s="142"/>
      <c r="W728" s="142"/>
      <c r="X728" s="142"/>
    </row>
    <row r="729" spans="1:24" ht="31.5" x14ac:dyDescent="0.25">
      <c r="A729" s="267"/>
      <c r="B729" s="187" t="s">
        <v>532</v>
      </c>
      <c r="C729" s="188"/>
      <c r="D729" s="170">
        <v>908.43120949810157</v>
      </c>
      <c r="E729" s="170">
        <v>65.824191840000012</v>
      </c>
      <c r="F729" s="170">
        <v>56.328708064000004</v>
      </c>
      <c r="G729" s="170">
        <v>8.0260863659999995</v>
      </c>
      <c r="H729" s="170">
        <v>4.7788761420000005</v>
      </c>
      <c r="I729" s="170">
        <v>20.269951758000005</v>
      </c>
      <c r="J729" s="170">
        <v>22.703730057999998</v>
      </c>
      <c r="K729" s="170">
        <v>15.473443788000003</v>
      </c>
      <c r="L729" s="170">
        <v>28.846101863999994</v>
      </c>
      <c r="M729" s="170">
        <v>22.054709928000001</v>
      </c>
      <c r="N729" s="170">
        <f t="shared" ref="N729" si="356">SUM(N730:N755)</f>
        <v>0</v>
      </c>
      <c r="O729" s="198">
        <v>56.045408250000001</v>
      </c>
      <c r="P729" s="170">
        <f t="shared" ref="P729" si="357">SUM(P730:P755)</f>
        <v>56.045408250000001</v>
      </c>
      <c r="Q729" s="170">
        <f t="shared" ref="Q729:W729" si="358">SUM(Q730:Q755)</f>
        <v>15.828021880000001</v>
      </c>
      <c r="R729" s="170">
        <f t="shared" si="358"/>
        <v>6.1079186000000005</v>
      </c>
      <c r="S729" s="170">
        <f t="shared" si="358"/>
        <v>9.4954837760000039</v>
      </c>
      <c r="T729" s="170">
        <f t="shared" si="358"/>
        <v>0</v>
      </c>
      <c r="U729" s="170">
        <f t="shared" si="358"/>
        <v>0</v>
      </c>
      <c r="V729" s="170">
        <f t="shared" si="358"/>
        <v>0</v>
      </c>
      <c r="W729" s="170">
        <f t="shared" si="358"/>
        <v>0</v>
      </c>
      <c r="X729" s="170"/>
    </row>
    <row r="730" spans="1:24" ht="78.75" x14ac:dyDescent="0.25">
      <c r="A730" s="267">
        <f t="shared" si="355"/>
        <v>637</v>
      </c>
      <c r="B730" s="133" t="s">
        <v>1081</v>
      </c>
      <c r="C730" s="138" t="s">
        <v>1082</v>
      </c>
      <c r="D730" s="142">
        <v>6.1965267207457622</v>
      </c>
      <c r="E730" s="142">
        <f t="shared" ref="E730:E755" si="359">G730+I730+K730+M730</f>
        <v>0.41999999999999993</v>
      </c>
      <c r="F730" s="142">
        <v>4.5165500380000001</v>
      </c>
      <c r="G730" s="142">
        <v>8.2287000000000003E-3</v>
      </c>
      <c r="H730" s="142">
        <v>8.2287000000000003E-3</v>
      </c>
      <c r="I730" s="142">
        <v>0.105</v>
      </c>
      <c r="J730" s="142">
        <v>1.0463435999999998E-2</v>
      </c>
      <c r="K730" s="142">
        <v>0.105</v>
      </c>
      <c r="L730" s="142">
        <v>4.4978579019999998</v>
      </c>
      <c r="M730" s="142">
        <v>0.20177129999999996</v>
      </c>
      <c r="N730" s="142"/>
      <c r="O730" s="134">
        <v>4.5723214299999997</v>
      </c>
      <c r="P730" s="142">
        <f t="shared" ref="P730:P755" si="360">O730-X730</f>
        <v>4.5723214299999997</v>
      </c>
      <c r="Q730" s="134">
        <v>0</v>
      </c>
      <c r="R730" s="134">
        <v>0</v>
      </c>
      <c r="S730" s="142">
        <f t="shared" ref="S730:S755" si="361">E730-F730</f>
        <v>-4.0965500380000002</v>
      </c>
      <c r="T730" s="142"/>
      <c r="U730" s="142"/>
      <c r="V730" s="142"/>
      <c r="W730" s="142"/>
      <c r="X730" s="142"/>
    </row>
    <row r="731" spans="1:24" ht="78.75" x14ac:dyDescent="0.25">
      <c r="A731" s="267">
        <f t="shared" si="355"/>
        <v>638</v>
      </c>
      <c r="B731" s="133" t="s">
        <v>1999</v>
      </c>
      <c r="C731" s="138" t="s">
        <v>1083</v>
      </c>
      <c r="D731" s="142">
        <v>4.1490119999999999</v>
      </c>
      <c r="E731" s="142">
        <f t="shared" si="359"/>
        <v>3.4850760000000003</v>
      </c>
      <c r="F731" s="142">
        <v>3.2273451</v>
      </c>
      <c r="G731" s="142">
        <v>0.11128504000000002</v>
      </c>
      <c r="H731" s="142">
        <v>0.11128504000000002</v>
      </c>
      <c r="I731" s="142">
        <v>3.3737909600000004</v>
      </c>
      <c r="J731" s="142">
        <v>8.6823611999999981E-2</v>
      </c>
      <c r="K731" s="142">
        <v>0</v>
      </c>
      <c r="L731" s="142">
        <v>3.0292364480000002</v>
      </c>
      <c r="M731" s="142">
        <v>0</v>
      </c>
      <c r="N731" s="142"/>
      <c r="O731" s="134">
        <v>3.2329894699999997</v>
      </c>
      <c r="P731" s="142">
        <f t="shared" si="360"/>
        <v>3.2329894699999997</v>
      </c>
      <c r="Q731" s="134">
        <v>3.3798170800000005</v>
      </c>
      <c r="R731" s="134">
        <v>3.3798170800000005</v>
      </c>
      <c r="S731" s="142">
        <f t="shared" si="361"/>
        <v>0.25773090000000032</v>
      </c>
      <c r="T731" s="142"/>
      <c r="U731" s="142"/>
      <c r="V731" s="142"/>
      <c r="W731" s="142"/>
      <c r="X731" s="142"/>
    </row>
    <row r="732" spans="1:24" ht="78.75" x14ac:dyDescent="0.25">
      <c r="A732" s="267">
        <f t="shared" si="355"/>
        <v>639</v>
      </c>
      <c r="B732" s="133" t="s">
        <v>1084</v>
      </c>
      <c r="C732" s="139" t="s">
        <v>1085</v>
      </c>
      <c r="D732" s="142">
        <v>2.9863080000000002</v>
      </c>
      <c r="E732" s="142">
        <f t="shared" si="359"/>
        <v>0.42613200000000012</v>
      </c>
      <c r="F732" s="142">
        <v>0.83128664799999996</v>
      </c>
      <c r="G732" s="142">
        <v>0.42613200000000012</v>
      </c>
      <c r="H732" s="142">
        <v>0.36649362800000007</v>
      </c>
      <c r="I732" s="142">
        <v>0</v>
      </c>
      <c r="J732" s="142">
        <v>0.46479301999999989</v>
      </c>
      <c r="K732" s="142">
        <v>0</v>
      </c>
      <c r="L732" s="142">
        <v>0</v>
      </c>
      <c r="M732" s="142">
        <v>0</v>
      </c>
      <c r="N732" s="142"/>
      <c r="O732" s="134">
        <v>2.9391940000000411E-2</v>
      </c>
      <c r="P732" s="142">
        <f t="shared" si="360"/>
        <v>2.9391940000000411E-2</v>
      </c>
      <c r="Q732" s="134">
        <v>2.5035532599999999</v>
      </c>
      <c r="R732" s="134">
        <v>0</v>
      </c>
      <c r="S732" s="142">
        <f t="shared" si="361"/>
        <v>-0.40515464799999984</v>
      </c>
      <c r="T732" s="142"/>
      <c r="U732" s="142"/>
      <c r="V732" s="142"/>
      <c r="W732" s="142"/>
      <c r="X732" s="142"/>
    </row>
    <row r="733" spans="1:24" ht="63" x14ac:dyDescent="0.25">
      <c r="A733" s="267">
        <f t="shared" si="355"/>
        <v>640</v>
      </c>
      <c r="B733" s="133" t="s">
        <v>1086</v>
      </c>
      <c r="C733" s="139" t="s">
        <v>1087</v>
      </c>
      <c r="D733" s="142">
        <v>54.663581388000004</v>
      </c>
      <c r="E733" s="142">
        <f t="shared" si="359"/>
        <v>8.5434182400000012</v>
      </c>
      <c r="F733" s="142">
        <v>0.60761638800000006</v>
      </c>
      <c r="G733" s="142">
        <v>0.16738328399999997</v>
      </c>
      <c r="H733" s="142">
        <v>0.16738328399999997</v>
      </c>
      <c r="I733" s="142">
        <v>2.1358545600000003</v>
      </c>
      <c r="J733" s="142">
        <v>0.21284202000000008</v>
      </c>
      <c r="K733" s="142">
        <v>2.1358545600000003</v>
      </c>
      <c r="L733" s="142">
        <v>0.22739108400000002</v>
      </c>
      <c r="M733" s="142">
        <v>4.1043258360000001</v>
      </c>
      <c r="N733" s="142"/>
      <c r="O733" s="134">
        <v>0.50634699000000005</v>
      </c>
      <c r="P733" s="142">
        <f t="shared" si="360"/>
        <v>0.50634699000000005</v>
      </c>
      <c r="Q733" s="134">
        <v>0</v>
      </c>
      <c r="R733" s="134">
        <v>0</v>
      </c>
      <c r="S733" s="142">
        <f t="shared" si="361"/>
        <v>7.9358018520000009</v>
      </c>
      <c r="T733" s="142"/>
      <c r="U733" s="142"/>
      <c r="V733" s="142"/>
      <c r="W733" s="142"/>
      <c r="X733" s="142"/>
    </row>
    <row r="734" spans="1:24" ht="78.75" x14ac:dyDescent="0.25">
      <c r="A734" s="267">
        <f t="shared" si="355"/>
        <v>641</v>
      </c>
      <c r="B734" s="133" t="s">
        <v>1088</v>
      </c>
      <c r="C734" s="139" t="s">
        <v>1089</v>
      </c>
      <c r="D734" s="142">
        <v>48.660792000000001</v>
      </c>
      <c r="E734" s="142">
        <f t="shared" si="359"/>
        <v>4.1158800000000015</v>
      </c>
      <c r="F734" s="142">
        <v>0.29272541999999996</v>
      </c>
      <c r="G734" s="142">
        <v>8.0638595999999979E-2</v>
      </c>
      <c r="H734" s="142">
        <v>8.0638595999999979E-2</v>
      </c>
      <c r="I734" s="142">
        <v>1.0289700000000004</v>
      </c>
      <c r="J734" s="142">
        <v>0.10253882400000003</v>
      </c>
      <c r="K734" s="142">
        <v>1.0289700000000004</v>
      </c>
      <c r="L734" s="142">
        <v>0.10954799999999995</v>
      </c>
      <c r="M734" s="142">
        <v>1.977301404000001</v>
      </c>
      <c r="N734" s="142"/>
      <c r="O734" s="134">
        <v>0.24393784999999998</v>
      </c>
      <c r="P734" s="142">
        <f t="shared" si="360"/>
        <v>0.24393784999999998</v>
      </c>
      <c r="Q734" s="134">
        <v>0</v>
      </c>
      <c r="R734" s="134">
        <v>0</v>
      </c>
      <c r="S734" s="142">
        <f t="shared" si="361"/>
        <v>3.8231545800000015</v>
      </c>
      <c r="T734" s="142"/>
      <c r="U734" s="142"/>
      <c r="V734" s="142"/>
      <c r="W734" s="142"/>
      <c r="X734" s="142"/>
    </row>
    <row r="735" spans="1:24" ht="94.5" x14ac:dyDescent="0.25">
      <c r="A735" s="267">
        <f t="shared" si="355"/>
        <v>642</v>
      </c>
      <c r="B735" s="133" t="s">
        <v>1090</v>
      </c>
      <c r="C735" s="138" t="s">
        <v>1091</v>
      </c>
      <c r="D735" s="142">
        <v>2.34552</v>
      </c>
      <c r="E735" s="142">
        <f t="shared" si="359"/>
        <v>2.34552</v>
      </c>
      <c r="F735" s="142">
        <v>0</v>
      </c>
      <c r="G735" s="142">
        <v>0</v>
      </c>
      <c r="H735" s="142">
        <v>0</v>
      </c>
      <c r="I735" s="142">
        <v>0.58638000000000001</v>
      </c>
      <c r="J735" s="142">
        <v>0</v>
      </c>
      <c r="K735" s="142">
        <v>0.58638000000000001</v>
      </c>
      <c r="L735" s="142">
        <v>0</v>
      </c>
      <c r="M735" s="142">
        <v>1.17276</v>
      </c>
      <c r="N735" s="142"/>
      <c r="O735" s="134">
        <v>0</v>
      </c>
      <c r="P735" s="142">
        <f t="shared" si="360"/>
        <v>0</v>
      </c>
      <c r="Q735" s="134">
        <v>0</v>
      </c>
      <c r="R735" s="134">
        <v>0</v>
      </c>
      <c r="S735" s="142">
        <f t="shared" si="361"/>
        <v>2.34552</v>
      </c>
      <c r="T735" s="142"/>
      <c r="U735" s="142"/>
      <c r="V735" s="142"/>
      <c r="W735" s="142"/>
      <c r="X735" s="142"/>
    </row>
    <row r="736" spans="1:24" ht="94.5" x14ac:dyDescent="0.25">
      <c r="A736" s="267">
        <f t="shared" si="355"/>
        <v>643</v>
      </c>
      <c r="B736" s="133" t="s">
        <v>1092</v>
      </c>
      <c r="C736" s="138" t="s">
        <v>1093</v>
      </c>
      <c r="D736" s="142">
        <v>6.3916199999999996</v>
      </c>
      <c r="E736" s="142">
        <f t="shared" si="359"/>
        <v>1.5830759999999993</v>
      </c>
      <c r="F736" s="142">
        <v>6.3725257320000006</v>
      </c>
      <c r="G736" s="142">
        <v>0.6537504959999999</v>
      </c>
      <c r="H736" s="142">
        <v>0.6537504959999999</v>
      </c>
      <c r="I736" s="142">
        <v>0.92932550399999947</v>
      </c>
      <c r="J736" s="142">
        <v>0.3032634700000002</v>
      </c>
      <c r="K736" s="142">
        <v>0</v>
      </c>
      <c r="L736" s="142">
        <v>5.4155117660000007</v>
      </c>
      <c r="M736" s="142">
        <v>0</v>
      </c>
      <c r="N736" s="142"/>
      <c r="O736" s="134">
        <v>6.4298915999999995</v>
      </c>
      <c r="P736" s="142">
        <f t="shared" si="360"/>
        <v>6.4298915999999995</v>
      </c>
      <c r="Q736" s="134">
        <v>0</v>
      </c>
      <c r="R736" s="134">
        <v>0</v>
      </c>
      <c r="S736" s="142">
        <f t="shared" si="361"/>
        <v>-4.7894497320000013</v>
      </c>
      <c r="T736" s="142"/>
      <c r="U736" s="142"/>
      <c r="V736" s="142"/>
      <c r="W736" s="142"/>
      <c r="X736" s="142"/>
    </row>
    <row r="737" spans="1:24" ht="110.25" x14ac:dyDescent="0.25">
      <c r="A737" s="267">
        <f t="shared" si="355"/>
        <v>644</v>
      </c>
      <c r="B737" s="133" t="s">
        <v>1094</v>
      </c>
      <c r="C737" s="138" t="s">
        <v>1095</v>
      </c>
      <c r="D737" s="142">
        <v>629.43402138935585</v>
      </c>
      <c r="E737" s="142">
        <f t="shared" si="359"/>
        <v>1.1999999999999997</v>
      </c>
      <c r="F737" s="142">
        <v>0.13774196399999999</v>
      </c>
      <c r="G737" s="142">
        <v>5.4948564000000005E-2</v>
      </c>
      <c r="H737" s="142">
        <v>5.4948564000000005E-2</v>
      </c>
      <c r="I737" s="142">
        <v>0.3</v>
      </c>
      <c r="J737" s="142">
        <v>6.1333655999999986E-2</v>
      </c>
      <c r="K737" s="142">
        <v>0.3</v>
      </c>
      <c r="L737" s="142">
        <v>2.1459744000000003E-2</v>
      </c>
      <c r="M737" s="142">
        <v>0.54505143599999994</v>
      </c>
      <c r="N737" s="142"/>
      <c r="O737" s="134">
        <v>0.14971617000000087</v>
      </c>
      <c r="P737" s="142">
        <f t="shared" si="360"/>
        <v>0.14971617000000087</v>
      </c>
      <c r="Q737" s="134">
        <v>0</v>
      </c>
      <c r="R737" s="134">
        <v>0</v>
      </c>
      <c r="S737" s="142">
        <f t="shared" si="361"/>
        <v>1.0622580359999998</v>
      </c>
      <c r="T737" s="142"/>
      <c r="U737" s="142"/>
      <c r="V737" s="142"/>
      <c r="W737" s="142"/>
      <c r="X737" s="142"/>
    </row>
    <row r="738" spans="1:24" ht="110.25" x14ac:dyDescent="0.25">
      <c r="A738" s="267">
        <f t="shared" si="355"/>
        <v>645</v>
      </c>
      <c r="B738" s="133" t="s">
        <v>2000</v>
      </c>
      <c r="C738" s="138" t="s">
        <v>1096</v>
      </c>
      <c r="D738" s="142">
        <v>10.029515999999999</v>
      </c>
      <c r="E738" s="142">
        <f t="shared" si="359"/>
        <v>7.3300703999999985</v>
      </c>
      <c r="F738" s="142">
        <v>0.52132183200000004</v>
      </c>
      <c r="G738" s="142">
        <v>0.14361125999999999</v>
      </c>
      <c r="H738" s="142">
        <v>0.14361125999999999</v>
      </c>
      <c r="I738" s="142">
        <v>1.8325175999999999</v>
      </c>
      <c r="J738" s="142">
        <v>0.18261390000000008</v>
      </c>
      <c r="K738" s="142">
        <v>1.8325175999999999</v>
      </c>
      <c r="L738" s="142">
        <v>0.19509667199999994</v>
      </c>
      <c r="M738" s="142">
        <v>3.5214239399999996</v>
      </c>
      <c r="N738" s="142"/>
      <c r="O738" s="134">
        <v>0.43443485999999998</v>
      </c>
      <c r="P738" s="142">
        <f t="shared" si="360"/>
        <v>0.43443485999999998</v>
      </c>
      <c r="Q738" s="134">
        <v>0</v>
      </c>
      <c r="R738" s="134">
        <v>0</v>
      </c>
      <c r="S738" s="142">
        <f t="shared" si="361"/>
        <v>6.8087485679999986</v>
      </c>
      <c r="T738" s="142"/>
      <c r="U738" s="142"/>
      <c r="V738" s="142"/>
      <c r="W738" s="142"/>
      <c r="X738" s="142"/>
    </row>
    <row r="739" spans="1:24" ht="126" x14ac:dyDescent="0.25">
      <c r="A739" s="267">
        <f t="shared" si="355"/>
        <v>646</v>
      </c>
      <c r="B739" s="133" t="s">
        <v>1097</v>
      </c>
      <c r="C739" s="138" t="s">
        <v>1098</v>
      </c>
      <c r="D739" s="142">
        <v>6.5697839999999994</v>
      </c>
      <c r="E739" s="142">
        <f t="shared" si="359"/>
        <v>4.3004736000000001</v>
      </c>
      <c r="F739" s="142">
        <v>1.1129017479999999</v>
      </c>
      <c r="G739" s="142">
        <v>4.3004736000000001</v>
      </c>
      <c r="H739" s="142">
        <v>1.1129017480000001</v>
      </c>
      <c r="I739" s="142">
        <v>0</v>
      </c>
      <c r="J739" s="142">
        <v>0</v>
      </c>
      <c r="K739" s="142">
        <v>0</v>
      </c>
      <c r="L739" s="142">
        <v>-2.2204460492503131E-16</v>
      </c>
      <c r="M739" s="142">
        <v>0</v>
      </c>
      <c r="N739" s="142"/>
      <c r="O739" s="134">
        <v>8.9329839999999855E-2</v>
      </c>
      <c r="P739" s="142">
        <f t="shared" si="360"/>
        <v>8.9329839999999855E-2</v>
      </c>
      <c r="Q739" s="134">
        <v>5.0373099000000003</v>
      </c>
      <c r="R739" s="134">
        <v>0</v>
      </c>
      <c r="S739" s="142">
        <f t="shared" si="361"/>
        <v>3.1875718520000005</v>
      </c>
      <c r="T739" s="142"/>
      <c r="U739" s="142"/>
      <c r="V739" s="142"/>
      <c r="W739" s="142"/>
      <c r="X739" s="142"/>
    </row>
    <row r="740" spans="1:24" ht="94.5" x14ac:dyDescent="0.25">
      <c r="A740" s="267">
        <f t="shared" si="355"/>
        <v>647</v>
      </c>
      <c r="B740" s="133" t="s">
        <v>2001</v>
      </c>
      <c r="C740" s="138" t="s">
        <v>1099</v>
      </c>
      <c r="D740" s="142">
        <v>16.017444000000001</v>
      </c>
      <c r="E740" s="142">
        <f t="shared" si="359"/>
        <v>2.3521152000000001</v>
      </c>
      <c r="F740" s="142">
        <v>0.16728478799999999</v>
      </c>
      <c r="G740" s="142">
        <v>4.6082808000000003E-2</v>
      </c>
      <c r="H740" s="142">
        <v>4.6082808000000003E-2</v>
      </c>
      <c r="I740" s="142">
        <v>0.58802879999999991</v>
      </c>
      <c r="J740" s="142">
        <v>5.8598207999999999E-2</v>
      </c>
      <c r="K740" s="142">
        <v>0.58802879999999991</v>
      </c>
      <c r="L740" s="142">
        <v>6.2603771999999988E-2</v>
      </c>
      <c r="M740" s="142">
        <v>1.1299747920000001</v>
      </c>
      <c r="N740" s="142"/>
      <c r="O740" s="134">
        <v>0.13940399000000001</v>
      </c>
      <c r="P740" s="142">
        <f t="shared" si="360"/>
        <v>0.13940399000000001</v>
      </c>
      <c r="Q740" s="134">
        <v>0</v>
      </c>
      <c r="R740" s="134">
        <v>0</v>
      </c>
      <c r="S740" s="142">
        <f t="shared" si="361"/>
        <v>2.1848304120000002</v>
      </c>
      <c r="T740" s="142"/>
      <c r="U740" s="142"/>
      <c r="V740" s="142"/>
      <c r="W740" s="142"/>
      <c r="X740" s="142"/>
    </row>
    <row r="741" spans="1:24" ht="94.5" x14ac:dyDescent="0.25">
      <c r="A741" s="267">
        <f t="shared" si="355"/>
        <v>648</v>
      </c>
      <c r="B741" s="133" t="s">
        <v>2002</v>
      </c>
      <c r="C741" s="138" t="s">
        <v>1100</v>
      </c>
      <c r="D741" s="142">
        <v>1.5142800000000001</v>
      </c>
      <c r="E741" s="142">
        <f t="shared" si="359"/>
        <v>0.2930040000000001</v>
      </c>
      <c r="F741" s="142">
        <v>2.0721669820000002</v>
      </c>
      <c r="G741" s="142">
        <v>5.7405599999999996E-3</v>
      </c>
      <c r="H741" s="142">
        <v>5.7405599999999996E-3</v>
      </c>
      <c r="I741" s="142">
        <v>0</v>
      </c>
      <c r="J741" s="142">
        <v>1.9741044599999999</v>
      </c>
      <c r="K741" s="142">
        <v>0.28726344000000009</v>
      </c>
      <c r="L741" s="142">
        <v>9.2321962000000202E-2</v>
      </c>
      <c r="M741" s="142">
        <v>0</v>
      </c>
      <c r="N741" s="142"/>
      <c r="O741" s="134">
        <v>2.0797534</v>
      </c>
      <c r="P741" s="142">
        <f t="shared" si="360"/>
        <v>2.0797534</v>
      </c>
      <c r="Q741" s="134">
        <v>0</v>
      </c>
      <c r="R741" s="134">
        <v>0</v>
      </c>
      <c r="S741" s="142">
        <f t="shared" si="361"/>
        <v>-1.7791629820000001</v>
      </c>
      <c r="T741" s="142"/>
      <c r="U741" s="142"/>
      <c r="V741" s="142"/>
      <c r="W741" s="142"/>
      <c r="X741" s="142"/>
    </row>
    <row r="742" spans="1:24" ht="94.5" x14ac:dyDescent="0.25">
      <c r="A742" s="267">
        <f t="shared" si="355"/>
        <v>649</v>
      </c>
      <c r="B742" s="174" t="s">
        <v>2003</v>
      </c>
      <c r="C742" s="138" t="s">
        <v>2004</v>
      </c>
      <c r="D742" s="142">
        <v>0</v>
      </c>
      <c r="E742" s="142">
        <f t="shared" si="359"/>
        <v>0</v>
      </c>
      <c r="F742" s="142">
        <v>1.5089423500000001</v>
      </c>
      <c r="G742" s="142">
        <v>0</v>
      </c>
      <c r="H742" s="142">
        <v>0</v>
      </c>
      <c r="I742" s="142">
        <v>0</v>
      </c>
      <c r="J742" s="142">
        <v>0</v>
      </c>
      <c r="K742" s="142">
        <v>0</v>
      </c>
      <c r="L742" s="142">
        <v>1.5089423500000001</v>
      </c>
      <c r="M742" s="142">
        <v>0</v>
      </c>
      <c r="N742" s="142"/>
      <c r="O742" s="134">
        <v>1.57181495</v>
      </c>
      <c r="P742" s="142">
        <f t="shared" si="360"/>
        <v>1.57181495</v>
      </c>
      <c r="Q742" s="134">
        <v>0</v>
      </c>
      <c r="R742" s="134">
        <v>0</v>
      </c>
      <c r="S742" s="142">
        <f t="shared" si="361"/>
        <v>-1.5089423500000001</v>
      </c>
      <c r="T742" s="142"/>
      <c r="U742" s="142"/>
      <c r="V742" s="142"/>
      <c r="W742" s="142"/>
      <c r="X742" s="142"/>
    </row>
    <row r="743" spans="1:24" ht="189" x14ac:dyDescent="0.25">
      <c r="A743" s="267">
        <f t="shared" si="355"/>
        <v>650</v>
      </c>
      <c r="B743" s="133" t="s">
        <v>1101</v>
      </c>
      <c r="C743" s="138" t="s">
        <v>1742</v>
      </c>
      <c r="D743" s="142">
        <v>16.546259999999997</v>
      </c>
      <c r="E743" s="142">
        <f t="shared" si="359"/>
        <v>4.5462600000000002</v>
      </c>
      <c r="F743" s="142">
        <v>19.048370993999995</v>
      </c>
      <c r="G743" s="142">
        <v>1.5402986780000001</v>
      </c>
      <c r="H743" s="142">
        <v>1.5402986780000001</v>
      </c>
      <c r="I743" s="142">
        <v>3.0059613220000001</v>
      </c>
      <c r="J743" s="142">
        <v>15.781016663999999</v>
      </c>
      <c r="K743" s="142">
        <v>0</v>
      </c>
      <c r="L743" s="142">
        <v>1.7270556519999971</v>
      </c>
      <c r="M743" s="142">
        <v>0</v>
      </c>
      <c r="N743" s="142"/>
      <c r="O743" s="134">
        <v>19.423155779999998</v>
      </c>
      <c r="P743" s="142">
        <f t="shared" si="360"/>
        <v>19.423155779999998</v>
      </c>
      <c r="Q743" s="134">
        <v>0</v>
      </c>
      <c r="R743" s="134">
        <v>0</v>
      </c>
      <c r="S743" s="142">
        <f t="shared" si="361"/>
        <v>-14.502110993999995</v>
      </c>
      <c r="T743" s="142"/>
      <c r="U743" s="142"/>
      <c r="V743" s="142"/>
      <c r="W743" s="142"/>
      <c r="X743" s="142"/>
    </row>
    <row r="744" spans="1:24" ht="141.75" x14ac:dyDescent="0.25">
      <c r="A744" s="267">
        <f t="shared" si="355"/>
        <v>651</v>
      </c>
      <c r="B744" s="133" t="s">
        <v>1102</v>
      </c>
      <c r="C744" s="138" t="s">
        <v>1743</v>
      </c>
      <c r="D744" s="142">
        <v>2.285952</v>
      </c>
      <c r="E744" s="142">
        <f t="shared" si="359"/>
        <v>1.6055424000000003</v>
      </c>
      <c r="F744" s="142">
        <v>0.114187752</v>
      </c>
      <c r="G744" s="142">
        <v>3.1455900000000002E-2</v>
      </c>
      <c r="H744" s="142">
        <v>3.1455900000000002E-2</v>
      </c>
      <c r="I744" s="142">
        <v>0.40138560000000006</v>
      </c>
      <c r="J744" s="142">
        <v>3.9998832000000005E-2</v>
      </c>
      <c r="K744" s="142">
        <v>0.40138560000000006</v>
      </c>
      <c r="L744" s="142">
        <v>4.273301999999999E-2</v>
      </c>
      <c r="M744" s="142">
        <v>0.77131530000000015</v>
      </c>
      <c r="N744" s="142"/>
      <c r="O744" s="134">
        <v>9.5156460000000012E-2</v>
      </c>
      <c r="P744" s="142">
        <f t="shared" si="360"/>
        <v>9.5156460000000012E-2</v>
      </c>
      <c r="Q744" s="134">
        <v>0</v>
      </c>
      <c r="R744" s="134">
        <v>0</v>
      </c>
      <c r="S744" s="142">
        <f t="shared" si="361"/>
        <v>1.4913546480000002</v>
      </c>
      <c r="T744" s="142"/>
      <c r="U744" s="142"/>
      <c r="V744" s="142"/>
      <c r="W744" s="142"/>
      <c r="X744" s="142"/>
    </row>
    <row r="745" spans="1:24" ht="94.5" x14ac:dyDescent="0.25">
      <c r="A745" s="267">
        <f t="shared" si="355"/>
        <v>652</v>
      </c>
      <c r="B745" s="133" t="s">
        <v>1103</v>
      </c>
      <c r="C745" s="138" t="s">
        <v>1744</v>
      </c>
      <c r="D745" s="142">
        <v>52.206455999999996</v>
      </c>
      <c r="E745" s="142">
        <f t="shared" si="359"/>
        <v>4.2064560000000011</v>
      </c>
      <c r="F745" s="142">
        <v>0.29916729600000003</v>
      </c>
      <c r="G745" s="142">
        <v>8.2413191999999996E-2</v>
      </c>
      <c r="H745" s="142">
        <v>8.2413191999999996E-2</v>
      </c>
      <c r="I745" s="142">
        <v>1.051614</v>
      </c>
      <c r="J745" s="142">
        <v>0.10479534000000001</v>
      </c>
      <c r="K745" s="142">
        <v>1.051614</v>
      </c>
      <c r="L745" s="142">
        <v>0.11195876400000002</v>
      </c>
      <c r="M745" s="142">
        <v>2.0208148080000004</v>
      </c>
      <c r="N745" s="142"/>
      <c r="O745" s="134">
        <v>0.24930607999999999</v>
      </c>
      <c r="P745" s="142">
        <f t="shared" si="360"/>
        <v>0.24930607999999999</v>
      </c>
      <c r="Q745" s="134">
        <v>0</v>
      </c>
      <c r="R745" s="134">
        <v>0</v>
      </c>
      <c r="S745" s="142">
        <f t="shared" si="361"/>
        <v>3.9072887040000008</v>
      </c>
      <c r="T745" s="142"/>
      <c r="U745" s="142"/>
      <c r="V745" s="142"/>
      <c r="W745" s="142"/>
      <c r="X745" s="142"/>
    </row>
    <row r="746" spans="1:24" ht="126" x14ac:dyDescent="0.25">
      <c r="A746" s="267">
        <f t="shared" si="355"/>
        <v>653</v>
      </c>
      <c r="B746" s="133" t="s">
        <v>1104</v>
      </c>
      <c r="C746" s="138" t="s">
        <v>1105</v>
      </c>
      <c r="D746" s="142">
        <v>1.807812</v>
      </c>
      <c r="E746" s="142">
        <f t="shared" si="359"/>
        <v>1.5211560000000002</v>
      </c>
      <c r="F746" s="142">
        <v>1.4535710339999999</v>
      </c>
      <c r="G746" s="142">
        <v>2.9802588000000001E-2</v>
      </c>
      <c r="H746" s="142">
        <v>2.9802588000000001E-2</v>
      </c>
      <c r="I746" s="142">
        <v>1.4913534120000003</v>
      </c>
      <c r="J746" s="142">
        <v>3.7896516000000005E-2</v>
      </c>
      <c r="K746" s="142">
        <v>0</v>
      </c>
      <c r="L746" s="142">
        <v>1.38587193</v>
      </c>
      <c r="M746" s="142">
        <v>0</v>
      </c>
      <c r="N746" s="142"/>
      <c r="O746" s="134">
        <v>1.44509508</v>
      </c>
      <c r="P746" s="142">
        <f t="shared" si="360"/>
        <v>1.44509508</v>
      </c>
      <c r="Q746" s="134">
        <v>0</v>
      </c>
      <c r="R746" s="134">
        <v>0</v>
      </c>
      <c r="S746" s="142">
        <f t="shared" si="361"/>
        <v>6.7584966000000302E-2</v>
      </c>
      <c r="T746" s="142"/>
      <c r="U746" s="142"/>
      <c r="V746" s="142"/>
      <c r="W746" s="142"/>
      <c r="X746" s="142"/>
    </row>
    <row r="747" spans="1:24" ht="110.25" x14ac:dyDescent="0.25">
      <c r="A747" s="267">
        <f t="shared" si="355"/>
        <v>654</v>
      </c>
      <c r="B747" s="133" t="s">
        <v>2005</v>
      </c>
      <c r="C747" s="138" t="s">
        <v>1745</v>
      </c>
      <c r="D747" s="142">
        <v>19.604592</v>
      </c>
      <c r="E747" s="142">
        <f t="shared" si="359"/>
        <v>4.8006960000000003</v>
      </c>
      <c r="F747" s="142">
        <v>0.52091310599999996</v>
      </c>
      <c r="G747" s="142">
        <v>9.4055592000000007E-2</v>
      </c>
      <c r="H747" s="142">
        <v>9.4055592000000007E-2</v>
      </c>
      <c r="I747" s="142">
        <v>1.2001740000000001</v>
      </c>
      <c r="J747" s="142">
        <v>0.11959962</v>
      </c>
      <c r="K747" s="142">
        <v>1.2001740000000001</v>
      </c>
      <c r="L747" s="142">
        <v>0.30725789399999992</v>
      </c>
      <c r="M747" s="142">
        <v>2.306292408</v>
      </c>
      <c r="N747" s="142"/>
      <c r="O747" s="134">
        <v>0.53744006999999994</v>
      </c>
      <c r="P747" s="142">
        <f t="shared" si="360"/>
        <v>0.53744006999999994</v>
      </c>
      <c r="Q747" s="134">
        <v>0</v>
      </c>
      <c r="R747" s="134">
        <v>0</v>
      </c>
      <c r="S747" s="142">
        <f t="shared" si="361"/>
        <v>4.2797828940000002</v>
      </c>
      <c r="T747" s="142"/>
      <c r="U747" s="142"/>
      <c r="V747" s="142"/>
      <c r="W747" s="142"/>
      <c r="X747" s="142"/>
    </row>
    <row r="748" spans="1:24" ht="78.75" x14ac:dyDescent="0.25">
      <c r="A748" s="267">
        <f t="shared" si="355"/>
        <v>655</v>
      </c>
      <c r="B748" s="133" t="s">
        <v>2006</v>
      </c>
      <c r="C748" s="138" t="s">
        <v>1106</v>
      </c>
      <c r="D748" s="142">
        <v>8.01126</v>
      </c>
      <c r="E748" s="142">
        <f t="shared" si="359"/>
        <v>6.3874079999999989</v>
      </c>
      <c r="F748" s="142">
        <v>0</v>
      </c>
      <c r="G748" s="142">
        <v>0.12514254</v>
      </c>
      <c r="H748" s="142">
        <v>0.12514254</v>
      </c>
      <c r="I748" s="142">
        <v>1.5968520000000002</v>
      </c>
      <c r="J748" s="142">
        <v>0.15912935999999997</v>
      </c>
      <c r="K748" s="142">
        <v>1.5968520000000002</v>
      </c>
      <c r="L748" s="142">
        <v>-0.28427189999999997</v>
      </c>
      <c r="M748" s="142">
        <v>3.0685614599999993</v>
      </c>
      <c r="N748" s="142"/>
      <c r="O748" s="134">
        <v>0</v>
      </c>
      <c r="P748" s="142">
        <f t="shared" si="360"/>
        <v>0</v>
      </c>
      <c r="Q748" s="134">
        <v>0</v>
      </c>
      <c r="R748" s="134">
        <v>0</v>
      </c>
      <c r="S748" s="142">
        <f t="shared" si="361"/>
        <v>6.3874079999999989</v>
      </c>
      <c r="T748" s="142"/>
      <c r="U748" s="142"/>
      <c r="V748" s="142"/>
      <c r="W748" s="142"/>
      <c r="X748" s="142"/>
    </row>
    <row r="749" spans="1:24" ht="126" x14ac:dyDescent="0.25">
      <c r="A749" s="267">
        <f t="shared" si="355"/>
        <v>656</v>
      </c>
      <c r="B749" s="133" t="s">
        <v>1107</v>
      </c>
      <c r="C749" s="138" t="s">
        <v>1746</v>
      </c>
      <c r="D749" s="142">
        <v>15.207539999999998</v>
      </c>
      <c r="E749" s="142">
        <f t="shared" si="359"/>
        <v>2.5709759999999999</v>
      </c>
      <c r="F749" s="142">
        <v>1.8536030100000001</v>
      </c>
      <c r="G749" s="142">
        <v>5.0370756000000003E-2</v>
      </c>
      <c r="H749" s="142">
        <v>5.0370756000000003E-2</v>
      </c>
      <c r="I749" s="142">
        <v>0.64274399999999998</v>
      </c>
      <c r="J749" s="142">
        <v>0.46339319600000001</v>
      </c>
      <c r="K749" s="142">
        <v>0.64274399999999998</v>
      </c>
      <c r="L749" s="142">
        <v>1.3398390580000001</v>
      </c>
      <c r="M749" s="142">
        <v>1.2351172440000002</v>
      </c>
      <c r="N749" s="142"/>
      <c r="O749" s="134">
        <v>3.4971712299999997</v>
      </c>
      <c r="P749" s="142">
        <f t="shared" si="360"/>
        <v>3.4971712299999997</v>
      </c>
      <c r="Q749" s="134">
        <v>0</v>
      </c>
      <c r="R749" s="134">
        <v>0</v>
      </c>
      <c r="S749" s="142">
        <f t="shared" si="361"/>
        <v>0.71737298999999988</v>
      </c>
      <c r="T749" s="142"/>
      <c r="U749" s="142"/>
      <c r="V749" s="142"/>
      <c r="W749" s="142"/>
      <c r="X749" s="142"/>
    </row>
    <row r="750" spans="1:24" ht="78.75" x14ac:dyDescent="0.25">
      <c r="A750" s="267">
        <f t="shared" si="355"/>
        <v>657</v>
      </c>
      <c r="B750" s="174" t="s">
        <v>1108</v>
      </c>
      <c r="C750" s="138" t="s">
        <v>1109</v>
      </c>
      <c r="D750" s="142">
        <v>3.8029319999999998</v>
      </c>
      <c r="E750" s="142">
        <f t="shared" si="359"/>
        <v>3.7909319999999997</v>
      </c>
      <c r="F750" s="142">
        <v>2.6147981360000001</v>
      </c>
      <c r="G750" s="142">
        <v>7.427221199999999E-2</v>
      </c>
      <c r="H750" s="142">
        <v>7.427221199999999E-2</v>
      </c>
      <c r="I750" s="142">
        <v>0</v>
      </c>
      <c r="J750" s="142">
        <v>2.5405259240000002</v>
      </c>
      <c r="K750" s="142">
        <v>3.7166597879999999</v>
      </c>
      <c r="L750" s="142">
        <v>0</v>
      </c>
      <c r="M750" s="142">
        <v>0</v>
      </c>
      <c r="N750" s="142"/>
      <c r="O750" s="134">
        <v>2.1789984499999999</v>
      </c>
      <c r="P750" s="142">
        <f t="shared" si="360"/>
        <v>2.1789984499999999</v>
      </c>
      <c r="Q750" s="134">
        <v>2.1792401199999998</v>
      </c>
      <c r="R750" s="134">
        <v>0</v>
      </c>
      <c r="S750" s="142">
        <f t="shared" si="361"/>
        <v>1.1761338639999996</v>
      </c>
      <c r="T750" s="142"/>
      <c r="U750" s="142"/>
      <c r="V750" s="142"/>
      <c r="W750" s="142"/>
      <c r="X750" s="142"/>
    </row>
    <row r="751" spans="1:24" ht="78.75" x14ac:dyDescent="0.25">
      <c r="A751" s="267">
        <f t="shared" si="355"/>
        <v>658</v>
      </c>
      <c r="B751" s="133" t="s">
        <v>2007</v>
      </c>
      <c r="C751" s="138" t="s">
        <v>2008</v>
      </c>
      <c r="D751" s="142">
        <v>0</v>
      </c>
      <c r="E751" s="142">
        <f t="shared" si="359"/>
        <v>0</v>
      </c>
      <c r="F751" s="142">
        <v>2.7082927560000001</v>
      </c>
      <c r="G751" s="142">
        <v>0</v>
      </c>
      <c r="H751" s="142">
        <v>0</v>
      </c>
      <c r="I751" s="142">
        <v>0</v>
      </c>
      <c r="J751" s="142">
        <v>0</v>
      </c>
      <c r="K751" s="142">
        <v>0</v>
      </c>
      <c r="L751" s="142">
        <v>2.7082927560000001</v>
      </c>
      <c r="M751" s="142">
        <v>0</v>
      </c>
      <c r="N751" s="142"/>
      <c r="O751" s="134">
        <v>2.7281015200000001</v>
      </c>
      <c r="P751" s="142">
        <f t="shared" si="360"/>
        <v>2.7281015200000001</v>
      </c>
      <c r="Q751" s="134">
        <v>2.7281015200000001</v>
      </c>
      <c r="R751" s="134">
        <v>2.7281015200000001</v>
      </c>
      <c r="S751" s="142">
        <f t="shared" si="361"/>
        <v>-2.7082927560000001</v>
      </c>
      <c r="T751" s="142"/>
      <c r="U751" s="142"/>
      <c r="V751" s="142"/>
      <c r="W751" s="142"/>
      <c r="X751" s="142"/>
    </row>
    <row r="752" spans="1:24" ht="110.25" x14ac:dyDescent="0.25">
      <c r="A752" s="267">
        <f t="shared" si="355"/>
        <v>659</v>
      </c>
      <c r="B752" s="133" t="s">
        <v>2009</v>
      </c>
      <c r="C752" s="138" t="s">
        <v>2010</v>
      </c>
      <c r="D752" s="142">
        <v>0</v>
      </c>
      <c r="E752" s="142">
        <f t="shared" si="359"/>
        <v>0</v>
      </c>
      <c r="F752" s="142">
        <v>3.1205454499999998</v>
      </c>
      <c r="G752" s="142">
        <v>0</v>
      </c>
      <c r="H752" s="142">
        <v>0</v>
      </c>
      <c r="I752" s="142">
        <v>0</v>
      </c>
      <c r="J752" s="142">
        <v>0</v>
      </c>
      <c r="K752" s="142">
        <v>0</v>
      </c>
      <c r="L752" s="142">
        <v>3.1205454499999998</v>
      </c>
      <c r="M752" s="142">
        <v>0</v>
      </c>
      <c r="N752" s="142"/>
      <c r="O752" s="134">
        <v>3.1694196200000002</v>
      </c>
      <c r="P752" s="142">
        <f t="shared" si="360"/>
        <v>3.1694196200000002</v>
      </c>
      <c r="Q752" s="134">
        <v>0</v>
      </c>
      <c r="R752" s="134">
        <v>0</v>
      </c>
      <c r="S752" s="142">
        <f t="shared" si="361"/>
        <v>-3.1205454499999998</v>
      </c>
      <c r="T752" s="142"/>
      <c r="U752" s="142"/>
      <c r="V752" s="142"/>
      <c r="W752" s="142"/>
      <c r="X752" s="142"/>
    </row>
    <row r="753" spans="1:24" ht="63" x14ac:dyDescent="0.25">
      <c r="A753" s="267">
        <f t="shared" si="355"/>
        <v>660</v>
      </c>
      <c r="B753" s="174" t="s">
        <v>2011</v>
      </c>
      <c r="C753" s="138" t="s">
        <v>2012</v>
      </c>
      <c r="D753" s="142">
        <v>0</v>
      </c>
      <c r="E753" s="142">
        <f t="shared" si="359"/>
        <v>0</v>
      </c>
      <c r="F753" s="142">
        <v>4.5769690000000002E-2</v>
      </c>
      <c r="G753" s="142">
        <v>0</v>
      </c>
      <c r="H753" s="142">
        <v>0</v>
      </c>
      <c r="I753" s="142">
        <v>0</v>
      </c>
      <c r="J753" s="142">
        <v>0</v>
      </c>
      <c r="K753" s="142">
        <v>0</v>
      </c>
      <c r="L753" s="142">
        <v>4.5769690000000002E-2</v>
      </c>
      <c r="M753" s="142">
        <v>0</v>
      </c>
      <c r="N753" s="142"/>
      <c r="O753" s="134">
        <v>3.8141410000000001E-2</v>
      </c>
      <c r="P753" s="142">
        <f t="shared" si="360"/>
        <v>3.8141410000000001E-2</v>
      </c>
      <c r="Q753" s="134">
        <v>0</v>
      </c>
      <c r="R753" s="134">
        <v>0</v>
      </c>
      <c r="S753" s="142">
        <f t="shared" si="361"/>
        <v>-4.5769690000000002E-2</v>
      </c>
      <c r="T753" s="142"/>
      <c r="U753" s="142"/>
      <c r="V753" s="142"/>
      <c r="W753" s="142"/>
      <c r="X753" s="142"/>
    </row>
    <row r="754" spans="1:24" ht="94.5" x14ac:dyDescent="0.25">
      <c r="A754" s="267">
        <f t="shared" si="355"/>
        <v>661</v>
      </c>
      <c r="B754" s="133" t="s">
        <v>2013</v>
      </c>
      <c r="C754" s="139" t="s">
        <v>2014</v>
      </c>
      <c r="D754" s="142">
        <v>0</v>
      </c>
      <c r="E754" s="142">
        <f t="shared" si="359"/>
        <v>0</v>
      </c>
      <c r="F754" s="142">
        <v>4.5769690000000002E-2</v>
      </c>
      <c r="G754" s="142">
        <v>0</v>
      </c>
      <c r="H754" s="142">
        <v>0</v>
      </c>
      <c r="I754" s="142">
        <v>0</v>
      </c>
      <c r="J754" s="142">
        <v>0</v>
      </c>
      <c r="K754" s="142">
        <v>0</v>
      </c>
      <c r="L754" s="142">
        <v>4.5769690000000002E-2</v>
      </c>
      <c r="M754" s="142">
        <v>0</v>
      </c>
      <c r="N754" s="142"/>
      <c r="O754" s="134">
        <v>3.8141410000000001E-2</v>
      </c>
      <c r="P754" s="142">
        <f t="shared" si="360"/>
        <v>3.8141410000000001E-2</v>
      </c>
      <c r="Q754" s="134">
        <v>0</v>
      </c>
      <c r="R754" s="134">
        <v>0</v>
      </c>
      <c r="S754" s="142">
        <f t="shared" si="361"/>
        <v>-4.5769690000000002E-2</v>
      </c>
      <c r="T754" s="142"/>
      <c r="U754" s="142"/>
      <c r="V754" s="142"/>
      <c r="W754" s="142"/>
      <c r="X754" s="142"/>
    </row>
    <row r="755" spans="1:24" ht="94.5" x14ac:dyDescent="0.25">
      <c r="A755" s="267">
        <f t="shared" si="355"/>
        <v>662</v>
      </c>
      <c r="B755" s="133" t="s">
        <v>2015</v>
      </c>
      <c r="C755" s="139" t="s">
        <v>2016</v>
      </c>
      <c r="D755" s="142">
        <v>0</v>
      </c>
      <c r="E755" s="142">
        <f t="shared" si="359"/>
        <v>0</v>
      </c>
      <c r="F755" s="142">
        <v>3.13531016</v>
      </c>
      <c r="G755" s="142">
        <v>0</v>
      </c>
      <c r="H755" s="142">
        <v>0</v>
      </c>
      <c r="I755" s="142">
        <v>0</v>
      </c>
      <c r="J755" s="142">
        <v>0</v>
      </c>
      <c r="K755" s="142">
        <v>0</v>
      </c>
      <c r="L755" s="142">
        <v>3.13531016</v>
      </c>
      <c r="M755" s="142">
        <v>0</v>
      </c>
      <c r="N755" s="142"/>
      <c r="O755" s="134">
        <v>3.1659486499999998</v>
      </c>
      <c r="P755" s="142">
        <f t="shared" si="360"/>
        <v>3.1659486499999998</v>
      </c>
      <c r="Q755" s="134">
        <v>0</v>
      </c>
      <c r="R755" s="134">
        <v>0</v>
      </c>
      <c r="S755" s="142">
        <f t="shared" si="361"/>
        <v>-3.13531016</v>
      </c>
      <c r="T755" s="142"/>
      <c r="U755" s="142"/>
      <c r="V755" s="142"/>
      <c r="W755" s="142"/>
      <c r="X755" s="142"/>
    </row>
    <row r="756" spans="1:24" ht="31.5" x14ac:dyDescent="0.25">
      <c r="A756" s="267"/>
      <c r="B756" s="191" t="s">
        <v>462</v>
      </c>
      <c r="C756" s="188"/>
      <c r="D756" s="170">
        <v>170.18950591850847</v>
      </c>
      <c r="E756" s="170">
        <v>28.426775999999993</v>
      </c>
      <c r="F756" s="170">
        <v>28.445941636000001</v>
      </c>
      <c r="G756" s="170">
        <v>1.319299848</v>
      </c>
      <c r="H756" s="170">
        <v>1.319299848</v>
      </c>
      <c r="I756" s="170">
        <v>10.010216340000003</v>
      </c>
      <c r="J756" s="170">
        <v>27.094456036</v>
      </c>
      <c r="K756" s="170">
        <v>5.732702999999999</v>
      </c>
      <c r="L756" s="170">
        <v>3.2185752000001427E-2</v>
      </c>
      <c r="M756" s="170">
        <v>11.364556812</v>
      </c>
      <c r="N756" s="170">
        <f t="shared" ref="N756" si="362">SUM(N757:N764)</f>
        <v>0</v>
      </c>
      <c r="O756" s="198">
        <v>22.866655590000001</v>
      </c>
      <c r="P756" s="170">
        <f t="shared" ref="P756" si="363">SUM(P757:P764)</f>
        <v>22.866655590000001</v>
      </c>
      <c r="Q756" s="170">
        <f t="shared" ref="Q756:W756" si="364">SUM(Q757:Q764)</f>
        <v>28.687005449999997</v>
      </c>
      <c r="R756" s="170">
        <f t="shared" si="364"/>
        <v>0</v>
      </c>
      <c r="S756" s="170">
        <f t="shared" si="364"/>
        <v>-1.9165636000002095E-2</v>
      </c>
      <c r="T756" s="170">
        <f t="shared" si="364"/>
        <v>0</v>
      </c>
      <c r="U756" s="170">
        <f t="shared" si="364"/>
        <v>0</v>
      </c>
      <c r="V756" s="170">
        <f t="shared" si="364"/>
        <v>0</v>
      </c>
      <c r="W756" s="170">
        <f t="shared" si="364"/>
        <v>0</v>
      </c>
      <c r="X756" s="170"/>
    </row>
    <row r="757" spans="1:24" ht="126" x14ac:dyDescent="0.25">
      <c r="A757" s="267">
        <f t="shared" si="355"/>
        <v>663</v>
      </c>
      <c r="B757" s="133" t="s">
        <v>2017</v>
      </c>
      <c r="C757" s="138" t="s">
        <v>1110</v>
      </c>
      <c r="D757" s="142">
        <v>13.898303978440676</v>
      </c>
      <c r="E757" s="142">
        <f t="shared" ref="E757:E764" si="365">G757+I757+K757+M757</f>
        <v>2.8519559999999995</v>
      </c>
      <c r="F757" s="142">
        <v>13.507365910000001</v>
      </c>
      <c r="G757" s="142">
        <v>0.68478609599999996</v>
      </c>
      <c r="H757" s="142">
        <v>0.68478609599999996</v>
      </c>
      <c r="I757" s="142">
        <v>2.1671699039999996</v>
      </c>
      <c r="J757" s="142">
        <v>12.927398205999999</v>
      </c>
      <c r="K757" s="142">
        <v>0</v>
      </c>
      <c r="L757" s="142">
        <v>-0.10481839199999854</v>
      </c>
      <c r="M757" s="142">
        <v>0</v>
      </c>
      <c r="N757" s="142"/>
      <c r="O757" s="134">
        <v>10.819394960000002</v>
      </c>
      <c r="P757" s="142">
        <f t="shared" ref="P757:P764" si="366">O757-X757</f>
        <v>10.819394960000002</v>
      </c>
      <c r="Q757" s="134">
        <v>13.687283359999999</v>
      </c>
      <c r="R757" s="134">
        <v>0</v>
      </c>
      <c r="S757" s="142">
        <f t="shared" ref="S757:S764" si="367">E757-F757</f>
        <v>-10.655409910000001</v>
      </c>
      <c r="T757" s="142"/>
      <c r="U757" s="142"/>
      <c r="V757" s="142"/>
      <c r="W757" s="142"/>
      <c r="X757" s="142"/>
    </row>
    <row r="758" spans="1:24" ht="78.75" x14ac:dyDescent="0.25">
      <c r="A758" s="267">
        <f t="shared" si="355"/>
        <v>664</v>
      </c>
      <c r="B758" s="133" t="s">
        <v>1111</v>
      </c>
      <c r="C758" s="138" t="s">
        <v>1112</v>
      </c>
      <c r="D758" s="142">
        <v>20.400516</v>
      </c>
      <c r="E758" s="142">
        <f t="shared" si="365"/>
        <v>3.0392999999999999</v>
      </c>
      <c r="F758" s="142">
        <v>0.21615801600000001</v>
      </c>
      <c r="G758" s="142">
        <v>5.9546196000000003E-2</v>
      </c>
      <c r="H758" s="142">
        <v>5.9546196000000003E-2</v>
      </c>
      <c r="I758" s="142">
        <v>0.75982499999999997</v>
      </c>
      <c r="J758" s="142">
        <v>7.5717996000000037E-2</v>
      </c>
      <c r="K758" s="142">
        <v>0.75982499999999997</v>
      </c>
      <c r="L758" s="142">
        <v>8.0893823999999975E-2</v>
      </c>
      <c r="M758" s="142">
        <v>1.4601038039999998</v>
      </c>
      <c r="N758" s="142"/>
      <c r="O758" s="134">
        <v>0.18013167999999999</v>
      </c>
      <c r="P758" s="142">
        <f t="shared" si="366"/>
        <v>0.18013167999999999</v>
      </c>
      <c r="Q758" s="134">
        <v>0</v>
      </c>
      <c r="R758" s="134">
        <v>0</v>
      </c>
      <c r="S758" s="142">
        <f t="shared" si="367"/>
        <v>2.8231419839999998</v>
      </c>
      <c r="T758" s="142"/>
      <c r="U758" s="142"/>
      <c r="V758" s="142"/>
      <c r="W758" s="142"/>
      <c r="X758" s="142"/>
    </row>
    <row r="759" spans="1:24" ht="173.25" x14ac:dyDescent="0.25">
      <c r="A759" s="267">
        <f t="shared" si="355"/>
        <v>665</v>
      </c>
      <c r="B759" s="133" t="s">
        <v>1113</v>
      </c>
      <c r="C759" s="138" t="s">
        <v>1114</v>
      </c>
      <c r="D759" s="142">
        <v>0.64637999999999995</v>
      </c>
      <c r="E759" s="142">
        <f t="shared" si="365"/>
        <v>0.3198359999999999</v>
      </c>
      <c r="F759" s="142">
        <v>2.2747043999999998E-2</v>
      </c>
      <c r="G759" s="142">
        <v>6.2662439999999998E-3</v>
      </c>
      <c r="H759" s="142">
        <v>6.2662439999999998E-3</v>
      </c>
      <c r="I759" s="142">
        <v>7.9958999999999988E-2</v>
      </c>
      <c r="J759" s="142">
        <v>7.9680600000000025E-3</v>
      </c>
      <c r="K759" s="142">
        <v>7.9958999999999988E-2</v>
      </c>
      <c r="L759" s="142">
        <v>8.5127399999999943E-3</v>
      </c>
      <c r="M759" s="142">
        <v>0.15365175599999994</v>
      </c>
      <c r="N759" s="142"/>
      <c r="O759" s="134">
        <v>1.8955869999999996E-2</v>
      </c>
      <c r="P759" s="142">
        <f t="shared" si="366"/>
        <v>1.8955869999999996E-2</v>
      </c>
      <c r="Q759" s="134">
        <v>0</v>
      </c>
      <c r="R759" s="134">
        <v>0</v>
      </c>
      <c r="S759" s="142">
        <f t="shared" si="367"/>
        <v>0.2970889559999999</v>
      </c>
      <c r="T759" s="142"/>
      <c r="U759" s="142"/>
      <c r="V759" s="142"/>
      <c r="W759" s="142"/>
      <c r="X759" s="142"/>
    </row>
    <row r="760" spans="1:24" ht="63" x14ac:dyDescent="0.25">
      <c r="A760" s="267">
        <f t="shared" si="355"/>
        <v>666</v>
      </c>
      <c r="B760" s="133" t="s">
        <v>1115</v>
      </c>
      <c r="C760" s="138" t="s">
        <v>1116</v>
      </c>
      <c r="D760" s="142">
        <v>81.011411999999993</v>
      </c>
      <c r="E760" s="142">
        <f t="shared" si="365"/>
        <v>12.14292</v>
      </c>
      <c r="F760" s="142">
        <v>0</v>
      </c>
      <c r="G760" s="142">
        <v>0</v>
      </c>
      <c r="H760" s="142">
        <v>0</v>
      </c>
      <c r="I760" s="142">
        <v>3.03573</v>
      </c>
      <c r="J760" s="142">
        <v>0</v>
      </c>
      <c r="K760" s="142">
        <v>3.03573</v>
      </c>
      <c r="L760" s="142">
        <v>0</v>
      </c>
      <c r="M760" s="142">
        <v>6.071460000000001</v>
      </c>
      <c r="N760" s="142"/>
      <c r="O760" s="134">
        <v>0</v>
      </c>
      <c r="P760" s="142">
        <f t="shared" si="366"/>
        <v>0</v>
      </c>
      <c r="Q760" s="134">
        <v>0</v>
      </c>
      <c r="R760" s="134">
        <v>0</v>
      </c>
      <c r="S760" s="142">
        <f t="shared" si="367"/>
        <v>12.14292</v>
      </c>
      <c r="T760" s="142"/>
      <c r="U760" s="142"/>
      <c r="V760" s="142"/>
      <c r="W760" s="142"/>
      <c r="X760" s="142"/>
    </row>
    <row r="761" spans="1:24" ht="126" x14ac:dyDescent="0.25">
      <c r="A761" s="267">
        <f t="shared" si="355"/>
        <v>667</v>
      </c>
      <c r="B761" s="133" t="s">
        <v>2018</v>
      </c>
      <c r="C761" s="138" t="s">
        <v>1117</v>
      </c>
      <c r="D761" s="142">
        <v>15.534945940067796</v>
      </c>
      <c r="E761" s="142">
        <f t="shared" si="365"/>
        <v>2.6440079999999999</v>
      </c>
      <c r="F761" s="142">
        <v>14.572484178</v>
      </c>
      <c r="G761" s="142">
        <v>0.53366456399999995</v>
      </c>
      <c r="H761" s="142">
        <v>0.53366456399999995</v>
      </c>
      <c r="I761" s="142">
        <v>2.110343436</v>
      </c>
      <c r="J761" s="142">
        <v>14.038819613999999</v>
      </c>
      <c r="K761" s="142">
        <v>0</v>
      </c>
      <c r="L761" s="142">
        <v>0</v>
      </c>
      <c r="M761" s="142">
        <v>0</v>
      </c>
      <c r="N761" s="142"/>
      <c r="O761" s="134">
        <v>11.74218434</v>
      </c>
      <c r="P761" s="142">
        <f t="shared" si="366"/>
        <v>11.74218434</v>
      </c>
      <c r="Q761" s="134">
        <v>14.999722089999999</v>
      </c>
      <c r="R761" s="134">
        <v>0</v>
      </c>
      <c r="S761" s="142">
        <f t="shared" si="367"/>
        <v>-11.928476178</v>
      </c>
      <c r="T761" s="142"/>
      <c r="U761" s="142"/>
      <c r="V761" s="142"/>
      <c r="W761" s="142"/>
      <c r="X761" s="142"/>
    </row>
    <row r="762" spans="1:24" ht="94.5" x14ac:dyDescent="0.25">
      <c r="A762" s="267">
        <f t="shared" si="355"/>
        <v>668</v>
      </c>
      <c r="B762" s="133" t="s">
        <v>1118</v>
      </c>
      <c r="C762" s="139" t="s">
        <v>1119</v>
      </c>
      <c r="D762" s="142">
        <v>17.47308</v>
      </c>
      <c r="E762" s="142">
        <f t="shared" si="365"/>
        <v>1.2</v>
      </c>
      <c r="F762" s="142">
        <v>8.5345164000000001E-2</v>
      </c>
      <c r="G762" s="142">
        <v>2.3510483999999998E-2</v>
      </c>
      <c r="H762" s="142">
        <v>2.3510483999999998E-2</v>
      </c>
      <c r="I762" s="142">
        <v>0.3</v>
      </c>
      <c r="J762" s="142">
        <v>2.9895576000000007E-2</v>
      </c>
      <c r="K762" s="142">
        <v>0.3</v>
      </c>
      <c r="L762" s="142">
        <v>3.1939103999999996E-2</v>
      </c>
      <c r="M762" s="142">
        <v>0.57648951599999998</v>
      </c>
      <c r="N762" s="142"/>
      <c r="O762" s="134">
        <v>7.1120970000000006E-2</v>
      </c>
      <c r="P762" s="142">
        <f t="shared" si="366"/>
        <v>7.1120970000000006E-2</v>
      </c>
      <c r="Q762" s="134">
        <v>0</v>
      </c>
      <c r="R762" s="134">
        <v>0</v>
      </c>
      <c r="S762" s="142">
        <f t="shared" si="367"/>
        <v>1.1146548359999999</v>
      </c>
      <c r="T762" s="142"/>
      <c r="U762" s="142"/>
      <c r="V762" s="142"/>
      <c r="W762" s="142"/>
      <c r="X762" s="142"/>
    </row>
    <row r="763" spans="1:24" ht="78.75" x14ac:dyDescent="0.25">
      <c r="A763" s="267">
        <f t="shared" si="355"/>
        <v>669</v>
      </c>
      <c r="B763" s="133" t="s">
        <v>2019</v>
      </c>
      <c r="C763" s="139" t="s">
        <v>1120</v>
      </c>
      <c r="D763" s="142">
        <v>3.5844239999999998</v>
      </c>
      <c r="E763" s="142">
        <f t="shared" si="365"/>
        <v>0.58831199999999972</v>
      </c>
      <c r="F763" s="142">
        <v>4.1841323999999999E-2</v>
      </c>
      <c r="G763" s="142">
        <v>1.1526264000000001E-2</v>
      </c>
      <c r="H763" s="142">
        <v>1.1526264000000001E-2</v>
      </c>
      <c r="I763" s="142">
        <v>0.14707799999999993</v>
      </c>
      <c r="J763" s="142">
        <v>1.4656584E-2</v>
      </c>
      <c r="K763" s="142">
        <v>0.14707799999999993</v>
      </c>
      <c r="L763" s="142">
        <v>1.5658475999999998E-2</v>
      </c>
      <c r="M763" s="142">
        <v>0.28262973599999985</v>
      </c>
      <c r="N763" s="142"/>
      <c r="O763" s="134">
        <v>3.4867769999999999E-2</v>
      </c>
      <c r="P763" s="142">
        <f t="shared" si="366"/>
        <v>3.4867769999999999E-2</v>
      </c>
      <c r="Q763" s="134">
        <v>0</v>
      </c>
      <c r="R763" s="134">
        <v>0</v>
      </c>
      <c r="S763" s="142">
        <f t="shared" si="367"/>
        <v>0.54647067599999977</v>
      </c>
      <c r="T763" s="142"/>
      <c r="U763" s="142"/>
      <c r="V763" s="142"/>
      <c r="W763" s="142"/>
      <c r="X763" s="142"/>
    </row>
    <row r="764" spans="1:24" ht="94.5" x14ac:dyDescent="0.25">
      <c r="A764" s="267">
        <f t="shared" si="355"/>
        <v>670</v>
      </c>
      <c r="B764" s="133" t="s">
        <v>2020</v>
      </c>
      <c r="C764" s="138" t="s">
        <v>1747</v>
      </c>
      <c r="D764" s="142">
        <v>17.640443999999999</v>
      </c>
      <c r="E764" s="142">
        <f t="shared" si="365"/>
        <v>5.6404440000000005</v>
      </c>
      <c r="F764" s="142">
        <v>0</v>
      </c>
      <c r="G764" s="142">
        <v>0</v>
      </c>
      <c r="H764" s="142">
        <v>0</v>
      </c>
      <c r="I764" s="142">
        <v>1.4101109999999999</v>
      </c>
      <c r="J764" s="142">
        <v>0</v>
      </c>
      <c r="K764" s="142">
        <v>1.4101109999999999</v>
      </c>
      <c r="L764" s="142">
        <v>0</v>
      </c>
      <c r="M764" s="142">
        <v>2.8202220000000002</v>
      </c>
      <c r="N764" s="142"/>
      <c r="O764" s="134">
        <v>0</v>
      </c>
      <c r="P764" s="142">
        <f t="shared" si="366"/>
        <v>0</v>
      </c>
      <c r="Q764" s="134">
        <v>0</v>
      </c>
      <c r="R764" s="134">
        <v>0</v>
      </c>
      <c r="S764" s="142">
        <f t="shared" si="367"/>
        <v>5.6404440000000005</v>
      </c>
      <c r="T764" s="142"/>
      <c r="U764" s="142"/>
      <c r="V764" s="142"/>
      <c r="W764" s="142"/>
      <c r="X764" s="142"/>
    </row>
    <row r="765" spans="1:24" ht="31.5" x14ac:dyDescent="0.25">
      <c r="A765" s="267"/>
      <c r="B765" s="187" t="s">
        <v>1121</v>
      </c>
      <c r="C765" s="188"/>
      <c r="D765" s="170">
        <v>24.777433565694917</v>
      </c>
      <c r="E765" s="170">
        <v>4.9781759999999986</v>
      </c>
      <c r="F765" s="170">
        <v>43.499334656000002</v>
      </c>
      <c r="G765" s="170">
        <v>4.9781759999999995</v>
      </c>
      <c r="H765" s="170">
        <v>20.565240203999995</v>
      </c>
      <c r="I765" s="170">
        <v>0</v>
      </c>
      <c r="J765" s="170">
        <v>5.0855226020000011</v>
      </c>
      <c r="K765" s="170">
        <v>0</v>
      </c>
      <c r="L765" s="170">
        <v>17.848571850000003</v>
      </c>
      <c r="M765" s="170">
        <v>0</v>
      </c>
      <c r="N765" s="170">
        <f t="shared" ref="N765" si="368">SUM(N766:N767)</f>
        <v>0</v>
      </c>
      <c r="O765" s="198">
        <v>37.005679530000002</v>
      </c>
      <c r="P765" s="170">
        <f t="shared" ref="P765" si="369">SUM(P766:P767)</f>
        <v>37.005679530000002</v>
      </c>
      <c r="Q765" s="170">
        <f t="shared" ref="Q765:W765" si="370">SUM(Q766:Q767)</f>
        <v>21.761562189999999</v>
      </c>
      <c r="R765" s="170">
        <f t="shared" si="370"/>
        <v>0</v>
      </c>
      <c r="S765" s="170">
        <f t="shared" si="370"/>
        <v>-38.521158655999997</v>
      </c>
      <c r="T765" s="170">
        <f t="shared" si="370"/>
        <v>0</v>
      </c>
      <c r="U765" s="170">
        <f t="shared" si="370"/>
        <v>0</v>
      </c>
      <c r="V765" s="170">
        <f t="shared" si="370"/>
        <v>0</v>
      </c>
      <c r="W765" s="170">
        <f t="shared" si="370"/>
        <v>0</v>
      </c>
      <c r="X765" s="170"/>
    </row>
    <row r="766" spans="1:24" ht="141.75" customHeight="1" x14ac:dyDescent="0.25">
      <c r="A766" s="267">
        <f t="shared" si="355"/>
        <v>671</v>
      </c>
      <c r="B766" s="133" t="s">
        <v>1122</v>
      </c>
      <c r="C766" s="138" t="s">
        <v>1123</v>
      </c>
      <c r="D766" s="142">
        <v>24.777433565694917</v>
      </c>
      <c r="E766" s="142">
        <f>G766+I766+K766+M766</f>
        <v>4.9781759999999995</v>
      </c>
      <c r="F766" s="142">
        <v>23.256179605999996</v>
      </c>
      <c r="G766" s="142">
        <v>4.9781759999999995</v>
      </c>
      <c r="H766" s="142">
        <v>18.170657003999995</v>
      </c>
      <c r="I766" s="142">
        <v>0</v>
      </c>
      <c r="J766" s="142">
        <v>5.0855226020000011</v>
      </c>
      <c r="K766" s="142">
        <v>0</v>
      </c>
      <c r="L766" s="142">
        <v>0</v>
      </c>
      <c r="M766" s="142">
        <v>0</v>
      </c>
      <c r="N766" s="142"/>
      <c r="O766" s="134">
        <v>18.413417190000001</v>
      </c>
      <c r="P766" s="142">
        <f>O766-X766</f>
        <v>18.413417190000001</v>
      </c>
      <c r="Q766" s="134">
        <v>21.761562189999999</v>
      </c>
      <c r="R766" s="134">
        <v>0</v>
      </c>
      <c r="S766" s="142">
        <f>E766-F766</f>
        <v>-18.278003605999999</v>
      </c>
      <c r="T766" s="142"/>
      <c r="U766" s="142"/>
      <c r="V766" s="142"/>
      <c r="W766" s="142"/>
      <c r="X766" s="142"/>
    </row>
    <row r="767" spans="1:24" ht="63" x14ac:dyDescent="0.25">
      <c r="A767" s="267">
        <f t="shared" si="355"/>
        <v>672</v>
      </c>
      <c r="B767" s="174" t="s">
        <v>1124</v>
      </c>
      <c r="C767" s="138" t="s">
        <v>1125</v>
      </c>
      <c r="D767" s="142">
        <v>0</v>
      </c>
      <c r="E767" s="142">
        <f>G767+I767+K767+M767</f>
        <v>0</v>
      </c>
      <c r="F767" s="142">
        <v>20.243155050000002</v>
      </c>
      <c r="G767" s="142">
        <v>0</v>
      </c>
      <c r="H767" s="142">
        <v>2.3945832000000005</v>
      </c>
      <c r="I767" s="142">
        <v>0</v>
      </c>
      <c r="J767" s="142">
        <v>0</v>
      </c>
      <c r="K767" s="142">
        <v>0</v>
      </c>
      <c r="L767" s="142">
        <v>17.848571850000003</v>
      </c>
      <c r="M767" s="142">
        <v>0</v>
      </c>
      <c r="N767" s="142"/>
      <c r="O767" s="134">
        <v>18.592262340000001</v>
      </c>
      <c r="P767" s="142">
        <f>O767-X767</f>
        <v>18.592262340000001</v>
      </c>
      <c r="Q767" s="134">
        <v>0</v>
      </c>
      <c r="R767" s="134">
        <v>0</v>
      </c>
      <c r="S767" s="142">
        <f>E767-F767</f>
        <v>-20.243155050000002</v>
      </c>
      <c r="T767" s="142"/>
      <c r="U767" s="142"/>
      <c r="V767" s="142"/>
      <c r="W767" s="142"/>
      <c r="X767" s="142"/>
    </row>
    <row r="768" spans="1:24" ht="31.5" x14ac:dyDescent="0.25">
      <c r="A768" s="267"/>
      <c r="B768" s="187" t="s">
        <v>339</v>
      </c>
      <c r="C768" s="188"/>
      <c r="D768" s="170">
        <v>49.848132</v>
      </c>
      <c r="E768" s="170">
        <v>17.9611248</v>
      </c>
      <c r="F768" s="170">
        <v>16.257465978745763</v>
      </c>
      <c r="G768" s="170">
        <v>9.0798621620000031</v>
      </c>
      <c r="H768" s="170">
        <v>1.830938894</v>
      </c>
      <c r="I768" s="170">
        <v>6.4487133100000005</v>
      </c>
      <c r="J768" s="170">
        <v>9.5681999627457603</v>
      </c>
      <c r="K768" s="170">
        <v>0.98825862000000009</v>
      </c>
      <c r="L768" s="170">
        <v>4.8583271219999995</v>
      </c>
      <c r="M768" s="170">
        <v>1.4442907079999998</v>
      </c>
      <c r="N768" s="170">
        <f t="shared" ref="N768" si="371">SUM(N769:N778)</f>
        <v>0</v>
      </c>
      <c r="O768" s="198">
        <v>14.518354820000003</v>
      </c>
      <c r="P768" s="170">
        <f t="shared" ref="P768" si="372">SUM(P769:P778)</f>
        <v>14.518354820000003</v>
      </c>
      <c r="Q768" s="170">
        <f t="shared" ref="Q768:W768" si="373">SUM(Q769:Q778)</f>
        <v>16.449319719999998</v>
      </c>
      <c r="R768" s="170">
        <f t="shared" si="373"/>
        <v>0</v>
      </c>
      <c r="S768" s="170">
        <f t="shared" si="373"/>
        <v>1.7036588212542392</v>
      </c>
      <c r="T768" s="170">
        <f t="shared" si="373"/>
        <v>0</v>
      </c>
      <c r="U768" s="170">
        <f t="shared" si="373"/>
        <v>0</v>
      </c>
      <c r="V768" s="170">
        <f t="shared" si="373"/>
        <v>0</v>
      </c>
      <c r="W768" s="170">
        <f t="shared" si="373"/>
        <v>0</v>
      </c>
      <c r="X768" s="170"/>
    </row>
    <row r="769" spans="1:24" ht="63" x14ac:dyDescent="0.25">
      <c r="A769" s="267">
        <f t="shared" si="355"/>
        <v>673</v>
      </c>
      <c r="B769" s="174" t="s">
        <v>1126</v>
      </c>
      <c r="C769" s="138" t="s">
        <v>1127</v>
      </c>
      <c r="D769" s="142">
        <v>4.9621079999999997</v>
      </c>
      <c r="E769" s="142">
        <f t="shared" ref="E769:E778" si="374">G769+I769+K769+M769</f>
        <v>3.2153952000000001</v>
      </c>
      <c r="F769" s="142">
        <v>0.92906298200000004</v>
      </c>
      <c r="G769" s="142">
        <v>3.2153952000000001</v>
      </c>
      <c r="H769" s="142">
        <v>0.131311332</v>
      </c>
      <c r="I769" s="142">
        <v>0</v>
      </c>
      <c r="J769" s="142">
        <v>0.79775165000000003</v>
      </c>
      <c r="K769" s="142">
        <v>0</v>
      </c>
      <c r="L769" s="142">
        <v>0</v>
      </c>
      <c r="M769" s="142">
        <v>0</v>
      </c>
      <c r="N769" s="142"/>
      <c r="O769" s="134">
        <v>0.10942611000000034</v>
      </c>
      <c r="P769" s="142">
        <f t="shared" ref="P769:P778" si="375">O769-X769</f>
        <v>0.10942611000000034</v>
      </c>
      <c r="Q769" s="134">
        <v>4.2508614200000006</v>
      </c>
      <c r="R769" s="134">
        <v>0</v>
      </c>
      <c r="S769" s="142">
        <f t="shared" ref="S769:S778" si="376">E769-F769</f>
        <v>2.2863322180000001</v>
      </c>
      <c r="T769" s="142"/>
      <c r="U769" s="142"/>
      <c r="V769" s="142"/>
      <c r="W769" s="142"/>
      <c r="X769" s="142"/>
    </row>
    <row r="770" spans="1:24" ht="110.25" x14ac:dyDescent="0.25">
      <c r="A770" s="267">
        <f t="shared" si="355"/>
        <v>674</v>
      </c>
      <c r="B770" s="133" t="s">
        <v>2021</v>
      </c>
      <c r="C770" s="138" t="s">
        <v>1128</v>
      </c>
      <c r="D770" s="142">
        <v>4.2613320000000003</v>
      </c>
      <c r="E770" s="142">
        <f t="shared" si="374"/>
        <v>3.7068840000000001</v>
      </c>
      <c r="F770" s="142">
        <v>1.606612444</v>
      </c>
      <c r="G770" s="142">
        <v>7.2625548000000012E-2</v>
      </c>
      <c r="H770" s="142">
        <v>7.2625548000000012E-2</v>
      </c>
      <c r="I770" s="142">
        <v>3.6342584520000001</v>
      </c>
      <c r="J770" s="142">
        <v>1.533986896</v>
      </c>
      <c r="K770" s="142">
        <v>0</v>
      </c>
      <c r="L770" s="142">
        <v>0</v>
      </c>
      <c r="M770" s="142">
        <v>0</v>
      </c>
      <c r="N770" s="142"/>
      <c r="O770" s="134">
        <v>1.3388437</v>
      </c>
      <c r="P770" s="142">
        <f t="shared" si="375"/>
        <v>1.3388437</v>
      </c>
      <c r="Q770" s="134">
        <v>1.66769531</v>
      </c>
      <c r="R770" s="134">
        <v>0</v>
      </c>
      <c r="S770" s="142">
        <f t="shared" si="376"/>
        <v>2.100271556</v>
      </c>
      <c r="T770" s="142"/>
      <c r="U770" s="142"/>
      <c r="V770" s="142"/>
      <c r="W770" s="142"/>
      <c r="X770" s="142"/>
    </row>
    <row r="771" spans="1:24" ht="94.5" x14ac:dyDescent="0.25">
      <c r="A771" s="267">
        <f t="shared" si="355"/>
        <v>675</v>
      </c>
      <c r="B771" s="174" t="s">
        <v>2022</v>
      </c>
      <c r="C771" s="138" t="s">
        <v>1129</v>
      </c>
      <c r="D771" s="142">
        <v>8.2839480000000005</v>
      </c>
      <c r="E771" s="142">
        <f t="shared" si="374"/>
        <v>5.6570496000000006</v>
      </c>
      <c r="F771" s="142">
        <v>1.4031501719999999</v>
      </c>
      <c r="G771" s="142">
        <v>5.6570496000000006</v>
      </c>
      <c r="H771" s="142">
        <v>1.4031501719999999</v>
      </c>
      <c r="I771" s="142">
        <v>0</v>
      </c>
      <c r="J771" s="142">
        <v>0</v>
      </c>
      <c r="K771" s="142">
        <v>0</v>
      </c>
      <c r="L771" s="142">
        <v>0</v>
      </c>
      <c r="M771" s="142">
        <v>0</v>
      </c>
      <c r="N771" s="142"/>
      <c r="O771" s="134">
        <v>0.12919220999999997</v>
      </c>
      <c r="P771" s="142">
        <f t="shared" si="375"/>
        <v>0.12919220999999997</v>
      </c>
      <c r="Q771" s="134">
        <v>6.2499508499999994</v>
      </c>
      <c r="R771" s="134">
        <v>0</v>
      </c>
      <c r="S771" s="142">
        <f t="shared" si="376"/>
        <v>4.2538994280000004</v>
      </c>
      <c r="T771" s="142"/>
      <c r="U771" s="142"/>
      <c r="V771" s="142"/>
      <c r="W771" s="142"/>
      <c r="X771" s="142"/>
    </row>
    <row r="772" spans="1:24" ht="110.25" x14ac:dyDescent="0.25">
      <c r="A772" s="267">
        <f t="shared" si="355"/>
        <v>676</v>
      </c>
      <c r="B772" s="133" t="s">
        <v>2023</v>
      </c>
      <c r="C772" s="138" t="s">
        <v>1130</v>
      </c>
      <c r="D772" s="142">
        <v>1.6610160000000003</v>
      </c>
      <c r="E772" s="142">
        <f t="shared" si="374"/>
        <v>0.24139200000000011</v>
      </c>
      <c r="F772" s="142">
        <v>1.7168051999999996E-2</v>
      </c>
      <c r="G772" s="142">
        <v>4.72938E-3</v>
      </c>
      <c r="H772" s="142">
        <v>4.72938E-3</v>
      </c>
      <c r="I772" s="142">
        <v>0</v>
      </c>
      <c r="J772" s="142">
        <v>6.0137999999999997E-3</v>
      </c>
      <c r="K772" s="142">
        <v>0.2366626200000001</v>
      </c>
      <c r="L772" s="142">
        <v>6.4248719999999964E-3</v>
      </c>
      <c r="M772" s="142">
        <v>0</v>
      </c>
      <c r="N772" s="142"/>
      <c r="O772" s="134">
        <v>1.4306709999999999E-2</v>
      </c>
      <c r="P772" s="142">
        <f t="shared" si="375"/>
        <v>1.4306709999999999E-2</v>
      </c>
      <c r="Q772" s="134">
        <v>0</v>
      </c>
      <c r="R772" s="134">
        <v>0</v>
      </c>
      <c r="S772" s="142">
        <f t="shared" si="376"/>
        <v>0.22422394800000012</v>
      </c>
      <c r="T772" s="142"/>
      <c r="U772" s="142"/>
      <c r="V772" s="142"/>
      <c r="W772" s="142"/>
      <c r="X772" s="142"/>
    </row>
    <row r="773" spans="1:24" ht="126" x14ac:dyDescent="0.25">
      <c r="A773" s="267">
        <f t="shared" si="355"/>
        <v>677</v>
      </c>
      <c r="B773" s="133" t="s">
        <v>2024</v>
      </c>
      <c r="C773" s="138" t="s">
        <v>1131</v>
      </c>
      <c r="D773" s="142">
        <v>4.6295280000000005</v>
      </c>
      <c r="E773" s="142">
        <f t="shared" si="374"/>
        <v>0.71699999999999986</v>
      </c>
      <c r="F773" s="142">
        <v>3.273789726</v>
      </c>
      <c r="G773" s="142">
        <v>1.4047523999999999E-2</v>
      </c>
      <c r="H773" s="142">
        <v>1.4047523999999999E-2</v>
      </c>
      <c r="I773" s="142">
        <v>0.70295247599999988</v>
      </c>
      <c r="J773" s="142">
        <v>1.7862599999999999E-2</v>
      </c>
      <c r="K773" s="142">
        <v>0</v>
      </c>
      <c r="L773" s="142">
        <v>3.241879602</v>
      </c>
      <c r="M773" s="142">
        <v>0</v>
      </c>
      <c r="N773" s="142"/>
      <c r="O773" s="134">
        <v>3.3408723899999999</v>
      </c>
      <c r="P773" s="142">
        <f t="shared" si="375"/>
        <v>3.3408723899999999</v>
      </c>
      <c r="Q773" s="134">
        <v>0</v>
      </c>
      <c r="R773" s="134">
        <v>0</v>
      </c>
      <c r="S773" s="142">
        <f t="shared" si="376"/>
        <v>-2.5567897259999999</v>
      </c>
      <c r="T773" s="142"/>
      <c r="U773" s="142"/>
      <c r="V773" s="142"/>
      <c r="W773" s="142"/>
      <c r="X773" s="142"/>
    </row>
    <row r="774" spans="1:24" ht="141.75" x14ac:dyDescent="0.25">
      <c r="A774" s="267">
        <f t="shared" si="355"/>
        <v>678</v>
      </c>
      <c r="B774" s="133" t="s">
        <v>1132</v>
      </c>
      <c r="C774" s="138" t="s">
        <v>1748</v>
      </c>
      <c r="D774" s="142">
        <v>10.875108000000003</v>
      </c>
      <c r="E774" s="142">
        <f t="shared" si="374"/>
        <v>1.2603119999999999</v>
      </c>
      <c r="F774" s="142">
        <v>7.1239302779999996</v>
      </c>
      <c r="G774" s="142">
        <v>2.4692123999999999E-2</v>
      </c>
      <c r="H774" s="142">
        <v>2.4692123999999999E-2</v>
      </c>
      <c r="I774" s="142">
        <v>0.31507799999999997</v>
      </c>
      <c r="J774" s="142">
        <v>6.5707193119999996</v>
      </c>
      <c r="K774" s="142">
        <v>0.31507799999999997</v>
      </c>
      <c r="L774" s="142">
        <v>0.52851884199999954</v>
      </c>
      <c r="M774" s="142">
        <v>0.60546387600000007</v>
      </c>
      <c r="N774" s="142"/>
      <c r="O774" s="134">
        <v>7.3062275899999998</v>
      </c>
      <c r="P774" s="142">
        <f t="shared" si="375"/>
        <v>7.3062275899999998</v>
      </c>
      <c r="Q774" s="134">
        <v>0</v>
      </c>
      <c r="R774" s="134">
        <v>0</v>
      </c>
      <c r="S774" s="142">
        <f t="shared" si="376"/>
        <v>-5.8636182779999997</v>
      </c>
      <c r="T774" s="142"/>
      <c r="U774" s="142"/>
      <c r="V774" s="142"/>
      <c r="W774" s="142"/>
      <c r="X774" s="142"/>
    </row>
    <row r="775" spans="1:24" ht="110.25" x14ac:dyDescent="0.25">
      <c r="A775" s="267">
        <f t="shared" si="355"/>
        <v>679</v>
      </c>
      <c r="B775" s="133" t="s">
        <v>2025</v>
      </c>
      <c r="C775" s="139" t="s">
        <v>1133</v>
      </c>
      <c r="D775" s="142">
        <v>1.4290199999999997</v>
      </c>
      <c r="E775" s="142">
        <f t="shared" si="374"/>
        <v>1.4170199999999999</v>
      </c>
      <c r="F775" s="142">
        <v>1.1274462520000001</v>
      </c>
      <c r="G775" s="142">
        <v>5.7113617999999998E-2</v>
      </c>
      <c r="H775" s="142">
        <v>5.7113617999999998E-2</v>
      </c>
      <c r="I775" s="142">
        <v>1.3599063819999999</v>
      </c>
      <c r="J775" s="142">
        <v>3.5302175999999998E-2</v>
      </c>
      <c r="K775" s="142">
        <v>0</v>
      </c>
      <c r="L775" s="142">
        <v>1.035030458</v>
      </c>
      <c r="M775" s="142">
        <v>0</v>
      </c>
      <c r="N775" s="142"/>
      <c r="O775" s="134">
        <v>1.1188791200000001</v>
      </c>
      <c r="P775" s="142">
        <f t="shared" si="375"/>
        <v>1.1188791200000001</v>
      </c>
      <c r="Q775" s="134">
        <v>0</v>
      </c>
      <c r="R775" s="134">
        <v>0</v>
      </c>
      <c r="S775" s="142">
        <f t="shared" si="376"/>
        <v>0.2895737479999998</v>
      </c>
      <c r="T775" s="142"/>
      <c r="U775" s="142"/>
      <c r="V775" s="142"/>
      <c r="W775" s="142"/>
      <c r="X775" s="142"/>
    </row>
    <row r="776" spans="1:24" ht="94.5" x14ac:dyDescent="0.25">
      <c r="A776" s="267">
        <f t="shared" si="355"/>
        <v>680</v>
      </c>
      <c r="B776" s="133" t="s">
        <v>1134</v>
      </c>
      <c r="C776" s="138" t="s">
        <v>1749</v>
      </c>
      <c r="D776" s="142">
        <v>13.746072</v>
      </c>
      <c r="E776" s="142">
        <f t="shared" si="374"/>
        <v>1.7460719999999998</v>
      </c>
      <c r="F776" s="142">
        <v>0.12418236000000003</v>
      </c>
      <c r="G776" s="142">
        <v>3.4209167999999998E-2</v>
      </c>
      <c r="H776" s="142">
        <v>3.4209167999999998E-2</v>
      </c>
      <c r="I776" s="142">
        <v>0.43651799999999996</v>
      </c>
      <c r="J776" s="142">
        <v>4.349984400000001E-2</v>
      </c>
      <c r="K776" s="142">
        <v>0.43651799999999996</v>
      </c>
      <c r="L776" s="142">
        <v>4.6473348000000025E-2</v>
      </c>
      <c r="M776" s="142">
        <v>0.83882683199999974</v>
      </c>
      <c r="N776" s="142"/>
      <c r="O776" s="134">
        <v>0.10348530000000002</v>
      </c>
      <c r="P776" s="142">
        <f t="shared" si="375"/>
        <v>0.10348530000000002</v>
      </c>
      <c r="Q776" s="134">
        <v>0</v>
      </c>
      <c r="R776" s="134">
        <v>0</v>
      </c>
      <c r="S776" s="142">
        <f t="shared" si="376"/>
        <v>1.6218896399999998</v>
      </c>
      <c r="T776" s="142"/>
      <c r="U776" s="142"/>
      <c r="V776" s="142"/>
      <c r="W776" s="142"/>
      <c r="X776" s="142"/>
    </row>
    <row r="777" spans="1:24" ht="94.5" x14ac:dyDescent="0.25">
      <c r="A777" s="267">
        <f t="shared" si="355"/>
        <v>681</v>
      </c>
      <c r="B777" s="133" t="s">
        <v>2026</v>
      </c>
      <c r="C777" s="138" t="s">
        <v>2027</v>
      </c>
      <c r="D777" s="142">
        <v>0</v>
      </c>
      <c r="E777" s="142">
        <f t="shared" si="374"/>
        <v>0</v>
      </c>
      <c r="F777" s="142">
        <v>0</v>
      </c>
      <c r="G777" s="142">
        <v>0</v>
      </c>
      <c r="H777" s="142">
        <v>0</v>
      </c>
      <c r="I777" s="142">
        <v>0</v>
      </c>
      <c r="J777" s="142">
        <v>0</v>
      </c>
      <c r="K777" s="142">
        <v>0</v>
      </c>
      <c r="L777" s="142">
        <v>0</v>
      </c>
      <c r="M777" s="142">
        <v>0</v>
      </c>
      <c r="N777" s="142"/>
      <c r="O777" s="134">
        <v>0</v>
      </c>
      <c r="P777" s="142">
        <f t="shared" si="375"/>
        <v>0</v>
      </c>
      <c r="Q777" s="134">
        <v>0</v>
      </c>
      <c r="R777" s="134">
        <v>0</v>
      </c>
      <c r="S777" s="142">
        <f t="shared" si="376"/>
        <v>0</v>
      </c>
      <c r="T777" s="142"/>
      <c r="U777" s="142"/>
      <c r="V777" s="142"/>
      <c r="W777" s="142"/>
      <c r="X777" s="142"/>
    </row>
    <row r="778" spans="1:24" ht="63" x14ac:dyDescent="0.25">
      <c r="A778" s="267">
        <f t="shared" si="355"/>
        <v>682</v>
      </c>
      <c r="B778" s="133" t="s">
        <v>1135</v>
      </c>
      <c r="C778" s="138" t="s">
        <v>1136</v>
      </c>
      <c r="D778" s="142">
        <v>0</v>
      </c>
      <c r="E778" s="142">
        <f t="shared" si="374"/>
        <v>0</v>
      </c>
      <c r="F778" s="142">
        <v>0.65212371274576275</v>
      </c>
      <c r="G778" s="142">
        <v>0</v>
      </c>
      <c r="H778" s="142">
        <v>8.9060027999999999E-2</v>
      </c>
      <c r="I778" s="142">
        <v>0</v>
      </c>
      <c r="J778" s="142">
        <v>0.56306368474576274</v>
      </c>
      <c r="K778" s="142">
        <v>0</v>
      </c>
      <c r="L778" s="142">
        <v>0</v>
      </c>
      <c r="M778" s="142">
        <v>0</v>
      </c>
      <c r="N778" s="142"/>
      <c r="O778" s="134">
        <v>1.0571216900000004</v>
      </c>
      <c r="P778" s="142">
        <f t="shared" si="375"/>
        <v>1.0571216900000004</v>
      </c>
      <c r="Q778" s="134">
        <v>4.2808121400000001</v>
      </c>
      <c r="R778" s="134">
        <v>0</v>
      </c>
      <c r="S778" s="142">
        <f t="shared" si="376"/>
        <v>-0.65212371274576275</v>
      </c>
      <c r="T778" s="142"/>
      <c r="U778" s="142"/>
      <c r="V778" s="142"/>
      <c r="W778" s="142"/>
      <c r="X778" s="142"/>
    </row>
    <row r="779" spans="1:24" ht="31.5" x14ac:dyDescent="0.25">
      <c r="A779" s="267"/>
      <c r="B779" s="191" t="s">
        <v>468</v>
      </c>
      <c r="C779" s="188"/>
      <c r="D779" s="170">
        <v>375.55203600000004</v>
      </c>
      <c r="E779" s="170">
        <v>159.80152080000002</v>
      </c>
      <c r="F779" s="170">
        <v>77.273755848000008</v>
      </c>
      <c r="G779" s="170">
        <v>20.766481400000004</v>
      </c>
      <c r="H779" s="170">
        <v>19.941227555999994</v>
      </c>
      <c r="I779" s="170">
        <v>40.325701764000002</v>
      </c>
      <c r="J779" s="170">
        <v>27.378501838000002</v>
      </c>
      <c r="K779" s="170">
        <v>37.180926456000009</v>
      </c>
      <c r="L779" s="170">
        <v>29.954026453999997</v>
      </c>
      <c r="M779" s="170">
        <v>61.528411179999985</v>
      </c>
      <c r="N779" s="170">
        <f t="shared" ref="N779" si="377">SUM(N780:N820)</f>
        <v>0</v>
      </c>
      <c r="O779" s="198">
        <v>60.942667010000001</v>
      </c>
      <c r="P779" s="170">
        <f t="shared" ref="P779" si="378">SUM(P780:P820)</f>
        <v>60.942667010000001</v>
      </c>
      <c r="Q779" s="170">
        <f t="shared" ref="Q779:W779" si="379">SUM(Q780:Q820)</f>
        <v>61.878156059999995</v>
      </c>
      <c r="R779" s="170">
        <f t="shared" si="379"/>
        <v>11.78621974</v>
      </c>
      <c r="S779" s="170">
        <f t="shared" si="379"/>
        <v>82.527764951999998</v>
      </c>
      <c r="T779" s="170">
        <f t="shared" si="379"/>
        <v>0</v>
      </c>
      <c r="U779" s="170">
        <f t="shared" si="379"/>
        <v>0</v>
      </c>
      <c r="V779" s="170">
        <f t="shared" si="379"/>
        <v>0</v>
      </c>
      <c r="W779" s="170">
        <f t="shared" si="379"/>
        <v>0</v>
      </c>
      <c r="X779" s="170"/>
    </row>
    <row r="780" spans="1:24" ht="63" x14ac:dyDescent="0.25">
      <c r="A780" s="267">
        <f t="shared" si="355"/>
        <v>683</v>
      </c>
      <c r="B780" s="133" t="s">
        <v>1137</v>
      </c>
      <c r="C780" s="138" t="s">
        <v>1138</v>
      </c>
      <c r="D780" s="142">
        <v>8.9834040000000002</v>
      </c>
      <c r="E780" s="142">
        <f t="shared" ref="E780:E820" si="380">G780+I780+K780+M780</f>
        <v>6.0871871999999998</v>
      </c>
      <c r="F780" s="142">
        <v>7.3208353599999993</v>
      </c>
      <c r="G780" s="142">
        <v>0.11926062</v>
      </c>
      <c r="H780" s="142">
        <v>0.11926062</v>
      </c>
      <c r="I780" s="142">
        <v>5.9679265799999994</v>
      </c>
      <c r="J780" s="142">
        <v>7.201574739999999</v>
      </c>
      <c r="K780" s="142">
        <v>0</v>
      </c>
      <c r="L780" s="142">
        <v>0</v>
      </c>
      <c r="M780" s="142">
        <v>0</v>
      </c>
      <c r="N780" s="142"/>
      <c r="O780" s="134">
        <v>6.1006961300000002</v>
      </c>
      <c r="P780" s="142">
        <f t="shared" ref="P780:P820" si="381">O780-X780</f>
        <v>6.1006961300000002</v>
      </c>
      <c r="Q780" s="134">
        <v>7.1729177800000006</v>
      </c>
      <c r="R780" s="134">
        <v>0</v>
      </c>
      <c r="S780" s="142">
        <f t="shared" ref="S780:S820" si="382">E780-F780</f>
        <v>-1.2336481599999995</v>
      </c>
      <c r="T780" s="142"/>
      <c r="U780" s="142"/>
      <c r="V780" s="142"/>
      <c r="W780" s="142"/>
      <c r="X780" s="142"/>
    </row>
    <row r="781" spans="1:24" ht="173.25" x14ac:dyDescent="0.25">
      <c r="A781" s="267">
        <f t="shared" si="355"/>
        <v>684</v>
      </c>
      <c r="B781" s="133" t="s">
        <v>2028</v>
      </c>
      <c r="C781" s="138" t="s">
        <v>1139</v>
      </c>
      <c r="D781" s="142">
        <v>7.9368479999999995</v>
      </c>
      <c r="E781" s="142">
        <f t="shared" si="380"/>
        <v>1.2537647999999999</v>
      </c>
      <c r="F781" s="142">
        <v>8.9168975999999997E-2</v>
      </c>
      <c r="G781" s="142">
        <v>2.4563855999999998E-2</v>
      </c>
      <c r="H781" s="142">
        <v>2.4563855999999998E-2</v>
      </c>
      <c r="I781" s="142">
        <v>0.31344120000000003</v>
      </c>
      <c r="J781" s="142">
        <v>3.1235016000000001E-2</v>
      </c>
      <c r="K781" s="142">
        <v>0.31344120000000003</v>
      </c>
      <c r="L781" s="142">
        <v>3.3370103999999998E-2</v>
      </c>
      <c r="M781" s="142">
        <v>0.60231854399999984</v>
      </c>
      <c r="N781" s="142"/>
      <c r="O781" s="134">
        <v>7.4307479999999995E-2</v>
      </c>
      <c r="P781" s="142">
        <f t="shared" si="381"/>
        <v>7.4307479999999995E-2</v>
      </c>
      <c r="Q781" s="134">
        <v>0</v>
      </c>
      <c r="R781" s="134">
        <v>0</v>
      </c>
      <c r="S781" s="142">
        <f t="shared" si="382"/>
        <v>1.1645958239999998</v>
      </c>
      <c r="T781" s="142"/>
      <c r="U781" s="142"/>
      <c r="V781" s="142"/>
      <c r="W781" s="142"/>
      <c r="X781" s="142"/>
    </row>
    <row r="782" spans="1:24" ht="94.5" x14ac:dyDescent="0.25">
      <c r="A782" s="267">
        <f t="shared" si="355"/>
        <v>685</v>
      </c>
      <c r="B782" s="174" t="s">
        <v>1140</v>
      </c>
      <c r="C782" s="138" t="s">
        <v>1141</v>
      </c>
      <c r="D782" s="142">
        <v>117.95866799999999</v>
      </c>
      <c r="E782" s="142">
        <f t="shared" si="380"/>
        <v>112.999596</v>
      </c>
      <c r="F782" s="142">
        <v>8.036642699999998</v>
      </c>
      <c r="G782" s="142">
        <v>2.2138962839999996</v>
      </c>
      <c r="H782" s="142">
        <v>2.2138962839999996</v>
      </c>
      <c r="I782" s="142">
        <v>28.249899000000003</v>
      </c>
      <c r="J782" s="142">
        <v>2.8151565239999989</v>
      </c>
      <c r="K782" s="142">
        <v>28.249899000000003</v>
      </c>
      <c r="L782" s="142">
        <v>3.0075898919999995</v>
      </c>
      <c r="M782" s="142">
        <v>54.285901715999984</v>
      </c>
      <c r="N782" s="142"/>
      <c r="O782" s="134">
        <v>6.6972022500000001</v>
      </c>
      <c r="P782" s="142">
        <f t="shared" si="381"/>
        <v>6.6972022500000001</v>
      </c>
      <c r="Q782" s="134">
        <v>0</v>
      </c>
      <c r="R782" s="134">
        <v>0</v>
      </c>
      <c r="S782" s="142">
        <f t="shared" si="382"/>
        <v>104.9629533</v>
      </c>
      <c r="T782" s="142"/>
      <c r="U782" s="142"/>
      <c r="V782" s="142"/>
      <c r="W782" s="142"/>
      <c r="X782" s="142"/>
    </row>
    <row r="783" spans="1:24" ht="78.75" x14ac:dyDescent="0.25">
      <c r="A783" s="267">
        <f t="shared" si="355"/>
        <v>686</v>
      </c>
      <c r="B783" s="133" t="s">
        <v>1142</v>
      </c>
      <c r="C783" s="138" t="s">
        <v>1143</v>
      </c>
      <c r="D783" s="142">
        <v>3.5564519999999997</v>
      </c>
      <c r="E783" s="142">
        <f t="shared" si="380"/>
        <v>1.2E-2</v>
      </c>
      <c r="F783" s="142">
        <v>0</v>
      </c>
      <c r="G783" s="142">
        <v>0</v>
      </c>
      <c r="H783" s="142">
        <v>0</v>
      </c>
      <c r="I783" s="142">
        <v>3.0000000000000001E-3</v>
      </c>
      <c r="J783" s="142">
        <v>0</v>
      </c>
      <c r="K783" s="142">
        <v>3.0000000000000001E-3</v>
      </c>
      <c r="L783" s="142">
        <v>0</v>
      </c>
      <c r="M783" s="142">
        <v>6.0000000000000001E-3</v>
      </c>
      <c r="N783" s="142"/>
      <c r="O783" s="134">
        <v>0</v>
      </c>
      <c r="P783" s="142">
        <f t="shared" si="381"/>
        <v>0</v>
      </c>
      <c r="Q783" s="134">
        <v>0</v>
      </c>
      <c r="R783" s="134">
        <v>0</v>
      </c>
      <c r="S783" s="142">
        <f t="shared" si="382"/>
        <v>1.2E-2</v>
      </c>
      <c r="T783" s="142"/>
      <c r="U783" s="142"/>
      <c r="V783" s="142"/>
      <c r="W783" s="142"/>
      <c r="X783" s="142"/>
    </row>
    <row r="784" spans="1:24" ht="78.75" x14ac:dyDescent="0.25">
      <c r="A784" s="267">
        <f t="shared" si="355"/>
        <v>687</v>
      </c>
      <c r="B784" s="133" t="s">
        <v>1144</v>
      </c>
      <c r="C784" s="138" t="s">
        <v>1145</v>
      </c>
      <c r="D784" s="142">
        <v>5.9824200000000003</v>
      </c>
      <c r="E784" s="142">
        <f t="shared" si="380"/>
        <v>4.7763360000000006</v>
      </c>
      <c r="F784" s="142">
        <v>0.94626245799999997</v>
      </c>
      <c r="G784" s="142">
        <v>4.7763360000000006</v>
      </c>
      <c r="H784" s="142">
        <v>0.94626245799999986</v>
      </c>
      <c r="I784" s="142">
        <v>0</v>
      </c>
      <c r="J784" s="142">
        <v>0</v>
      </c>
      <c r="K784" s="142">
        <v>0</v>
      </c>
      <c r="L784" s="142">
        <v>1.1102230246251565E-16</v>
      </c>
      <c r="M784" s="142">
        <v>0</v>
      </c>
      <c r="N784" s="142"/>
      <c r="O784" s="134">
        <v>6.0940939999999943E-2</v>
      </c>
      <c r="P784" s="142">
        <f t="shared" si="381"/>
        <v>6.0940939999999943E-2</v>
      </c>
      <c r="Q784" s="134">
        <v>3.9794725899999999</v>
      </c>
      <c r="R784" s="134">
        <v>0</v>
      </c>
      <c r="S784" s="142">
        <f t="shared" si="382"/>
        <v>3.8300735420000005</v>
      </c>
      <c r="T784" s="142"/>
      <c r="U784" s="142"/>
      <c r="V784" s="142"/>
      <c r="W784" s="142"/>
      <c r="X784" s="142"/>
    </row>
    <row r="785" spans="1:24" ht="126" x14ac:dyDescent="0.25">
      <c r="A785" s="267">
        <f t="shared" si="355"/>
        <v>688</v>
      </c>
      <c r="B785" s="133" t="s">
        <v>1146</v>
      </c>
      <c r="C785" s="138" t="s">
        <v>1147</v>
      </c>
      <c r="D785" s="142">
        <v>142.097544</v>
      </c>
      <c r="E785" s="142">
        <f t="shared" si="380"/>
        <v>12</v>
      </c>
      <c r="F785" s="142">
        <v>3.96548714</v>
      </c>
      <c r="G785" s="142">
        <v>3.3471401360000002</v>
      </c>
      <c r="H785" s="142">
        <v>3.3471401360000002</v>
      </c>
      <c r="I785" s="142">
        <v>3</v>
      </c>
      <c r="J785" s="142">
        <v>0.29895575999999968</v>
      </c>
      <c r="K785" s="142">
        <v>3</v>
      </c>
      <c r="L785" s="142">
        <v>0.31939124400000019</v>
      </c>
      <c r="M785" s="142">
        <v>2.6528598640000003</v>
      </c>
      <c r="N785" s="142"/>
      <c r="O785" s="134">
        <v>3.3045726099999997</v>
      </c>
      <c r="P785" s="142">
        <f t="shared" si="381"/>
        <v>3.3045726099999997</v>
      </c>
      <c r="Q785" s="134">
        <v>0</v>
      </c>
      <c r="R785" s="134">
        <v>0</v>
      </c>
      <c r="S785" s="142">
        <f t="shared" si="382"/>
        <v>8.0345128599999995</v>
      </c>
      <c r="T785" s="142"/>
      <c r="U785" s="142"/>
      <c r="V785" s="142"/>
      <c r="W785" s="142"/>
      <c r="X785" s="142"/>
    </row>
    <row r="786" spans="1:24" ht="78.75" x14ac:dyDescent="0.25">
      <c r="A786" s="267">
        <f t="shared" si="355"/>
        <v>689</v>
      </c>
      <c r="B786" s="135" t="s">
        <v>1148</v>
      </c>
      <c r="C786" s="171" t="s">
        <v>1149</v>
      </c>
      <c r="D786" s="142">
        <v>4.2146759999999999</v>
      </c>
      <c r="E786" s="142">
        <f t="shared" si="380"/>
        <v>0.20421600000000001</v>
      </c>
      <c r="F786" s="142">
        <v>2.5052699759999997</v>
      </c>
      <c r="G786" s="142">
        <v>4.0010039999999998E-3</v>
      </c>
      <c r="H786" s="142">
        <v>4.0010039999999998E-3</v>
      </c>
      <c r="I786" s="142">
        <v>0.20021499600000001</v>
      </c>
      <c r="J786" s="142">
        <v>2.5012689719999996</v>
      </c>
      <c r="K786" s="142">
        <v>0</v>
      </c>
      <c r="L786" s="142">
        <v>0</v>
      </c>
      <c r="M786" s="142">
        <v>0</v>
      </c>
      <c r="N786" s="142"/>
      <c r="O786" s="134">
        <v>2.0877249799999995</v>
      </c>
      <c r="P786" s="142">
        <f t="shared" si="381"/>
        <v>2.0877249799999995</v>
      </c>
      <c r="Q786" s="134">
        <v>2.3886782000000002</v>
      </c>
      <c r="R786" s="134">
        <v>0</v>
      </c>
      <c r="S786" s="142">
        <f t="shared" si="382"/>
        <v>-2.3010539759999995</v>
      </c>
      <c r="T786" s="142"/>
      <c r="U786" s="142"/>
      <c r="V786" s="142"/>
      <c r="W786" s="142"/>
      <c r="X786" s="142"/>
    </row>
    <row r="787" spans="1:24" ht="63" x14ac:dyDescent="0.25">
      <c r="A787" s="267">
        <f t="shared" si="355"/>
        <v>690</v>
      </c>
      <c r="B787" s="135" t="s">
        <v>1150</v>
      </c>
      <c r="C787" s="171" t="s">
        <v>1151</v>
      </c>
      <c r="D787" s="142">
        <v>4.2146759999999999</v>
      </c>
      <c r="E787" s="142">
        <f t="shared" si="380"/>
        <v>0.20421600000000001</v>
      </c>
      <c r="F787" s="142">
        <v>0.49822986800000002</v>
      </c>
      <c r="G787" s="142">
        <v>0.20421600000000001</v>
      </c>
      <c r="H787" s="142">
        <v>0.49822986800000002</v>
      </c>
      <c r="I787" s="142">
        <v>0</v>
      </c>
      <c r="J787" s="142">
        <v>0</v>
      </c>
      <c r="K787" s="142">
        <v>0</v>
      </c>
      <c r="L787" s="142">
        <v>0</v>
      </c>
      <c r="M787" s="142">
        <v>0</v>
      </c>
      <c r="N787" s="142"/>
      <c r="O787" s="134">
        <v>9.3617400000002224E-3</v>
      </c>
      <c r="P787" s="142">
        <f t="shared" si="381"/>
        <v>9.3617400000002224E-3</v>
      </c>
      <c r="Q787" s="134">
        <v>2.3239364600000001</v>
      </c>
      <c r="R787" s="134">
        <v>0</v>
      </c>
      <c r="S787" s="142">
        <f t="shared" si="382"/>
        <v>-0.29401386800000001</v>
      </c>
      <c r="T787" s="142"/>
      <c r="U787" s="142"/>
      <c r="V787" s="142"/>
      <c r="W787" s="142"/>
      <c r="X787" s="142"/>
    </row>
    <row r="788" spans="1:24" ht="222.75" customHeight="1" x14ac:dyDescent="0.25">
      <c r="A788" s="267">
        <f t="shared" si="355"/>
        <v>691</v>
      </c>
      <c r="B788" s="140" t="s">
        <v>1152</v>
      </c>
      <c r="C788" s="132" t="s">
        <v>1153</v>
      </c>
      <c r="D788" s="142">
        <v>4.2146759999999999</v>
      </c>
      <c r="E788" s="142">
        <f t="shared" si="380"/>
        <v>0.20421600000000001</v>
      </c>
      <c r="F788" s="142">
        <v>2.2542978659999999</v>
      </c>
      <c r="G788" s="142">
        <v>0.20421600000000001</v>
      </c>
      <c r="H788" s="142">
        <v>2.2542978660000004</v>
      </c>
      <c r="I788" s="142">
        <v>0</v>
      </c>
      <c r="J788" s="142">
        <v>0</v>
      </c>
      <c r="K788" s="142">
        <v>0</v>
      </c>
      <c r="L788" s="142">
        <v>-4.4408920985006262E-16</v>
      </c>
      <c r="M788" s="142">
        <v>0</v>
      </c>
      <c r="N788" s="142"/>
      <c r="O788" s="134">
        <v>1.7453830000000073E-2</v>
      </c>
      <c r="P788" s="142">
        <f t="shared" si="381"/>
        <v>1.7453830000000073E-2</v>
      </c>
      <c r="Q788" s="134">
        <v>2.2701296100000001</v>
      </c>
      <c r="R788" s="134">
        <v>0</v>
      </c>
      <c r="S788" s="142">
        <f t="shared" si="382"/>
        <v>-2.0500818659999998</v>
      </c>
      <c r="T788" s="142"/>
      <c r="U788" s="142"/>
      <c r="V788" s="142"/>
      <c r="W788" s="142"/>
      <c r="X788" s="142"/>
    </row>
    <row r="789" spans="1:24" ht="63" x14ac:dyDescent="0.25">
      <c r="A789" s="267">
        <f t="shared" si="355"/>
        <v>692</v>
      </c>
      <c r="B789" s="140" t="s">
        <v>1154</v>
      </c>
      <c r="C789" s="132" t="s">
        <v>1155</v>
      </c>
      <c r="D789" s="142">
        <v>3.1044839999999998</v>
      </c>
      <c r="E789" s="142">
        <f t="shared" si="380"/>
        <v>0.20421600000000001</v>
      </c>
      <c r="F789" s="142">
        <v>0.49267820000000001</v>
      </c>
      <c r="G789" s="142">
        <v>0.20421600000000001</v>
      </c>
      <c r="H789" s="142">
        <v>0.49267819999999996</v>
      </c>
      <c r="I789" s="142">
        <v>0</v>
      </c>
      <c r="J789" s="142">
        <v>0</v>
      </c>
      <c r="K789" s="142">
        <v>0</v>
      </c>
      <c r="L789" s="142">
        <v>5.5511151231257827E-17</v>
      </c>
      <c r="M789" s="142">
        <v>0</v>
      </c>
      <c r="N789" s="142"/>
      <c r="O789" s="134">
        <v>1.0652500000000001E-2</v>
      </c>
      <c r="P789" s="142">
        <f t="shared" si="381"/>
        <v>1.0652500000000001E-2</v>
      </c>
      <c r="Q789" s="134">
        <v>2.2781376</v>
      </c>
      <c r="R789" s="134">
        <v>0</v>
      </c>
      <c r="S789" s="142">
        <f t="shared" si="382"/>
        <v>-0.2884622</v>
      </c>
      <c r="T789" s="142"/>
      <c r="U789" s="142"/>
      <c r="V789" s="142"/>
      <c r="W789" s="142"/>
      <c r="X789" s="142"/>
    </row>
    <row r="790" spans="1:24" ht="78.75" x14ac:dyDescent="0.25">
      <c r="A790" s="267">
        <f t="shared" si="355"/>
        <v>693</v>
      </c>
      <c r="B790" s="140" t="s">
        <v>1156</v>
      </c>
      <c r="C790" s="132" t="s">
        <v>1157</v>
      </c>
      <c r="D790" s="142">
        <v>3.1044839999999998</v>
      </c>
      <c r="E790" s="142">
        <f t="shared" si="380"/>
        <v>0.15929999999999997</v>
      </c>
      <c r="F790" s="142">
        <v>1.1329523999999999E-2</v>
      </c>
      <c r="G790" s="142">
        <v>3.1209959999999996E-3</v>
      </c>
      <c r="H790" s="142">
        <v>3.1209959999999996E-3</v>
      </c>
      <c r="I790" s="142">
        <v>0</v>
      </c>
      <c r="J790" s="142">
        <v>3.9686280000000001E-3</v>
      </c>
      <c r="K790" s="142">
        <v>0</v>
      </c>
      <c r="L790" s="142">
        <v>4.2398999999999996E-3</v>
      </c>
      <c r="M790" s="142">
        <v>0.15617900399999998</v>
      </c>
      <c r="N790" s="142"/>
      <c r="O790" s="134">
        <v>9.4412700000000016E-3</v>
      </c>
      <c r="P790" s="142">
        <f t="shared" si="381"/>
        <v>9.4412700000000016E-3</v>
      </c>
      <c r="Q790" s="134">
        <v>0</v>
      </c>
      <c r="R790" s="134">
        <v>0</v>
      </c>
      <c r="S790" s="142">
        <f t="shared" si="382"/>
        <v>0.14797047599999996</v>
      </c>
      <c r="T790" s="142"/>
      <c r="U790" s="142"/>
      <c r="V790" s="142"/>
      <c r="W790" s="142"/>
      <c r="X790" s="142"/>
    </row>
    <row r="791" spans="1:24" ht="78.75" x14ac:dyDescent="0.25">
      <c r="A791" s="267">
        <f t="shared" ref="A791:A854" si="383">IF(A790&gt;0,A790+1,A789+1)</f>
        <v>694</v>
      </c>
      <c r="B791" s="140" t="s">
        <v>1158</v>
      </c>
      <c r="C791" s="132" t="s">
        <v>1159</v>
      </c>
      <c r="D791" s="142">
        <v>3.1044839999999998</v>
      </c>
      <c r="E791" s="142">
        <f t="shared" si="380"/>
        <v>0.20421600000000001</v>
      </c>
      <c r="F791" s="142">
        <v>0.49320759400000003</v>
      </c>
      <c r="G791" s="142">
        <v>0.20421600000000001</v>
      </c>
      <c r="H791" s="142">
        <v>0.49320759400000003</v>
      </c>
      <c r="I791" s="142">
        <v>0</v>
      </c>
      <c r="J791" s="142">
        <v>0</v>
      </c>
      <c r="K791" s="142">
        <v>0</v>
      </c>
      <c r="L791" s="142">
        <v>0</v>
      </c>
      <c r="M791" s="142">
        <v>0</v>
      </c>
      <c r="N791" s="142"/>
      <c r="O791" s="134">
        <v>1.0886669999999926E-2</v>
      </c>
      <c r="P791" s="142">
        <f t="shared" si="381"/>
        <v>1.0886669999999926E-2</v>
      </c>
      <c r="Q791" s="134">
        <v>2.2784925400000002</v>
      </c>
      <c r="R791" s="134">
        <v>0</v>
      </c>
      <c r="S791" s="142">
        <f t="shared" si="382"/>
        <v>-0.28899159400000002</v>
      </c>
      <c r="T791" s="142"/>
      <c r="U791" s="142"/>
      <c r="V791" s="142"/>
      <c r="W791" s="142"/>
      <c r="X791" s="142"/>
    </row>
    <row r="792" spans="1:24" ht="63" x14ac:dyDescent="0.25">
      <c r="A792" s="267">
        <f t="shared" si="383"/>
        <v>695</v>
      </c>
      <c r="B792" s="135" t="s">
        <v>1160</v>
      </c>
      <c r="C792" s="136" t="s">
        <v>1161</v>
      </c>
      <c r="D792" s="142">
        <v>4.2146759999999999</v>
      </c>
      <c r="E792" s="142">
        <f t="shared" si="380"/>
        <v>0.20421600000000001</v>
      </c>
      <c r="F792" s="142">
        <v>3.0739282999999999</v>
      </c>
      <c r="G792" s="142">
        <v>4.0010039999999998E-3</v>
      </c>
      <c r="H792" s="142">
        <v>4.0010039999999998E-3</v>
      </c>
      <c r="I792" s="142">
        <v>0.20021499600000001</v>
      </c>
      <c r="J792" s="142">
        <v>0.48166972000000002</v>
      </c>
      <c r="K792" s="142">
        <v>0</v>
      </c>
      <c r="L792" s="142">
        <v>2.5882575759999997</v>
      </c>
      <c r="M792" s="142">
        <v>0</v>
      </c>
      <c r="N792" s="142"/>
      <c r="O792" s="134">
        <v>2.5616069100000001</v>
      </c>
      <c r="P792" s="142">
        <f t="shared" si="381"/>
        <v>2.5616069100000001</v>
      </c>
      <c r="Q792" s="134">
        <v>2.63915137</v>
      </c>
      <c r="R792" s="134">
        <v>2.63915137</v>
      </c>
      <c r="S792" s="142">
        <f t="shared" si="382"/>
        <v>-2.8697122999999998</v>
      </c>
      <c r="T792" s="142"/>
      <c r="U792" s="142"/>
      <c r="V792" s="142"/>
      <c r="W792" s="142"/>
      <c r="X792" s="142"/>
    </row>
    <row r="793" spans="1:24" ht="78.75" x14ac:dyDescent="0.25">
      <c r="A793" s="267">
        <f t="shared" si="383"/>
        <v>696</v>
      </c>
      <c r="B793" s="140" t="s">
        <v>1162</v>
      </c>
      <c r="C793" s="132" t="s">
        <v>1163</v>
      </c>
      <c r="D793" s="142">
        <v>4.2146759999999999</v>
      </c>
      <c r="E793" s="142">
        <f t="shared" si="380"/>
        <v>0.20421600000000001</v>
      </c>
      <c r="F793" s="142">
        <v>2.3163990499999998</v>
      </c>
      <c r="G793" s="142">
        <v>0.20421600000000001</v>
      </c>
      <c r="H793" s="142">
        <v>1.8564853299999995</v>
      </c>
      <c r="I793" s="142">
        <v>0</v>
      </c>
      <c r="J793" s="142">
        <v>0.4599137200000003</v>
      </c>
      <c r="K793" s="142">
        <v>0</v>
      </c>
      <c r="L793" s="142">
        <v>0</v>
      </c>
      <c r="M793" s="142">
        <v>0</v>
      </c>
      <c r="N793" s="142"/>
      <c r="O793" s="134">
        <v>1.9303325400000002</v>
      </c>
      <c r="P793" s="142">
        <f t="shared" si="381"/>
        <v>1.9303325400000002</v>
      </c>
      <c r="Q793" s="134">
        <v>2.2258750599999999</v>
      </c>
      <c r="R793" s="134">
        <v>0</v>
      </c>
      <c r="S793" s="142">
        <f t="shared" si="382"/>
        <v>-2.1121830499999996</v>
      </c>
      <c r="T793" s="142"/>
      <c r="U793" s="142"/>
      <c r="V793" s="142"/>
      <c r="W793" s="142"/>
      <c r="X793" s="142"/>
    </row>
    <row r="794" spans="1:24" ht="101.25" customHeight="1" x14ac:dyDescent="0.25">
      <c r="A794" s="267">
        <f t="shared" si="383"/>
        <v>697</v>
      </c>
      <c r="B794" s="140" t="s">
        <v>1164</v>
      </c>
      <c r="C794" s="132" t="s">
        <v>1165</v>
      </c>
      <c r="D794" s="142">
        <v>4.2146759999999999</v>
      </c>
      <c r="E794" s="142">
        <f t="shared" si="380"/>
        <v>0.20421600000000001</v>
      </c>
      <c r="F794" s="142">
        <v>2.2939603740000005</v>
      </c>
      <c r="G794" s="142">
        <v>0.20421600000000001</v>
      </c>
      <c r="H794" s="142">
        <v>1.8385526640000001</v>
      </c>
      <c r="I794" s="142">
        <v>0</v>
      </c>
      <c r="J794" s="142">
        <v>0.45540771000000047</v>
      </c>
      <c r="K794" s="142">
        <v>0</v>
      </c>
      <c r="L794" s="142">
        <v>0</v>
      </c>
      <c r="M794" s="142">
        <v>0</v>
      </c>
      <c r="N794" s="142"/>
      <c r="O794" s="134">
        <v>1.9116336400000002</v>
      </c>
      <c r="P794" s="142">
        <f t="shared" si="381"/>
        <v>1.9116336400000002</v>
      </c>
      <c r="Q794" s="134">
        <v>2.29782215</v>
      </c>
      <c r="R794" s="134">
        <v>0</v>
      </c>
      <c r="S794" s="142">
        <f t="shared" si="382"/>
        <v>-2.0897443740000003</v>
      </c>
      <c r="T794" s="142"/>
      <c r="U794" s="142"/>
      <c r="V794" s="142"/>
      <c r="W794" s="142"/>
      <c r="X794" s="142"/>
    </row>
    <row r="795" spans="1:24" ht="94.5" x14ac:dyDescent="0.25">
      <c r="A795" s="267">
        <f t="shared" si="383"/>
        <v>698</v>
      </c>
      <c r="B795" s="140" t="s">
        <v>1166</v>
      </c>
      <c r="C795" s="132" t="s">
        <v>1167</v>
      </c>
      <c r="D795" s="142">
        <v>4.2146759999999999</v>
      </c>
      <c r="E795" s="142">
        <f t="shared" si="380"/>
        <v>0.20421600000000001</v>
      </c>
      <c r="F795" s="142">
        <v>2.3043465480000003</v>
      </c>
      <c r="G795" s="142">
        <v>0.20421600000000001</v>
      </c>
      <c r="H795" s="142">
        <v>1.846379268</v>
      </c>
      <c r="I795" s="142">
        <v>0</v>
      </c>
      <c r="J795" s="142">
        <v>0.45796728000000031</v>
      </c>
      <c r="K795" s="142">
        <v>0</v>
      </c>
      <c r="L795" s="142">
        <v>0</v>
      </c>
      <c r="M795" s="142">
        <v>0</v>
      </c>
      <c r="N795" s="142"/>
      <c r="O795" s="134">
        <v>1.9202887900000001</v>
      </c>
      <c r="P795" s="142">
        <f t="shared" si="381"/>
        <v>1.9202887900000001</v>
      </c>
      <c r="Q795" s="134">
        <v>2.3050675799999998</v>
      </c>
      <c r="R795" s="134">
        <v>0</v>
      </c>
      <c r="S795" s="142">
        <f t="shared" si="382"/>
        <v>-2.1001305480000001</v>
      </c>
      <c r="T795" s="142"/>
      <c r="U795" s="142"/>
      <c r="V795" s="142"/>
      <c r="W795" s="142"/>
      <c r="X795" s="142"/>
    </row>
    <row r="796" spans="1:24" ht="78.75" x14ac:dyDescent="0.25">
      <c r="A796" s="267">
        <f t="shared" si="383"/>
        <v>699</v>
      </c>
      <c r="B796" s="140" t="s">
        <v>1168</v>
      </c>
      <c r="C796" s="132" t="s">
        <v>1169</v>
      </c>
      <c r="D796" s="142">
        <v>4.2146759999999999</v>
      </c>
      <c r="E796" s="142">
        <f t="shared" si="380"/>
        <v>0.20421600000000001</v>
      </c>
      <c r="F796" s="142">
        <v>2.1121108339999997</v>
      </c>
      <c r="G796" s="142">
        <v>4.0010039999999998E-3</v>
      </c>
      <c r="H796" s="142">
        <v>4.0010039999999998E-3</v>
      </c>
      <c r="I796" s="142">
        <v>0.20021499600000001</v>
      </c>
      <c r="J796" s="142">
        <v>5.0876400000000018E-3</v>
      </c>
      <c r="K796" s="142">
        <v>0</v>
      </c>
      <c r="L796" s="142">
        <v>2.1030221899999995</v>
      </c>
      <c r="M796" s="142">
        <v>0</v>
      </c>
      <c r="N796" s="142"/>
      <c r="O796" s="134">
        <v>1.76009236</v>
      </c>
      <c r="P796" s="142">
        <f t="shared" si="381"/>
        <v>1.76009236</v>
      </c>
      <c r="Q796" s="134">
        <v>2.0567530700000001</v>
      </c>
      <c r="R796" s="134">
        <v>2.0567530700000001</v>
      </c>
      <c r="S796" s="142">
        <f t="shared" si="382"/>
        <v>-1.9078948339999997</v>
      </c>
      <c r="T796" s="142"/>
      <c r="U796" s="142"/>
      <c r="V796" s="142"/>
      <c r="W796" s="142"/>
      <c r="X796" s="142"/>
    </row>
    <row r="797" spans="1:24" ht="78.75" x14ac:dyDescent="0.25">
      <c r="A797" s="267">
        <f t="shared" si="383"/>
        <v>700</v>
      </c>
      <c r="B797" s="135" t="s">
        <v>1170</v>
      </c>
      <c r="C797" s="136" t="s">
        <v>1171</v>
      </c>
      <c r="D797" s="142">
        <v>4.2146759999999999</v>
      </c>
      <c r="E797" s="142">
        <f t="shared" si="380"/>
        <v>0.20421600000000001</v>
      </c>
      <c r="F797" s="142">
        <v>2.1269336700000001</v>
      </c>
      <c r="G797" s="142">
        <v>4.0010039999999998E-3</v>
      </c>
      <c r="H797" s="142">
        <v>4.0010039999999998E-3</v>
      </c>
      <c r="I797" s="142">
        <v>0.20021499600000001</v>
      </c>
      <c r="J797" s="142">
        <v>2.1229326660000001</v>
      </c>
      <c r="K797" s="142">
        <v>0</v>
      </c>
      <c r="L797" s="142">
        <v>0</v>
      </c>
      <c r="M797" s="142">
        <v>0</v>
      </c>
      <c r="N797" s="142"/>
      <c r="O797" s="134">
        <v>1.7724447299999999</v>
      </c>
      <c r="P797" s="142">
        <f t="shared" si="381"/>
        <v>1.7724447299999999</v>
      </c>
      <c r="Q797" s="134">
        <v>2.0345836499999996</v>
      </c>
      <c r="R797" s="134">
        <v>0</v>
      </c>
      <c r="S797" s="142">
        <f t="shared" si="382"/>
        <v>-1.9227176700000002</v>
      </c>
      <c r="T797" s="142"/>
      <c r="U797" s="142"/>
      <c r="V797" s="142"/>
      <c r="W797" s="142"/>
      <c r="X797" s="142"/>
    </row>
    <row r="798" spans="1:24" ht="78.75" x14ac:dyDescent="0.25">
      <c r="A798" s="267">
        <f t="shared" si="383"/>
        <v>701</v>
      </c>
      <c r="B798" s="140" t="s">
        <v>1172</v>
      </c>
      <c r="C798" s="132" t="s">
        <v>1173</v>
      </c>
      <c r="D798" s="142">
        <v>3.1044839999999998</v>
      </c>
      <c r="E798" s="142">
        <f t="shared" si="380"/>
        <v>0.20421600000000001</v>
      </c>
      <c r="F798" s="142">
        <v>0.49302970400000001</v>
      </c>
      <c r="G798" s="142">
        <v>0.20421600000000001</v>
      </c>
      <c r="H798" s="142">
        <v>0.49302970400000001</v>
      </c>
      <c r="I798" s="142">
        <v>0</v>
      </c>
      <c r="J798" s="142">
        <v>0</v>
      </c>
      <c r="K798" s="142">
        <v>0</v>
      </c>
      <c r="L798" s="142">
        <v>0</v>
      </c>
      <c r="M798" s="142">
        <v>0</v>
      </c>
      <c r="N798" s="142"/>
      <c r="O798" s="134">
        <v>1.0965569999999833E-2</v>
      </c>
      <c r="P798" s="142">
        <f t="shared" si="381"/>
        <v>1.0965569999999833E-2</v>
      </c>
      <c r="Q798" s="134">
        <v>2.2819168699999999</v>
      </c>
      <c r="R798" s="134">
        <v>0</v>
      </c>
      <c r="S798" s="142">
        <f t="shared" si="382"/>
        <v>-0.288813704</v>
      </c>
      <c r="T798" s="142"/>
      <c r="U798" s="142"/>
      <c r="V798" s="142"/>
      <c r="W798" s="142"/>
      <c r="X798" s="142"/>
    </row>
    <row r="799" spans="1:24" ht="63" x14ac:dyDescent="0.25">
      <c r="A799" s="267">
        <f t="shared" si="383"/>
        <v>702</v>
      </c>
      <c r="B799" s="140" t="s">
        <v>1174</v>
      </c>
      <c r="C799" s="132" t="s">
        <v>1175</v>
      </c>
      <c r="D799" s="142">
        <v>3.1044839999999998</v>
      </c>
      <c r="E799" s="142">
        <f t="shared" si="380"/>
        <v>0.20421600000000001</v>
      </c>
      <c r="F799" s="142">
        <v>0.49476036400000001</v>
      </c>
      <c r="G799" s="142">
        <v>0.20421600000000001</v>
      </c>
      <c r="H799" s="142">
        <v>0.49476036400000012</v>
      </c>
      <c r="I799" s="142">
        <v>0</v>
      </c>
      <c r="J799" s="142">
        <v>0</v>
      </c>
      <c r="K799" s="142">
        <v>0</v>
      </c>
      <c r="L799" s="142">
        <v>-1.1102230246251565E-16</v>
      </c>
      <c r="M799" s="142">
        <v>0</v>
      </c>
      <c r="N799" s="142"/>
      <c r="O799" s="134">
        <v>1.1578520000000019E-2</v>
      </c>
      <c r="P799" s="142">
        <f t="shared" si="381"/>
        <v>1.1578520000000019E-2</v>
      </c>
      <c r="Q799" s="134">
        <v>2.2795362999999997</v>
      </c>
      <c r="R799" s="134">
        <v>0</v>
      </c>
      <c r="S799" s="142">
        <f t="shared" si="382"/>
        <v>-0.290544364</v>
      </c>
      <c r="T799" s="142"/>
      <c r="U799" s="142"/>
      <c r="V799" s="142"/>
      <c r="W799" s="142"/>
      <c r="X799" s="142"/>
    </row>
    <row r="800" spans="1:24" ht="126" x14ac:dyDescent="0.25">
      <c r="A800" s="267">
        <f t="shared" si="383"/>
        <v>703</v>
      </c>
      <c r="B800" s="135" t="s">
        <v>1176</v>
      </c>
      <c r="C800" s="136" t="s">
        <v>1177</v>
      </c>
      <c r="D800" s="142">
        <v>1.6487400000000003</v>
      </c>
      <c r="E800" s="142">
        <f t="shared" si="380"/>
        <v>1.5445800000000001</v>
      </c>
      <c r="F800" s="142">
        <v>0.29722929399999998</v>
      </c>
      <c r="G800" s="142">
        <v>1.5445800000000001</v>
      </c>
      <c r="H800" s="142">
        <v>0.29722929399999998</v>
      </c>
      <c r="I800" s="142">
        <v>0</v>
      </c>
      <c r="J800" s="142">
        <v>0</v>
      </c>
      <c r="K800" s="142">
        <v>0</v>
      </c>
      <c r="L800" s="142">
        <v>0</v>
      </c>
      <c r="M800" s="142">
        <v>0</v>
      </c>
      <c r="N800" s="142"/>
      <c r="O800" s="134">
        <v>1.8514869999999878E-2</v>
      </c>
      <c r="P800" s="142">
        <f t="shared" si="381"/>
        <v>1.8514869999999878E-2</v>
      </c>
      <c r="Q800" s="134">
        <v>1.2821025400000001</v>
      </c>
      <c r="R800" s="134">
        <v>0</v>
      </c>
      <c r="S800" s="142">
        <f t="shared" si="382"/>
        <v>1.2473507060000002</v>
      </c>
      <c r="T800" s="142"/>
      <c r="U800" s="142"/>
      <c r="V800" s="142"/>
      <c r="W800" s="142"/>
      <c r="X800" s="142"/>
    </row>
    <row r="801" spans="1:24" ht="94.5" x14ac:dyDescent="0.25">
      <c r="A801" s="267">
        <f t="shared" si="383"/>
        <v>704</v>
      </c>
      <c r="B801" s="140" t="s">
        <v>2029</v>
      </c>
      <c r="C801" s="132" t="s">
        <v>1178</v>
      </c>
      <c r="D801" s="142">
        <v>13.351308</v>
      </c>
      <c r="E801" s="142">
        <f t="shared" si="380"/>
        <v>1.3513079999999997</v>
      </c>
      <c r="F801" s="142">
        <v>1.5733480480000002</v>
      </c>
      <c r="G801" s="142">
        <v>2.6474927999999998E-2</v>
      </c>
      <c r="H801" s="142">
        <v>2.6474927999999998E-2</v>
      </c>
      <c r="I801" s="142">
        <v>0.33782699999999993</v>
      </c>
      <c r="J801" s="142">
        <v>3.3665100000000003E-2</v>
      </c>
      <c r="K801" s="142">
        <v>0.33782699999999993</v>
      </c>
      <c r="L801" s="142">
        <v>1.51320802</v>
      </c>
      <c r="M801" s="142">
        <v>0.64917907199999991</v>
      </c>
      <c r="N801" s="142"/>
      <c r="O801" s="134">
        <v>1.31112337</v>
      </c>
      <c r="P801" s="142">
        <f t="shared" si="381"/>
        <v>1.31112337</v>
      </c>
      <c r="Q801" s="134">
        <v>0</v>
      </c>
      <c r="R801" s="134">
        <v>0</v>
      </c>
      <c r="S801" s="142">
        <f t="shared" si="382"/>
        <v>-0.22204004800000043</v>
      </c>
      <c r="T801" s="142"/>
      <c r="U801" s="142"/>
      <c r="V801" s="142"/>
      <c r="W801" s="142"/>
      <c r="X801" s="142"/>
    </row>
    <row r="802" spans="1:24" ht="94.5" x14ac:dyDescent="0.25">
      <c r="A802" s="267">
        <f t="shared" si="383"/>
        <v>705</v>
      </c>
      <c r="B802" s="135" t="s">
        <v>2030</v>
      </c>
      <c r="C802" s="136" t="s">
        <v>1179</v>
      </c>
      <c r="D802" s="142">
        <v>1.2345599999999999</v>
      </c>
      <c r="E802" s="142">
        <f t="shared" si="380"/>
        <v>0.28053599999999995</v>
      </c>
      <c r="F802" s="142">
        <v>0.19807213600000001</v>
      </c>
      <c r="G802" s="142">
        <v>0.28053599999999995</v>
      </c>
      <c r="H802" s="142">
        <v>0.19807213600000001</v>
      </c>
      <c r="I802" s="142">
        <v>0</v>
      </c>
      <c r="J802" s="142">
        <v>0</v>
      </c>
      <c r="K802" s="142">
        <v>0</v>
      </c>
      <c r="L802" s="142">
        <v>0</v>
      </c>
      <c r="M802" s="142">
        <v>0</v>
      </c>
      <c r="N802" s="142"/>
      <c r="O802" s="134">
        <v>1.3572479999999981E-2</v>
      </c>
      <c r="P802" s="142">
        <f t="shared" si="381"/>
        <v>1.3572479999999981E-2</v>
      </c>
      <c r="Q802" s="134">
        <v>0.95603471000000007</v>
      </c>
      <c r="R802" s="134">
        <v>0</v>
      </c>
      <c r="S802" s="142">
        <f t="shared" si="382"/>
        <v>8.2463863999999942E-2</v>
      </c>
      <c r="T802" s="142"/>
      <c r="U802" s="142"/>
      <c r="V802" s="142"/>
      <c r="W802" s="142"/>
      <c r="X802" s="142"/>
    </row>
    <row r="803" spans="1:24" ht="126" x14ac:dyDescent="0.25">
      <c r="A803" s="267">
        <f t="shared" si="383"/>
        <v>706</v>
      </c>
      <c r="B803" s="140" t="s">
        <v>2031</v>
      </c>
      <c r="C803" s="132" t="s">
        <v>1180</v>
      </c>
      <c r="D803" s="142">
        <v>1.3650119999999999</v>
      </c>
      <c r="E803" s="142">
        <f t="shared" si="380"/>
        <v>1.1442479999999997</v>
      </c>
      <c r="F803" s="142">
        <v>0.25666192999999998</v>
      </c>
      <c r="G803" s="142">
        <v>1.1442479999999997</v>
      </c>
      <c r="H803" s="142">
        <v>0.25666193000000004</v>
      </c>
      <c r="I803" s="142">
        <v>0</v>
      </c>
      <c r="J803" s="142">
        <v>0</v>
      </c>
      <c r="K803" s="142">
        <v>0</v>
      </c>
      <c r="L803" s="142">
        <v>-5.5511151231257827E-17</v>
      </c>
      <c r="M803" s="142">
        <v>0</v>
      </c>
      <c r="N803" s="142"/>
      <c r="O803" s="134">
        <v>2.4107800000000047E-2</v>
      </c>
      <c r="P803" s="142">
        <f t="shared" si="381"/>
        <v>2.4107800000000047E-2</v>
      </c>
      <c r="Q803" s="134">
        <v>1.06782373</v>
      </c>
      <c r="R803" s="134">
        <v>0</v>
      </c>
      <c r="S803" s="142">
        <f t="shared" si="382"/>
        <v>0.88758606999999978</v>
      </c>
      <c r="T803" s="142"/>
      <c r="U803" s="142"/>
      <c r="V803" s="142"/>
      <c r="W803" s="142"/>
      <c r="X803" s="142"/>
    </row>
    <row r="804" spans="1:24" ht="126" x14ac:dyDescent="0.25">
      <c r="A804" s="267">
        <f t="shared" si="383"/>
        <v>707</v>
      </c>
      <c r="B804" s="135" t="s">
        <v>2032</v>
      </c>
      <c r="C804" s="136" t="s">
        <v>1181</v>
      </c>
      <c r="D804" s="142">
        <v>2.3942399999999999</v>
      </c>
      <c r="E804" s="142">
        <f t="shared" si="380"/>
        <v>1.6202688000000001</v>
      </c>
      <c r="F804" s="142">
        <v>1.9294950319999999</v>
      </c>
      <c r="G804" s="142">
        <v>1.6202688000000001</v>
      </c>
      <c r="H804" s="142">
        <v>1.9294950319999999</v>
      </c>
      <c r="I804" s="142">
        <v>0</v>
      </c>
      <c r="J804" s="142">
        <v>0</v>
      </c>
      <c r="K804" s="142">
        <v>0</v>
      </c>
      <c r="L804" s="142">
        <v>0</v>
      </c>
      <c r="M804" s="142">
        <v>0</v>
      </c>
      <c r="N804" s="142"/>
      <c r="O804" s="134">
        <v>1.6079125300000001</v>
      </c>
      <c r="P804" s="142">
        <f t="shared" si="381"/>
        <v>1.6079125300000001</v>
      </c>
      <c r="Q804" s="134">
        <v>1.8528784300000001</v>
      </c>
      <c r="R804" s="134">
        <v>0</v>
      </c>
      <c r="S804" s="142">
        <f t="shared" si="382"/>
        <v>-0.30922623199999988</v>
      </c>
      <c r="T804" s="142"/>
      <c r="U804" s="142"/>
      <c r="V804" s="142"/>
      <c r="W804" s="142"/>
      <c r="X804" s="142"/>
    </row>
    <row r="805" spans="1:24" ht="110.25" x14ac:dyDescent="0.25">
      <c r="A805" s="267">
        <f t="shared" si="383"/>
        <v>708</v>
      </c>
      <c r="B805" s="140" t="s">
        <v>2033</v>
      </c>
      <c r="C805" s="132" t="s">
        <v>1182</v>
      </c>
      <c r="D805" s="142">
        <v>3.6161639999999995</v>
      </c>
      <c r="E805" s="142">
        <f t="shared" si="380"/>
        <v>3.6101639999999997</v>
      </c>
      <c r="F805" s="142">
        <v>2.5694149980000001</v>
      </c>
      <c r="G805" s="142">
        <v>3.6101639999999997</v>
      </c>
      <c r="H805" s="142">
        <v>9.3481248000000003E-2</v>
      </c>
      <c r="I805" s="142">
        <v>0</v>
      </c>
      <c r="J805" s="142">
        <v>2.4759337500000003</v>
      </c>
      <c r="K805" s="142">
        <v>0</v>
      </c>
      <c r="L805" s="142">
        <v>0</v>
      </c>
      <c r="M805" s="142">
        <v>0</v>
      </c>
      <c r="N805" s="142"/>
      <c r="O805" s="134">
        <v>2.1411791700000005</v>
      </c>
      <c r="P805" s="142">
        <f t="shared" si="381"/>
        <v>2.1411791700000005</v>
      </c>
      <c r="Q805" s="134">
        <v>2.2836172800000001</v>
      </c>
      <c r="R805" s="134">
        <v>0</v>
      </c>
      <c r="S805" s="142">
        <f t="shared" si="382"/>
        <v>1.0407490019999996</v>
      </c>
      <c r="T805" s="142"/>
      <c r="U805" s="142"/>
      <c r="V805" s="142"/>
      <c r="W805" s="142"/>
      <c r="X805" s="142"/>
    </row>
    <row r="806" spans="1:24" ht="94.5" x14ac:dyDescent="0.25">
      <c r="A806" s="267">
        <f t="shared" si="383"/>
        <v>709</v>
      </c>
      <c r="B806" s="135" t="s">
        <v>1183</v>
      </c>
      <c r="C806" s="136" t="s">
        <v>1750</v>
      </c>
      <c r="D806" s="142">
        <v>3.6964319999999997</v>
      </c>
      <c r="E806" s="142">
        <f t="shared" si="380"/>
        <v>3.6964319999999997</v>
      </c>
      <c r="F806" s="142">
        <v>2.740787214</v>
      </c>
      <c r="G806" s="142">
        <v>7.2420743999999995E-2</v>
      </c>
      <c r="H806" s="142">
        <v>7.2420743999999995E-2</v>
      </c>
      <c r="I806" s="142">
        <v>0</v>
      </c>
      <c r="J806" s="142">
        <v>9.2089152000000021E-2</v>
      </c>
      <c r="K806" s="142">
        <v>3.6240112559999997</v>
      </c>
      <c r="L806" s="142">
        <v>2.5762773179999998</v>
      </c>
      <c r="M806" s="142">
        <v>0</v>
      </c>
      <c r="N806" s="142"/>
      <c r="O806" s="134">
        <v>2.7047803599999996</v>
      </c>
      <c r="P806" s="142">
        <f t="shared" si="381"/>
        <v>2.7047803599999996</v>
      </c>
      <c r="Q806" s="134">
        <v>0</v>
      </c>
      <c r="R806" s="134">
        <v>0</v>
      </c>
      <c r="S806" s="142">
        <f t="shared" si="382"/>
        <v>0.95564478599999969</v>
      </c>
      <c r="T806" s="142"/>
      <c r="U806" s="142"/>
      <c r="V806" s="142"/>
      <c r="W806" s="142"/>
      <c r="X806" s="142"/>
    </row>
    <row r="807" spans="1:24" ht="126" x14ac:dyDescent="0.25">
      <c r="A807" s="267">
        <f t="shared" si="383"/>
        <v>710</v>
      </c>
      <c r="B807" s="140" t="s">
        <v>1184</v>
      </c>
      <c r="C807" s="132" t="s">
        <v>1751</v>
      </c>
      <c r="D807" s="142">
        <v>8.275739999999999</v>
      </c>
      <c r="E807" s="142">
        <f t="shared" si="380"/>
        <v>6.6109919999999995</v>
      </c>
      <c r="F807" s="142">
        <v>7.8392058799999997</v>
      </c>
      <c r="G807" s="142">
        <v>0.12952301999999999</v>
      </c>
      <c r="H807" s="142">
        <v>0.12952301999999999</v>
      </c>
      <c r="I807" s="142">
        <v>1.6527479999999999</v>
      </c>
      <c r="J807" s="142">
        <v>7.70968286</v>
      </c>
      <c r="K807" s="142">
        <v>1.6527479999999999</v>
      </c>
      <c r="L807" s="142">
        <v>0</v>
      </c>
      <c r="M807" s="142">
        <v>3.1759729800000001</v>
      </c>
      <c r="N807" s="142"/>
      <c r="O807" s="134">
        <v>6.5326715700000006</v>
      </c>
      <c r="P807" s="142">
        <f t="shared" si="381"/>
        <v>6.5326715700000006</v>
      </c>
      <c r="Q807" s="134">
        <v>6.5329132400000001</v>
      </c>
      <c r="R807" s="134">
        <v>0</v>
      </c>
      <c r="S807" s="142">
        <f t="shared" si="382"/>
        <v>-1.2282138800000002</v>
      </c>
      <c r="T807" s="142"/>
      <c r="U807" s="142"/>
      <c r="V807" s="142"/>
      <c r="W807" s="142"/>
      <c r="X807" s="142"/>
    </row>
    <row r="808" spans="1:24" ht="63" x14ac:dyDescent="0.25">
      <c r="A808" s="267">
        <f t="shared" si="383"/>
        <v>711</v>
      </c>
      <c r="B808" s="140" t="s">
        <v>2034</v>
      </c>
      <c r="C808" s="132" t="s">
        <v>2035</v>
      </c>
      <c r="D808" s="142">
        <v>0</v>
      </c>
      <c r="E808" s="142">
        <f t="shared" si="380"/>
        <v>0</v>
      </c>
      <c r="F808" s="142">
        <v>2.9484727939999997</v>
      </c>
      <c r="G808" s="142">
        <v>0</v>
      </c>
      <c r="H808" s="142">
        <v>0</v>
      </c>
      <c r="I808" s="142">
        <v>0</v>
      </c>
      <c r="J808" s="142">
        <v>0</v>
      </c>
      <c r="K808" s="142">
        <v>0</v>
      </c>
      <c r="L808" s="142">
        <v>2.9484727939999997</v>
      </c>
      <c r="M808" s="142">
        <v>0</v>
      </c>
      <c r="N808" s="142"/>
      <c r="O808" s="134">
        <v>2.4570606600000002</v>
      </c>
      <c r="P808" s="142">
        <f t="shared" si="381"/>
        <v>2.4570606600000002</v>
      </c>
      <c r="Q808" s="134">
        <v>2.4570606600000002</v>
      </c>
      <c r="R808" s="134">
        <v>2.4570606600000002</v>
      </c>
      <c r="S808" s="142">
        <f t="shared" si="382"/>
        <v>-2.9484727939999997</v>
      </c>
      <c r="T808" s="142"/>
      <c r="U808" s="142"/>
      <c r="V808" s="142"/>
      <c r="W808" s="142"/>
      <c r="X808" s="142"/>
    </row>
    <row r="809" spans="1:24" ht="78.75" x14ac:dyDescent="0.25">
      <c r="A809" s="267">
        <f t="shared" si="383"/>
        <v>712</v>
      </c>
      <c r="B809" s="140" t="s">
        <v>2036</v>
      </c>
      <c r="C809" s="132" t="s">
        <v>2037</v>
      </c>
      <c r="D809" s="142">
        <v>0</v>
      </c>
      <c r="E809" s="142">
        <f t="shared" si="380"/>
        <v>0</v>
      </c>
      <c r="F809" s="142">
        <v>3.8418462019999997</v>
      </c>
      <c r="G809" s="142">
        <v>0</v>
      </c>
      <c r="H809" s="142">
        <v>0</v>
      </c>
      <c r="I809" s="142">
        <v>0</v>
      </c>
      <c r="J809" s="142">
        <v>0</v>
      </c>
      <c r="K809" s="142">
        <v>0</v>
      </c>
      <c r="L809" s="142">
        <v>3.8418462019999997</v>
      </c>
      <c r="M809" s="142">
        <v>0</v>
      </c>
      <c r="N809" s="142"/>
      <c r="O809" s="134">
        <v>3.2015384900000003</v>
      </c>
      <c r="P809" s="142">
        <f t="shared" si="381"/>
        <v>3.2015384900000003</v>
      </c>
      <c r="Q809" s="134">
        <v>3.2015384900000003</v>
      </c>
      <c r="R809" s="134">
        <v>3.2015384900000003</v>
      </c>
      <c r="S809" s="142">
        <f t="shared" si="382"/>
        <v>-3.8418462019999997</v>
      </c>
      <c r="T809" s="142"/>
      <c r="U809" s="142"/>
      <c r="V809" s="142"/>
      <c r="W809" s="142"/>
      <c r="X809" s="142"/>
    </row>
    <row r="810" spans="1:24" ht="94.5" x14ac:dyDescent="0.25">
      <c r="A810" s="267">
        <f t="shared" si="383"/>
        <v>713</v>
      </c>
      <c r="B810" s="140" t="s">
        <v>2038</v>
      </c>
      <c r="C810" s="132" t="s">
        <v>2039</v>
      </c>
      <c r="D810" s="142">
        <v>0</v>
      </c>
      <c r="E810" s="142">
        <f t="shared" si="380"/>
        <v>0</v>
      </c>
      <c r="F810" s="142">
        <v>1.00847022</v>
      </c>
      <c r="G810" s="142">
        <v>0</v>
      </c>
      <c r="H810" s="142">
        <v>0</v>
      </c>
      <c r="I810" s="142">
        <v>0</v>
      </c>
      <c r="J810" s="142">
        <v>0</v>
      </c>
      <c r="K810" s="142">
        <v>0</v>
      </c>
      <c r="L810" s="142">
        <v>1.00847022</v>
      </c>
      <c r="M810" s="142">
        <v>0</v>
      </c>
      <c r="N810" s="142"/>
      <c r="O810" s="134">
        <v>0.84039184999999994</v>
      </c>
      <c r="P810" s="142">
        <f t="shared" si="381"/>
        <v>0.84039184999999994</v>
      </c>
      <c r="Q810" s="134">
        <v>0</v>
      </c>
      <c r="R810" s="134">
        <v>0</v>
      </c>
      <c r="S810" s="142">
        <f t="shared" si="382"/>
        <v>-1.00847022</v>
      </c>
      <c r="T810" s="142"/>
      <c r="U810" s="142"/>
      <c r="V810" s="142"/>
      <c r="W810" s="142"/>
      <c r="X810" s="142"/>
    </row>
    <row r="811" spans="1:24" ht="63" x14ac:dyDescent="0.25">
      <c r="A811" s="267">
        <f t="shared" si="383"/>
        <v>714</v>
      </c>
      <c r="B811" s="135" t="s">
        <v>1581</v>
      </c>
      <c r="C811" s="136" t="s">
        <v>1582</v>
      </c>
      <c r="D811" s="142">
        <v>0</v>
      </c>
      <c r="E811" s="142">
        <f t="shared" si="380"/>
        <v>0</v>
      </c>
      <c r="F811" s="142">
        <v>0.53083117000000002</v>
      </c>
      <c r="G811" s="142">
        <v>0</v>
      </c>
      <c r="H811" s="142">
        <v>0</v>
      </c>
      <c r="I811" s="142">
        <v>0</v>
      </c>
      <c r="J811" s="142">
        <v>0.1744926</v>
      </c>
      <c r="K811" s="142">
        <v>0</v>
      </c>
      <c r="L811" s="142">
        <v>0.35633857000000002</v>
      </c>
      <c r="M811" s="142">
        <v>0</v>
      </c>
      <c r="N811" s="142"/>
      <c r="O811" s="134">
        <v>0.44235931000000001</v>
      </c>
      <c r="P811" s="142">
        <f t="shared" si="381"/>
        <v>0.44235931000000001</v>
      </c>
      <c r="Q811" s="134">
        <v>0</v>
      </c>
      <c r="R811" s="134">
        <v>0</v>
      </c>
      <c r="S811" s="142">
        <f t="shared" si="382"/>
        <v>-0.53083117000000002</v>
      </c>
      <c r="T811" s="142"/>
      <c r="U811" s="142"/>
      <c r="V811" s="142"/>
      <c r="W811" s="142"/>
      <c r="X811" s="142"/>
    </row>
    <row r="812" spans="1:24" ht="78.75" x14ac:dyDescent="0.25">
      <c r="A812" s="267">
        <f t="shared" si="383"/>
        <v>715</v>
      </c>
      <c r="B812" s="140" t="s">
        <v>1583</v>
      </c>
      <c r="C812" s="132" t="s">
        <v>1584</v>
      </c>
      <c r="D812" s="142">
        <v>0</v>
      </c>
      <c r="E812" s="142">
        <f t="shared" si="380"/>
        <v>0</v>
      </c>
      <c r="F812" s="142">
        <v>0.50715321999999996</v>
      </c>
      <c r="G812" s="142">
        <v>0</v>
      </c>
      <c r="H812" s="142">
        <v>0</v>
      </c>
      <c r="I812" s="142">
        <v>0</v>
      </c>
      <c r="J812" s="142">
        <v>5.7500000000000002E-2</v>
      </c>
      <c r="K812" s="142">
        <v>0</v>
      </c>
      <c r="L812" s="142">
        <v>0.44965321999999996</v>
      </c>
      <c r="M812" s="142">
        <v>0</v>
      </c>
      <c r="N812" s="142"/>
      <c r="O812" s="134">
        <v>0.37471102000000001</v>
      </c>
      <c r="P812" s="142">
        <f t="shared" si="381"/>
        <v>0.37471102000000001</v>
      </c>
      <c r="Q812" s="134">
        <v>0</v>
      </c>
      <c r="R812" s="134">
        <v>0</v>
      </c>
      <c r="S812" s="142">
        <f t="shared" si="382"/>
        <v>-0.50715321999999996</v>
      </c>
      <c r="T812" s="142"/>
      <c r="U812" s="142"/>
      <c r="V812" s="142"/>
      <c r="W812" s="142"/>
      <c r="X812" s="142"/>
    </row>
    <row r="813" spans="1:24" ht="78.75" x14ac:dyDescent="0.25">
      <c r="A813" s="267">
        <f t="shared" si="383"/>
        <v>716</v>
      </c>
      <c r="B813" s="140" t="s">
        <v>1585</v>
      </c>
      <c r="C813" s="132" t="s">
        <v>1586</v>
      </c>
      <c r="D813" s="142">
        <v>0</v>
      </c>
      <c r="E813" s="142">
        <f t="shared" si="380"/>
        <v>0</v>
      </c>
      <c r="F813" s="142">
        <v>0.27135519000000002</v>
      </c>
      <c r="G813" s="142">
        <v>0</v>
      </c>
      <c r="H813" s="142">
        <v>0</v>
      </c>
      <c r="I813" s="142">
        <v>0</v>
      </c>
      <c r="J813" s="142">
        <v>0</v>
      </c>
      <c r="K813" s="142">
        <v>0</v>
      </c>
      <c r="L813" s="142">
        <v>0.27135519000000002</v>
      </c>
      <c r="M813" s="142">
        <v>0</v>
      </c>
      <c r="N813" s="142"/>
      <c r="O813" s="134">
        <v>0.22612932999999999</v>
      </c>
      <c r="P813" s="142">
        <f t="shared" si="381"/>
        <v>0.22612932999999999</v>
      </c>
      <c r="Q813" s="134">
        <v>0</v>
      </c>
      <c r="R813" s="134">
        <v>0</v>
      </c>
      <c r="S813" s="142">
        <f t="shared" si="382"/>
        <v>-0.27135519000000002</v>
      </c>
      <c r="T813" s="142"/>
      <c r="U813" s="142"/>
      <c r="V813" s="142"/>
      <c r="W813" s="142"/>
      <c r="X813" s="142"/>
    </row>
    <row r="814" spans="1:24" ht="78.75" x14ac:dyDescent="0.25">
      <c r="A814" s="267">
        <f t="shared" si="383"/>
        <v>717</v>
      </c>
      <c r="B814" s="140" t="s">
        <v>1587</v>
      </c>
      <c r="C814" s="132" t="s">
        <v>1588</v>
      </c>
      <c r="D814" s="142">
        <v>0</v>
      </c>
      <c r="E814" s="142">
        <f t="shared" si="380"/>
        <v>0</v>
      </c>
      <c r="F814" s="142">
        <v>1.7180593740000001</v>
      </c>
      <c r="G814" s="142">
        <v>0</v>
      </c>
      <c r="H814" s="142">
        <v>0</v>
      </c>
      <c r="I814" s="142">
        <v>0</v>
      </c>
      <c r="J814" s="142">
        <v>0</v>
      </c>
      <c r="K814" s="142">
        <v>0</v>
      </c>
      <c r="L814" s="142">
        <v>1.7180593740000001</v>
      </c>
      <c r="M814" s="142">
        <v>0</v>
      </c>
      <c r="N814" s="142"/>
      <c r="O814" s="134">
        <v>1.43171615</v>
      </c>
      <c r="P814" s="142">
        <f t="shared" si="381"/>
        <v>1.43171615</v>
      </c>
      <c r="Q814" s="134">
        <v>1.43171615</v>
      </c>
      <c r="R814" s="134">
        <v>1.43171615</v>
      </c>
      <c r="S814" s="142">
        <f t="shared" si="382"/>
        <v>-1.7180593740000001</v>
      </c>
      <c r="T814" s="142"/>
      <c r="U814" s="142"/>
      <c r="V814" s="142"/>
      <c r="W814" s="142"/>
      <c r="X814" s="142"/>
    </row>
    <row r="815" spans="1:24" ht="78.75" x14ac:dyDescent="0.25">
      <c r="A815" s="267">
        <f t="shared" si="383"/>
        <v>718</v>
      </c>
      <c r="B815" s="140" t="s">
        <v>2040</v>
      </c>
      <c r="C815" s="132" t="s">
        <v>2041</v>
      </c>
      <c r="D815" s="142">
        <v>0</v>
      </c>
      <c r="E815" s="142">
        <f t="shared" si="380"/>
        <v>0</v>
      </c>
      <c r="F815" s="142">
        <v>0.43148915999999998</v>
      </c>
      <c r="G815" s="142">
        <v>0</v>
      </c>
      <c r="H815" s="142">
        <v>0</v>
      </c>
      <c r="I815" s="142">
        <v>0</v>
      </c>
      <c r="J815" s="142">
        <v>0</v>
      </c>
      <c r="K815" s="142">
        <v>0</v>
      </c>
      <c r="L815" s="142">
        <v>0.43148915999999998</v>
      </c>
      <c r="M815" s="142">
        <v>0</v>
      </c>
      <c r="N815" s="142"/>
      <c r="O815" s="134">
        <v>0.35957430000000001</v>
      </c>
      <c r="P815" s="142">
        <f t="shared" si="381"/>
        <v>0.35957430000000001</v>
      </c>
      <c r="Q815" s="134">
        <v>0</v>
      </c>
      <c r="R815" s="134">
        <v>0</v>
      </c>
      <c r="S815" s="142">
        <f t="shared" si="382"/>
        <v>-0.43148915999999998</v>
      </c>
      <c r="T815" s="142"/>
      <c r="U815" s="142"/>
      <c r="V815" s="142"/>
      <c r="W815" s="142"/>
      <c r="X815" s="142"/>
    </row>
    <row r="816" spans="1:24" ht="121.5" customHeight="1" x14ac:dyDescent="0.25">
      <c r="A816" s="267">
        <f t="shared" si="383"/>
        <v>719</v>
      </c>
      <c r="B816" s="140" t="s">
        <v>2042</v>
      </c>
      <c r="C816" s="132" t="s">
        <v>2043</v>
      </c>
      <c r="D816" s="142">
        <v>0</v>
      </c>
      <c r="E816" s="142">
        <f t="shared" si="380"/>
        <v>0</v>
      </c>
      <c r="F816" s="142">
        <v>0.13147916000000001</v>
      </c>
      <c r="G816" s="142">
        <v>0</v>
      </c>
      <c r="H816" s="142">
        <v>0</v>
      </c>
      <c r="I816" s="142">
        <v>0</v>
      </c>
      <c r="J816" s="142">
        <v>0</v>
      </c>
      <c r="K816" s="142">
        <v>0</v>
      </c>
      <c r="L816" s="142">
        <v>0.13147916000000001</v>
      </c>
      <c r="M816" s="142">
        <v>0</v>
      </c>
      <c r="N816" s="142"/>
      <c r="O816" s="134">
        <v>0.10956597000000001</v>
      </c>
      <c r="P816" s="142">
        <f t="shared" si="381"/>
        <v>0.10956597000000001</v>
      </c>
      <c r="Q816" s="134">
        <v>0</v>
      </c>
      <c r="R816" s="134">
        <v>0</v>
      </c>
      <c r="S816" s="142">
        <f t="shared" si="382"/>
        <v>-0.13147916000000001</v>
      </c>
      <c r="T816" s="142"/>
      <c r="U816" s="142"/>
      <c r="V816" s="142"/>
      <c r="W816" s="142"/>
      <c r="X816" s="142"/>
    </row>
    <row r="817" spans="1:24" ht="78.75" x14ac:dyDescent="0.25">
      <c r="A817" s="267">
        <f t="shared" si="383"/>
        <v>720</v>
      </c>
      <c r="B817" s="140" t="s">
        <v>2044</v>
      </c>
      <c r="C817" s="132" t="s">
        <v>2045</v>
      </c>
      <c r="D817" s="142">
        <v>0</v>
      </c>
      <c r="E817" s="142">
        <f t="shared" si="380"/>
        <v>0</v>
      </c>
      <c r="F817" s="142">
        <v>2.8977976800000005</v>
      </c>
      <c r="G817" s="142">
        <v>0</v>
      </c>
      <c r="H817" s="142">
        <v>0</v>
      </c>
      <c r="I817" s="142">
        <v>0</v>
      </c>
      <c r="J817" s="142">
        <v>0</v>
      </c>
      <c r="K817" s="142">
        <v>0</v>
      </c>
      <c r="L817" s="142">
        <v>2.8977976800000005</v>
      </c>
      <c r="M817" s="142">
        <v>0</v>
      </c>
      <c r="N817" s="142"/>
      <c r="O817" s="134">
        <v>2.9254353900000001</v>
      </c>
      <c r="P817" s="142">
        <f t="shared" si="381"/>
        <v>2.9254353900000001</v>
      </c>
      <c r="Q817" s="134">
        <v>0</v>
      </c>
      <c r="R817" s="134">
        <v>0</v>
      </c>
      <c r="S817" s="142">
        <f t="shared" si="382"/>
        <v>-2.8977976800000005</v>
      </c>
      <c r="T817" s="142"/>
      <c r="U817" s="142"/>
      <c r="V817" s="142"/>
      <c r="W817" s="142"/>
      <c r="X817" s="142"/>
    </row>
    <row r="818" spans="1:24" ht="78.75" x14ac:dyDescent="0.25">
      <c r="A818" s="267">
        <f t="shared" si="383"/>
        <v>721</v>
      </c>
      <c r="B818" s="140" t="s">
        <v>2046</v>
      </c>
      <c r="C818" s="132" t="s">
        <v>2047</v>
      </c>
      <c r="D818" s="142">
        <v>0</v>
      </c>
      <c r="E818" s="142">
        <f t="shared" si="380"/>
        <v>0</v>
      </c>
      <c r="F818" s="142">
        <v>1.1752429799999999</v>
      </c>
      <c r="G818" s="142">
        <v>0</v>
      </c>
      <c r="H818" s="142">
        <v>0</v>
      </c>
      <c r="I818" s="142">
        <v>0</v>
      </c>
      <c r="J818" s="142">
        <v>0</v>
      </c>
      <c r="K818" s="142">
        <v>0</v>
      </c>
      <c r="L818" s="142">
        <v>1.1752429799999999</v>
      </c>
      <c r="M818" s="142">
        <v>0</v>
      </c>
      <c r="N818" s="142"/>
      <c r="O818" s="134">
        <v>1.1721330399999998</v>
      </c>
      <c r="P818" s="142">
        <f t="shared" si="381"/>
        <v>1.1721330399999998</v>
      </c>
      <c r="Q818" s="134">
        <v>0</v>
      </c>
      <c r="R818" s="134">
        <v>0</v>
      </c>
      <c r="S818" s="142">
        <f t="shared" si="382"/>
        <v>-1.1752429799999999</v>
      </c>
      <c r="T818" s="142"/>
      <c r="U818" s="142"/>
      <c r="V818" s="142"/>
      <c r="W818" s="142"/>
      <c r="X818" s="142"/>
    </row>
    <row r="819" spans="1:24" ht="141.75" customHeight="1" x14ac:dyDescent="0.25">
      <c r="A819" s="267">
        <f t="shared" si="383"/>
        <v>722</v>
      </c>
      <c r="B819" s="140" t="s">
        <v>2048</v>
      </c>
      <c r="C819" s="132" t="s">
        <v>2049</v>
      </c>
      <c r="D819" s="142">
        <v>0</v>
      </c>
      <c r="E819" s="142">
        <f t="shared" si="380"/>
        <v>0</v>
      </c>
      <c r="F819" s="142">
        <v>0</v>
      </c>
      <c r="G819" s="142">
        <v>0</v>
      </c>
      <c r="H819" s="142">
        <v>0</v>
      </c>
      <c r="I819" s="142">
        <v>0</v>
      </c>
      <c r="J819" s="142">
        <v>0</v>
      </c>
      <c r="K819" s="142">
        <v>0</v>
      </c>
      <c r="L819" s="142">
        <v>0</v>
      </c>
      <c r="M819" s="142">
        <v>0</v>
      </c>
      <c r="N819" s="142"/>
      <c r="O819" s="134">
        <v>0.20748491000000002</v>
      </c>
      <c r="P819" s="142">
        <f t="shared" si="381"/>
        <v>0.20748491000000002</v>
      </c>
      <c r="Q819" s="134">
        <v>0</v>
      </c>
      <c r="R819" s="134">
        <v>0</v>
      </c>
      <c r="S819" s="142">
        <f t="shared" si="382"/>
        <v>0</v>
      </c>
      <c r="T819" s="142"/>
      <c r="U819" s="142"/>
      <c r="V819" s="142"/>
      <c r="W819" s="142"/>
      <c r="X819" s="142"/>
    </row>
    <row r="820" spans="1:24" ht="78.75" x14ac:dyDescent="0.25">
      <c r="A820" s="267">
        <f t="shared" si="383"/>
        <v>723</v>
      </c>
      <c r="B820" s="140" t="s">
        <v>2050</v>
      </c>
      <c r="C820" s="132" t="s">
        <v>2051</v>
      </c>
      <c r="D820" s="142">
        <v>0</v>
      </c>
      <c r="E820" s="142">
        <f t="shared" si="380"/>
        <v>0</v>
      </c>
      <c r="F820" s="142">
        <v>2.57846566</v>
      </c>
      <c r="G820" s="142">
        <v>0</v>
      </c>
      <c r="H820" s="142">
        <v>0</v>
      </c>
      <c r="I820" s="142">
        <v>0</v>
      </c>
      <c r="J820" s="142">
        <v>0</v>
      </c>
      <c r="K820" s="142">
        <v>0</v>
      </c>
      <c r="L820" s="142">
        <v>2.57846566</v>
      </c>
      <c r="M820" s="142">
        <v>0</v>
      </c>
      <c r="N820" s="142"/>
      <c r="O820" s="134">
        <v>2.57852098</v>
      </c>
      <c r="P820" s="142">
        <f t="shared" si="381"/>
        <v>2.57852098</v>
      </c>
      <c r="Q820" s="134">
        <v>0</v>
      </c>
      <c r="R820" s="134">
        <v>0</v>
      </c>
      <c r="S820" s="142">
        <f t="shared" si="382"/>
        <v>-2.57846566</v>
      </c>
      <c r="T820" s="142"/>
      <c r="U820" s="142"/>
      <c r="V820" s="142"/>
      <c r="W820" s="142"/>
      <c r="X820" s="142"/>
    </row>
    <row r="821" spans="1:24" ht="31.5" x14ac:dyDescent="0.25">
      <c r="A821" s="267"/>
      <c r="B821" s="189" t="s">
        <v>483</v>
      </c>
      <c r="C821" s="177"/>
      <c r="D821" s="170">
        <v>58.602431752203387</v>
      </c>
      <c r="E821" s="170">
        <v>19.883433351999997</v>
      </c>
      <c r="F821" s="170">
        <v>3.6388827780000002</v>
      </c>
      <c r="G821" s="170">
        <v>0.39532255199999999</v>
      </c>
      <c r="H821" s="170">
        <v>0.81996858799999983</v>
      </c>
      <c r="I821" s="170">
        <v>9.5130477159999955</v>
      </c>
      <c r="J821" s="170">
        <v>1.431738154</v>
      </c>
      <c r="K821" s="170">
        <v>3.4161827999999996</v>
      </c>
      <c r="L821" s="170">
        <v>1.3871760360000001</v>
      </c>
      <c r="M821" s="170">
        <v>6.5588802839999989</v>
      </c>
      <c r="N821" s="170">
        <f t="shared" ref="N821" si="384">SUM(N822:N828)</f>
        <v>0</v>
      </c>
      <c r="O821" s="198">
        <v>3.03240233</v>
      </c>
      <c r="P821" s="170">
        <f t="shared" ref="P821" si="385">SUM(P822:P828)</f>
        <v>3.03240233</v>
      </c>
      <c r="Q821" s="170">
        <f t="shared" ref="Q821:W821" si="386">SUM(Q822:Q828)</f>
        <v>0</v>
      </c>
      <c r="R821" s="170">
        <f t="shared" si="386"/>
        <v>0</v>
      </c>
      <c r="S821" s="170">
        <f t="shared" si="386"/>
        <v>16.244550573999994</v>
      </c>
      <c r="T821" s="170">
        <f t="shared" si="386"/>
        <v>0</v>
      </c>
      <c r="U821" s="170">
        <f t="shared" si="386"/>
        <v>0</v>
      </c>
      <c r="V821" s="170">
        <f t="shared" si="386"/>
        <v>0</v>
      </c>
      <c r="W821" s="170">
        <f t="shared" si="386"/>
        <v>0</v>
      </c>
      <c r="X821" s="170"/>
    </row>
    <row r="822" spans="1:24" ht="173.25" x14ac:dyDescent="0.25">
      <c r="A822" s="267">
        <f t="shared" si="383"/>
        <v>724</v>
      </c>
      <c r="B822" s="140" t="s">
        <v>1185</v>
      </c>
      <c r="C822" s="132" t="s">
        <v>1186</v>
      </c>
      <c r="D822" s="142">
        <v>6.1473599999999999</v>
      </c>
      <c r="E822" s="142">
        <f t="shared" ref="E822:E828" si="387">G822+I822+K822+M822</f>
        <v>1.2E-2</v>
      </c>
      <c r="F822" s="142">
        <v>8.5344000000000001E-4</v>
      </c>
      <c r="G822" s="142">
        <v>2.35116E-4</v>
      </c>
      <c r="H822" s="142">
        <v>2.35116E-4</v>
      </c>
      <c r="I822" s="142">
        <v>3.0000000000000001E-3</v>
      </c>
      <c r="J822" s="142">
        <v>2.9893199999999996E-4</v>
      </c>
      <c r="K822" s="142">
        <v>3.0000000000000001E-3</v>
      </c>
      <c r="L822" s="142">
        <v>3.1939199999999999E-4</v>
      </c>
      <c r="M822" s="142">
        <v>5.7648839999999996E-3</v>
      </c>
      <c r="N822" s="142"/>
      <c r="O822" s="134">
        <v>7.1120000000000005E-4</v>
      </c>
      <c r="P822" s="142">
        <f t="shared" ref="P822:P828" si="388">O822-X822</f>
        <v>7.1120000000000005E-4</v>
      </c>
      <c r="Q822" s="134">
        <v>0</v>
      </c>
      <c r="R822" s="134">
        <v>0</v>
      </c>
      <c r="S822" s="142">
        <f t="shared" ref="S822:S828" si="389">E822-F822</f>
        <v>1.114656E-2</v>
      </c>
      <c r="T822" s="142"/>
      <c r="U822" s="142"/>
      <c r="V822" s="142"/>
      <c r="W822" s="142"/>
      <c r="X822" s="142"/>
    </row>
    <row r="823" spans="1:24" ht="94.5" x14ac:dyDescent="0.25">
      <c r="A823" s="267">
        <f t="shared" si="383"/>
        <v>725</v>
      </c>
      <c r="B823" s="140" t="s">
        <v>1187</v>
      </c>
      <c r="C823" s="132" t="s">
        <v>1188</v>
      </c>
      <c r="D823" s="142">
        <v>4.7196119999999997</v>
      </c>
      <c r="E823" s="142">
        <f t="shared" si="387"/>
        <v>3.2316047999999995</v>
      </c>
      <c r="F823" s="142">
        <v>1.0877948399999999</v>
      </c>
      <c r="G823" s="142">
        <v>6.3313836000000012E-2</v>
      </c>
      <c r="H823" s="142">
        <v>6.3313836000000012E-2</v>
      </c>
      <c r="I823" s="142">
        <v>0.80790119999999987</v>
      </c>
      <c r="J823" s="142">
        <v>8.0508923999999982E-2</v>
      </c>
      <c r="K823" s="142">
        <v>0.80790119999999987</v>
      </c>
      <c r="L823" s="142">
        <v>0.94397207999999988</v>
      </c>
      <c r="M823" s="142">
        <v>1.5524885639999995</v>
      </c>
      <c r="N823" s="142"/>
      <c r="O823" s="134">
        <v>0.9064956999999999</v>
      </c>
      <c r="P823" s="142">
        <f t="shared" si="388"/>
        <v>0.9064956999999999</v>
      </c>
      <c r="Q823" s="134">
        <v>0</v>
      </c>
      <c r="R823" s="134">
        <v>0</v>
      </c>
      <c r="S823" s="142">
        <f t="shared" si="389"/>
        <v>2.1438099599999996</v>
      </c>
      <c r="T823" s="142"/>
      <c r="U823" s="142"/>
      <c r="V823" s="142"/>
      <c r="W823" s="142"/>
      <c r="X823" s="142"/>
    </row>
    <row r="824" spans="1:24" ht="81.2" customHeight="1" x14ac:dyDescent="0.25">
      <c r="A824" s="267">
        <f t="shared" si="383"/>
        <v>726</v>
      </c>
      <c r="B824" s="140" t="s">
        <v>1189</v>
      </c>
      <c r="C824" s="132" t="s">
        <v>1190</v>
      </c>
      <c r="D824" s="142">
        <v>3.1119719999999997</v>
      </c>
      <c r="E824" s="142">
        <f t="shared" si="387"/>
        <v>1.2E-2</v>
      </c>
      <c r="F824" s="142">
        <v>0.54426143999999999</v>
      </c>
      <c r="G824" s="142">
        <v>6.0000000000000001E-3</v>
      </c>
      <c r="H824" s="142">
        <v>0.43064603599999995</v>
      </c>
      <c r="I824" s="142">
        <v>3.0000000000000001E-3</v>
      </c>
      <c r="J824" s="142">
        <v>0.11329601200000006</v>
      </c>
      <c r="K824" s="142">
        <v>3.0000000000000001E-3</v>
      </c>
      <c r="L824" s="142">
        <v>3.1939199999997392E-4</v>
      </c>
      <c r="M824" s="142">
        <v>0</v>
      </c>
      <c r="N824" s="142"/>
      <c r="O824" s="134">
        <v>0.45355121000000004</v>
      </c>
      <c r="P824" s="142">
        <f t="shared" si="388"/>
        <v>0.45355121000000004</v>
      </c>
      <c r="Q824" s="134">
        <v>0</v>
      </c>
      <c r="R824" s="134">
        <v>0</v>
      </c>
      <c r="S824" s="142">
        <f t="shared" si="389"/>
        <v>-0.53226143999999997</v>
      </c>
      <c r="T824" s="142"/>
      <c r="U824" s="142"/>
      <c r="V824" s="142"/>
      <c r="W824" s="142"/>
      <c r="X824" s="142"/>
    </row>
    <row r="825" spans="1:24" ht="78.75" x14ac:dyDescent="0.25">
      <c r="A825" s="267">
        <f t="shared" si="383"/>
        <v>727</v>
      </c>
      <c r="B825" s="135" t="s">
        <v>1191</v>
      </c>
      <c r="C825" s="136" t="s">
        <v>1192</v>
      </c>
      <c r="D825" s="142">
        <v>2.899524</v>
      </c>
      <c r="E825" s="142">
        <f t="shared" si="387"/>
        <v>2.2716384000000001</v>
      </c>
      <c r="F825" s="142">
        <v>0.16156113600000002</v>
      </c>
      <c r="G825" s="142">
        <v>4.4506091999999997E-2</v>
      </c>
      <c r="H825" s="142">
        <v>4.4506091999999997E-2</v>
      </c>
      <c r="I825" s="142">
        <v>0.56790960000000001</v>
      </c>
      <c r="J825" s="142">
        <v>5.659328399999998E-2</v>
      </c>
      <c r="K825" s="142">
        <v>0.56790960000000001</v>
      </c>
      <c r="L825" s="142">
        <v>6.0461760000000045E-2</v>
      </c>
      <c r="M825" s="142">
        <v>1.091313108</v>
      </c>
      <c r="N825" s="142"/>
      <c r="O825" s="134">
        <v>0.13463428</v>
      </c>
      <c r="P825" s="142">
        <f t="shared" si="388"/>
        <v>0.13463428</v>
      </c>
      <c r="Q825" s="134">
        <v>0</v>
      </c>
      <c r="R825" s="134">
        <v>0</v>
      </c>
      <c r="S825" s="142">
        <f t="shared" si="389"/>
        <v>2.1100772640000001</v>
      </c>
      <c r="T825" s="142"/>
      <c r="U825" s="142"/>
      <c r="V825" s="142"/>
      <c r="W825" s="142"/>
      <c r="X825" s="142"/>
    </row>
    <row r="826" spans="1:24" ht="63" x14ac:dyDescent="0.25">
      <c r="A826" s="267">
        <f t="shared" si="383"/>
        <v>728</v>
      </c>
      <c r="B826" s="140" t="s">
        <v>1193</v>
      </c>
      <c r="C826" s="132" t="s">
        <v>1194</v>
      </c>
      <c r="D826" s="142">
        <v>6.2187021519999961</v>
      </c>
      <c r="E826" s="142">
        <f t="shared" si="387"/>
        <v>6.2187021519999961</v>
      </c>
      <c r="F826" s="142">
        <v>0.44228019599999996</v>
      </c>
      <c r="G826" s="142">
        <v>0.12183723599999997</v>
      </c>
      <c r="H826" s="142">
        <v>0.12183723599999997</v>
      </c>
      <c r="I826" s="142">
        <v>6.0968649159999959</v>
      </c>
      <c r="J826" s="142">
        <v>0.15492639600000002</v>
      </c>
      <c r="K826" s="142">
        <v>0</v>
      </c>
      <c r="L826" s="142">
        <v>0.16551656399999998</v>
      </c>
      <c r="M826" s="142">
        <v>0</v>
      </c>
      <c r="N826" s="142"/>
      <c r="O826" s="134">
        <v>0.36856683000000001</v>
      </c>
      <c r="P826" s="142">
        <f t="shared" si="388"/>
        <v>0.36856683000000001</v>
      </c>
      <c r="Q826" s="134">
        <v>0</v>
      </c>
      <c r="R826" s="134">
        <v>0</v>
      </c>
      <c r="S826" s="142">
        <f t="shared" si="389"/>
        <v>5.7764219559999965</v>
      </c>
      <c r="T826" s="142"/>
      <c r="U826" s="142"/>
      <c r="V826" s="142"/>
      <c r="W826" s="142"/>
      <c r="X826" s="142"/>
    </row>
    <row r="827" spans="1:24" ht="78.75" x14ac:dyDescent="0.25">
      <c r="A827" s="267">
        <f t="shared" si="383"/>
        <v>729</v>
      </c>
      <c r="B827" s="140" t="s">
        <v>1195</v>
      </c>
      <c r="C827" s="132" t="s">
        <v>1196</v>
      </c>
      <c r="D827" s="142">
        <v>35.50526160020339</v>
      </c>
      <c r="E827" s="142">
        <f t="shared" si="387"/>
        <v>8.1374879999999994</v>
      </c>
      <c r="F827" s="142">
        <v>0.578746176</v>
      </c>
      <c r="G827" s="142">
        <v>0.15943027199999998</v>
      </c>
      <c r="H827" s="142">
        <v>0.15943027199999998</v>
      </c>
      <c r="I827" s="142">
        <v>2.0343719999999998</v>
      </c>
      <c r="J827" s="142">
        <v>0.20272905599999996</v>
      </c>
      <c r="K827" s="142">
        <v>2.0343719999999998</v>
      </c>
      <c r="L827" s="142">
        <v>0.21658684800000005</v>
      </c>
      <c r="M827" s="142">
        <v>3.9093137279999994</v>
      </c>
      <c r="N827" s="142"/>
      <c r="O827" s="134">
        <v>0.48228848000000002</v>
      </c>
      <c r="P827" s="142">
        <f t="shared" si="388"/>
        <v>0.48228848000000002</v>
      </c>
      <c r="Q827" s="134">
        <v>0</v>
      </c>
      <c r="R827" s="134">
        <v>0</v>
      </c>
      <c r="S827" s="142">
        <f t="shared" si="389"/>
        <v>7.5587418239999993</v>
      </c>
      <c r="T827" s="142"/>
      <c r="U827" s="142"/>
      <c r="V827" s="142"/>
      <c r="W827" s="142"/>
      <c r="X827" s="142"/>
    </row>
    <row r="828" spans="1:24" ht="110.25" x14ac:dyDescent="0.25">
      <c r="A828" s="267">
        <f t="shared" si="383"/>
        <v>730</v>
      </c>
      <c r="B828" s="140" t="s">
        <v>1589</v>
      </c>
      <c r="C828" s="132" t="s">
        <v>1590</v>
      </c>
      <c r="D828" s="142">
        <v>0</v>
      </c>
      <c r="E828" s="142">
        <f t="shared" si="387"/>
        <v>0</v>
      </c>
      <c r="F828" s="142">
        <v>0.82338555000000002</v>
      </c>
      <c r="G828" s="142">
        <v>0</v>
      </c>
      <c r="H828" s="142">
        <v>0</v>
      </c>
      <c r="I828" s="142">
        <v>0</v>
      </c>
      <c r="J828" s="142">
        <v>0.82338555000000002</v>
      </c>
      <c r="K828" s="142">
        <v>0</v>
      </c>
      <c r="L828" s="142">
        <v>0</v>
      </c>
      <c r="M828" s="142">
        <v>0</v>
      </c>
      <c r="N828" s="142"/>
      <c r="O828" s="134">
        <v>0.68615462999999999</v>
      </c>
      <c r="P828" s="142">
        <f t="shared" si="388"/>
        <v>0.68615462999999999</v>
      </c>
      <c r="Q828" s="134">
        <v>0</v>
      </c>
      <c r="R828" s="134">
        <v>0</v>
      </c>
      <c r="S828" s="142">
        <f t="shared" si="389"/>
        <v>-0.82338555000000002</v>
      </c>
      <c r="T828" s="142"/>
      <c r="U828" s="142"/>
      <c r="V828" s="142"/>
      <c r="W828" s="142"/>
      <c r="X828" s="142"/>
    </row>
    <row r="829" spans="1:24" ht="31.5" x14ac:dyDescent="0.25">
      <c r="A829" s="267"/>
      <c r="B829" s="189" t="s">
        <v>1197</v>
      </c>
      <c r="C829" s="177"/>
      <c r="D829" s="170">
        <v>10.067651999999999</v>
      </c>
      <c r="E829" s="170">
        <v>8.8538999999999994</v>
      </c>
      <c r="F829" s="170">
        <v>10.089541457999999</v>
      </c>
      <c r="G829" s="170">
        <v>1.3490338779999997</v>
      </c>
      <c r="H829" s="170">
        <v>1.3490338779999997</v>
      </c>
      <c r="I829" s="170">
        <v>3.7999670160000001</v>
      </c>
      <c r="J829" s="170">
        <v>0.22057699200000008</v>
      </c>
      <c r="K829" s="170">
        <v>3.7048991060000001</v>
      </c>
      <c r="L829" s="170">
        <v>8.5199305879999994</v>
      </c>
      <c r="M829" s="170">
        <v>0</v>
      </c>
      <c r="N829" s="170">
        <f t="shared" ref="N829" si="390">SUM(N830:N831)</f>
        <v>0</v>
      </c>
      <c r="O829" s="198">
        <v>10.09996093</v>
      </c>
      <c r="P829" s="170">
        <f t="shared" ref="P829" si="391">SUM(P830:P831)</f>
        <v>10.09996093</v>
      </c>
      <c r="Q829" s="170">
        <f t="shared" ref="Q829:W829" si="392">SUM(Q830:Q831)</f>
        <v>10.01968417</v>
      </c>
      <c r="R829" s="170">
        <f t="shared" si="392"/>
        <v>10.01968417</v>
      </c>
      <c r="S829" s="170">
        <f t="shared" si="392"/>
        <v>-1.2356414579999995</v>
      </c>
      <c r="T829" s="170">
        <f t="shared" si="392"/>
        <v>0</v>
      </c>
      <c r="U829" s="170">
        <f t="shared" si="392"/>
        <v>0</v>
      </c>
      <c r="V829" s="170">
        <f t="shared" si="392"/>
        <v>0</v>
      </c>
      <c r="W829" s="170">
        <f t="shared" si="392"/>
        <v>0</v>
      </c>
      <c r="X829" s="170"/>
    </row>
    <row r="830" spans="1:24" ht="63" x14ac:dyDescent="0.25">
      <c r="A830" s="267">
        <f t="shared" si="383"/>
        <v>731</v>
      </c>
      <c r="B830" s="135" t="s">
        <v>1198</v>
      </c>
      <c r="C830" s="136" t="s">
        <v>1199</v>
      </c>
      <c r="D830" s="142">
        <v>6.179748</v>
      </c>
      <c r="E830" s="142">
        <f>G830+I830+K830+M830</f>
        <v>4.9779960000000001</v>
      </c>
      <c r="F830" s="142">
        <v>9.8138833979999998</v>
      </c>
      <c r="G830" s="142">
        <v>1.2730968939999998</v>
      </c>
      <c r="H830" s="142">
        <v>1.2730968939999998</v>
      </c>
      <c r="I830" s="142">
        <v>0</v>
      </c>
      <c r="J830" s="142">
        <v>0.12401670000000009</v>
      </c>
      <c r="K830" s="142">
        <v>3.7048991060000001</v>
      </c>
      <c r="L830" s="142">
        <v>8.4167698039999994</v>
      </c>
      <c r="M830" s="142">
        <v>0</v>
      </c>
      <c r="N830" s="142"/>
      <c r="O830" s="134">
        <v>9.8702458800000006</v>
      </c>
      <c r="P830" s="142">
        <f>O830-X830</f>
        <v>9.8702458800000006</v>
      </c>
      <c r="Q830" s="134">
        <v>10.01968417</v>
      </c>
      <c r="R830" s="134">
        <v>10.01968417</v>
      </c>
      <c r="S830" s="142">
        <f>E830-F830</f>
        <v>-4.8358873979999997</v>
      </c>
      <c r="T830" s="142"/>
      <c r="U830" s="142"/>
      <c r="V830" s="142"/>
      <c r="W830" s="142"/>
      <c r="X830" s="142"/>
    </row>
    <row r="831" spans="1:24" ht="63" x14ac:dyDescent="0.25">
      <c r="A831" s="267">
        <f t="shared" si="383"/>
        <v>732</v>
      </c>
      <c r="B831" s="140" t="s">
        <v>1200</v>
      </c>
      <c r="C831" s="132" t="s">
        <v>1201</v>
      </c>
      <c r="D831" s="142">
        <v>3.8879039999999998</v>
      </c>
      <c r="E831" s="142">
        <f>G831+I831+K831+M831</f>
        <v>3.8759040000000002</v>
      </c>
      <c r="F831" s="142">
        <v>0.27565805999999998</v>
      </c>
      <c r="G831" s="142">
        <v>7.5936983999999985E-2</v>
      </c>
      <c r="H831" s="142">
        <v>7.5936983999999985E-2</v>
      </c>
      <c r="I831" s="142">
        <v>3.7999670160000001</v>
      </c>
      <c r="J831" s="142">
        <v>9.6560291999999992E-2</v>
      </c>
      <c r="K831" s="142">
        <v>0</v>
      </c>
      <c r="L831" s="142">
        <v>0.10316078400000001</v>
      </c>
      <c r="M831" s="142">
        <v>0</v>
      </c>
      <c r="N831" s="142"/>
      <c r="O831" s="134">
        <v>0.22971505</v>
      </c>
      <c r="P831" s="142">
        <f>O831-X831</f>
        <v>0.22971505</v>
      </c>
      <c r="Q831" s="134">
        <v>0</v>
      </c>
      <c r="R831" s="134">
        <v>0</v>
      </c>
      <c r="S831" s="142">
        <f>E831-F831</f>
        <v>3.6002459400000002</v>
      </c>
      <c r="T831" s="142"/>
      <c r="U831" s="142"/>
      <c r="V831" s="142"/>
      <c r="W831" s="142"/>
      <c r="X831" s="142"/>
    </row>
    <row r="832" spans="1:24" ht="15.75" x14ac:dyDescent="0.25">
      <c r="A832" s="267"/>
      <c r="B832" s="192" t="s">
        <v>520</v>
      </c>
      <c r="C832" s="193"/>
      <c r="D832" s="170">
        <v>1.6453560000000003</v>
      </c>
      <c r="E832" s="170">
        <v>0.26911200000000024</v>
      </c>
      <c r="F832" s="170">
        <v>0.14889502800000001</v>
      </c>
      <c r="G832" s="170">
        <v>5.2724640000000001E-3</v>
      </c>
      <c r="H832" s="170">
        <v>5.2724640000000001E-3</v>
      </c>
      <c r="I832" s="170">
        <v>0</v>
      </c>
      <c r="J832" s="170">
        <v>0.13645989600000002</v>
      </c>
      <c r="K832" s="170">
        <v>0</v>
      </c>
      <c r="L832" s="170">
        <v>7.1626679999999979E-3</v>
      </c>
      <c r="M832" s="170">
        <v>0.26383953600000026</v>
      </c>
      <c r="N832" s="170">
        <f t="shared" ref="N832" si="393">SUM(N833:N834)</f>
        <v>0</v>
      </c>
      <c r="O832" s="198">
        <v>0.12407919000000001</v>
      </c>
      <c r="P832" s="170">
        <f t="shared" ref="P832" si="394">SUM(P833:P834)</f>
        <v>0.12407919000000001</v>
      </c>
      <c r="Q832" s="170">
        <f t="shared" ref="Q832:W832" si="395">SUM(Q833:Q834)</f>
        <v>0</v>
      </c>
      <c r="R832" s="170">
        <f t="shared" si="395"/>
        <v>0</v>
      </c>
      <c r="S832" s="170">
        <f t="shared" si="395"/>
        <v>0.12021697200000023</v>
      </c>
      <c r="T832" s="170">
        <f t="shared" si="395"/>
        <v>0</v>
      </c>
      <c r="U832" s="170">
        <f t="shared" si="395"/>
        <v>0</v>
      </c>
      <c r="V832" s="170">
        <f t="shared" si="395"/>
        <v>0</v>
      </c>
      <c r="W832" s="170">
        <f t="shared" si="395"/>
        <v>0</v>
      </c>
      <c r="X832" s="170"/>
    </row>
    <row r="833" spans="1:24" ht="182.25" customHeight="1" x14ac:dyDescent="0.25">
      <c r="A833" s="267">
        <f t="shared" si="383"/>
        <v>733</v>
      </c>
      <c r="B833" s="140" t="s">
        <v>1202</v>
      </c>
      <c r="C833" s="132" t="s">
        <v>1203</v>
      </c>
      <c r="D833" s="142">
        <v>1.6453560000000003</v>
      </c>
      <c r="E833" s="142">
        <f>G833+I833+K833+M833</f>
        <v>0.26911200000000024</v>
      </c>
      <c r="F833" s="142">
        <v>1.9139508E-2</v>
      </c>
      <c r="G833" s="142">
        <v>5.2724640000000001E-3</v>
      </c>
      <c r="H833" s="142">
        <v>5.2724640000000001E-3</v>
      </c>
      <c r="I833" s="142">
        <v>0</v>
      </c>
      <c r="J833" s="142">
        <v>6.7043760000000006E-3</v>
      </c>
      <c r="K833" s="142">
        <v>0</v>
      </c>
      <c r="L833" s="142">
        <v>7.1626679999999979E-3</v>
      </c>
      <c r="M833" s="142">
        <v>0.26383953600000026</v>
      </c>
      <c r="N833" s="142"/>
      <c r="O833" s="134">
        <v>1.594959E-2</v>
      </c>
      <c r="P833" s="142">
        <f>O833-X833</f>
        <v>1.594959E-2</v>
      </c>
      <c r="Q833" s="134">
        <v>0</v>
      </c>
      <c r="R833" s="134">
        <v>0</v>
      </c>
      <c r="S833" s="142">
        <f>E833-F833</f>
        <v>0.24997249200000024</v>
      </c>
      <c r="T833" s="142"/>
      <c r="U833" s="142"/>
      <c r="V833" s="142"/>
      <c r="W833" s="142"/>
      <c r="X833" s="142"/>
    </row>
    <row r="834" spans="1:24" ht="157.5" x14ac:dyDescent="0.25">
      <c r="A834" s="267">
        <f t="shared" si="383"/>
        <v>734</v>
      </c>
      <c r="B834" s="135" t="s">
        <v>1591</v>
      </c>
      <c r="C834" s="136" t="s">
        <v>1592</v>
      </c>
      <c r="D834" s="142">
        <v>0</v>
      </c>
      <c r="E834" s="142">
        <f>G834+I834+K834+M834</f>
        <v>0</v>
      </c>
      <c r="F834" s="142">
        <v>0.12975552000000001</v>
      </c>
      <c r="G834" s="142">
        <v>0</v>
      </c>
      <c r="H834" s="142">
        <v>0</v>
      </c>
      <c r="I834" s="142">
        <v>0</v>
      </c>
      <c r="J834" s="142">
        <v>0.12975552000000001</v>
      </c>
      <c r="K834" s="142">
        <v>0</v>
      </c>
      <c r="L834" s="142">
        <v>0</v>
      </c>
      <c r="M834" s="142">
        <v>0</v>
      </c>
      <c r="N834" s="142"/>
      <c r="O834" s="134">
        <v>0.10812960000000001</v>
      </c>
      <c r="P834" s="142">
        <f>O834-X834</f>
        <v>0.10812960000000001</v>
      </c>
      <c r="Q834" s="134">
        <v>0</v>
      </c>
      <c r="R834" s="134">
        <v>0</v>
      </c>
      <c r="S834" s="142">
        <f>E834-F834</f>
        <v>-0.12975552000000001</v>
      </c>
      <c r="T834" s="142"/>
      <c r="U834" s="142"/>
      <c r="V834" s="142"/>
      <c r="W834" s="142"/>
      <c r="X834" s="142"/>
    </row>
    <row r="835" spans="1:24" ht="31.5" x14ac:dyDescent="0.25">
      <c r="A835" s="267"/>
      <c r="B835" s="189" t="s">
        <v>691</v>
      </c>
      <c r="C835" s="177"/>
      <c r="D835" s="170">
        <v>118.38221687064406</v>
      </c>
      <c r="E835" s="170">
        <v>37.523088000000008</v>
      </c>
      <c r="F835" s="170">
        <v>33.956785732</v>
      </c>
      <c r="G835" s="170">
        <v>3.9615067620000004</v>
      </c>
      <c r="H835" s="170">
        <v>3.5278708860000005</v>
      </c>
      <c r="I835" s="170">
        <v>6.5613840000000003</v>
      </c>
      <c r="J835" s="170">
        <v>1.1366043579999996</v>
      </c>
      <c r="K835" s="170">
        <v>14.862070464000002</v>
      </c>
      <c r="L835" s="170">
        <v>29.292310487999998</v>
      </c>
      <c r="M835" s="170">
        <v>12.138126774</v>
      </c>
      <c r="N835" s="170">
        <f t="shared" ref="N835" si="396">SUM(N836:N845)</f>
        <v>0</v>
      </c>
      <c r="O835" s="198">
        <v>32.642291069999999</v>
      </c>
      <c r="P835" s="170">
        <f t="shared" ref="P835" si="397">SUM(P836:P845)</f>
        <v>32.642291069999999</v>
      </c>
      <c r="Q835" s="170">
        <f t="shared" ref="Q835:W835" si="398">SUM(Q836:Q845)</f>
        <v>9.3372001900000008</v>
      </c>
      <c r="R835" s="170">
        <f t="shared" si="398"/>
        <v>0</v>
      </c>
      <c r="S835" s="170">
        <f t="shared" si="398"/>
        <v>3.5663022680000012</v>
      </c>
      <c r="T835" s="170">
        <f t="shared" si="398"/>
        <v>0</v>
      </c>
      <c r="U835" s="170">
        <f t="shared" si="398"/>
        <v>0</v>
      </c>
      <c r="V835" s="170">
        <f t="shared" si="398"/>
        <v>0</v>
      </c>
      <c r="W835" s="170">
        <f t="shared" si="398"/>
        <v>0</v>
      </c>
      <c r="X835" s="170"/>
    </row>
    <row r="836" spans="1:24" ht="126" x14ac:dyDescent="0.25">
      <c r="A836" s="267">
        <f t="shared" si="383"/>
        <v>735</v>
      </c>
      <c r="B836" s="135" t="s">
        <v>2052</v>
      </c>
      <c r="C836" s="136" t="s">
        <v>1204</v>
      </c>
      <c r="D836" s="142">
        <v>31.729199999999999</v>
      </c>
      <c r="E836" s="142">
        <f t="shared" ref="E836:E845" si="399">G836+I836+K836+M836</f>
        <v>1.2E-2</v>
      </c>
      <c r="F836" s="142">
        <v>8.5344000000000001E-4</v>
      </c>
      <c r="G836" s="142">
        <v>2.35116E-4</v>
      </c>
      <c r="H836" s="142">
        <v>2.35116E-4</v>
      </c>
      <c r="I836" s="142">
        <v>3.0000000000000001E-3</v>
      </c>
      <c r="J836" s="142">
        <v>2.9893199999999996E-4</v>
      </c>
      <c r="K836" s="142">
        <v>3.0000000000000001E-3</v>
      </c>
      <c r="L836" s="142">
        <v>3.1939199999999999E-4</v>
      </c>
      <c r="M836" s="142">
        <v>5.7648839999999996E-3</v>
      </c>
      <c r="N836" s="142"/>
      <c r="O836" s="134">
        <v>7.1120000000000005E-4</v>
      </c>
      <c r="P836" s="142">
        <f t="shared" ref="P836:P845" si="400">O836-X836</f>
        <v>7.1120000000000005E-4</v>
      </c>
      <c r="Q836" s="134">
        <v>0</v>
      </c>
      <c r="R836" s="134">
        <v>0</v>
      </c>
      <c r="S836" s="142">
        <f t="shared" ref="S836:S845" si="401">E836-F836</f>
        <v>1.114656E-2</v>
      </c>
      <c r="T836" s="142"/>
      <c r="U836" s="142"/>
      <c r="V836" s="142"/>
      <c r="W836" s="142"/>
      <c r="X836" s="142"/>
    </row>
    <row r="837" spans="1:24" ht="94.5" x14ac:dyDescent="0.25">
      <c r="A837" s="267">
        <f t="shared" si="383"/>
        <v>736</v>
      </c>
      <c r="B837" s="140" t="s">
        <v>2053</v>
      </c>
      <c r="C837" s="132" t="s">
        <v>1205</v>
      </c>
      <c r="D837" s="142">
        <v>6.5732640000000009</v>
      </c>
      <c r="E837" s="142">
        <f t="shared" si="399"/>
        <v>0.53010000000000002</v>
      </c>
      <c r="F837" s="142">
        <v>0.69163220199999997</v>
      </c>
      <c r="G837" s="142">
        <v>0.53010000000000002</v>
      </c>
      <c r="H837" s="142">
        <v>0.69163220199999986</v>
      </c>
      <c r="I837" s="142">
        <v>0</v>
      </c>
      <c r="J837" s="142">
        <v>0</v>
      </c>
      <c r="K837" s="142">
        <v>0</v>
      </c>
      <c r="L837" s="142">
        <v>1.1102230246251565E-16</v>
      </c>
      <c r="M837" s="142">
        <v>0</v>
      </c>
      <c r="N837" s="142"/>
      <c r="O837" s="134">
        <v>5.2393959999999962E-2</v>
      </c>
      <c r="P837" s="142">
        <f t="shared" si="400"/>
        <v>5.2393959999999962E-2</v>
      </c>
      <c r="Q837" s="134">
        <v>3.0113572899999999</v>
      </c>
      <c r="R837" s="134">
        <v>0</v>
      </c>
      <c r="S837" s="142">
        <f t="shared" si="401"/>
        <v>-0.16153220199999996</v>
      </c>
      <c r="T837" s="142"/>
      <c r="U837" s="142"/>
      <c r="V837" s="142"/>
      <c r="W837" s="142"/>
      <c r="X837" s="142"/>
    </row>
    <row r="838" spans="1:24" ht="110.25" x14ac:dyDescent="0.25">
      <c r="A838" s="267">
        <f t="shared" si="383"/>
        <v>737</v>
      </c>
      <c r="B838" s="135" t="s">
        <v>1206</v>
      </c>
      <c r="C838" s="136" t="s">
        <v>1207</v>
      </c>
      <c r="D838" s="142">
        <v>43.120928870644065</v>
      </c>
      <c r="E838" s="142">
        <f t="shared" si="399"/>
        <v>8.466564</v>
      </c>
      <c r="F838" s="142">
        <v>0.60215037599999988</v>
      </c>
      <c r="G838" s="142">
        <v>0.16587753599999999</v>
      </c>
      <c r="H838" s="142">
        <v>0.16587753599999999</v>
      </c>
      <c r="I838" s="142">
        <v>0</v>
      </c>
      <c r="J838" s="142">
        <v>0.21092733599999997</v>
      </c>
      <c r="K838" s="142">
        <v>8.300686464</v>
      </c>
      <c r="L838" s="142">
        <v>0.22534550399999992</v>
      </c>
      <c r="M838" s="142">
        <v>0</v>
      </c>
      <c r="N838" s="142"/>
      <c r="O838" s="134">
        <v>0.50179197999999992</v>
      </c>
      <c r="P838" s="142">
        <f t="shared" si="400"/>
        <v>0.50179197999999992</v>
      </c>
      <c r="Q838" s="134">
        <v>0</v>
      </c>
      <c r="R838" s="134">
        <v>0</v>
      </c>
      <c r="S838" s="142">
        <f t="shared" si="401"/>
        <v>7.864413624</v>
      </c>
      <c r="T838" s="142"/>
      <c r="U838" s="142"/>
      <c r="V838" s="142"/>
      <c r="W838" s="142"/>
      <c r="X838" s="142"/>
    </row>
    <row r="839" spans="1:24" ht="141.75" x14ac:dyDescent="0.25">
      <c r="A839" s="267">
        <f t="shared" si="383"/>
        <v>738</v>
      </c>
      <c r="B839" s="140" t="s">
        <v>2054</v>
      </c>
      <c r="C839" s="132" t="s">
        <v>1208</v>
      </c>
      <c r="D839" s="142">
        <v>12.540899999999999</v>
      </c>
      <c r="E839" s="142">
        <f t="shared" si="399"/>
        <v>10.023119999999999</v>
      </c>
      <c r="F839" s="142">
        <v>0.71285422799999987</v>
      </c>
      <c r="G839" s="142">
        <v>0.19637372399999997</v>
      </c>
      <c r="H839" s="142">
        <v>0.19637372399999997</v>
      </c>
      <c r="I839" s="142">
        <v>2.5057800000000001</v>
      </c>
      <c r="J839" s="142">
        <v>0.24970579200000004</v>
      </c>
      <c r="K839" s="142">
        <v>2.5057800000000001</v>
      </c>
      <c r="L839" s="142">
        <v>0.26677471199999986</v>
      </c>
      <c r="M839" s="142">
        <v>4.8151862759999995</v>
      </c>
      <c r="N839" s="142"/>
      <c r="O839" s="134">
        <v>0.59404518999999989</v>
      </c>
      <c r="P839" s="142">
        <f t="shared" si="400"/>
        <v>0.59404518999999989</v>
      </c>
      <c r="Q839" s="134">
        <v>0</v>
      </c>
      <c r="R839" s="134">
        <v>0</v>
      </c>
      <c r="S839" s="142">
        <f t="shared" si="401"/>
        <v>9.3102657719999993</v>
      </c>
      <c r="T839" s="142"/>
      <c r="U839" s="142"/>
      <c r="V839" s="142"/>
      <c r="W839" s="142"/>
      <c r="X839" s="142"/>
    </row>
    <row r="840" spans="1:24" ht="81.2" customHeight="1" x14ac:dyDescent="0.25">
      <c r="A840" s="267">
        <f t="shared" si="383"/>
        <v>739</v>
      </c>
      <c r="B840" s="140" t="s">
        <v>2055</v>
      </c>
      <c r="C840" s="132" t="s">
        <v>1209</v>
      </c>
      <c r="D840" s="142">
        <v>4.1189039999999997</v>
      </c>
      <c r="E840" s="142">
        <f t="shared" si="399"/>
        <v>2.280888</v>
      </c>
      <c r="F840" s="142">
        <v>0.71974434200000004</v>
      </c>
      <c r="G840" s="142">
        <v>2.280888</v>
      </c>
      <c r="H840" s="142">
        <v>0.71974434200000004</v>
      </c>
      <c r="I840" s="142">
        <v>0</v>
      </c>
      <c r="J840" s="142">
        <v>0</v>
      </c>
      <c r="K840" s="142">
        <v>0</v>
      </c>
      <c r="L840" s="142">
        <v>0</v>
      </c>
      <c r="M840" s="142">
        <v>0</v>
      </c>
      <c r="N840" s="142"/>
      <c r="O840" s="134">
        <v>1.6492160000000148E-2</v>
      </c>
      <c r="P840" s="142">
        <f t="shared" si="400"/>
        <v>1.6492160000000148E-2</v>
      </c>
      <c r="Q840" s="134">
        <v>3.1670738199999997</v>
      </c>
      <c r="R840" s="134">
        <v>0</v>
      </c>
      <c r="S840" s="142">
        <f t="shared" si="401"/>
        <v>1.561143658</v>
      </c>
      <c r="T840" s="142"/>
      <c r="U840" s="142"/>
      <c r="V840" s="142"/>
      <c r="W840" s="142"/>
      <c r="X840" s="142"/>
    </row>
    <row r="841" spans="1:24" ht="141.75" x14ac:dyDescent="0.25">
      <c r="A841" s="267">
        <f t="shared" si="383"/>
        <v>740</v>
      </c>
      <c r="B841" s="140" t="s">
        <v>1210</v>
      </c>
      <c r="C841" s="132" t="s">
        <v>1211</v>
      </c>
      <c r="D841" s="142">
        <v>9.9255120000000012</v>
      </c>
      <c r="E841" s="142">
        <f t="shared" si="399"/>
        <v>7.9308096000000008</v>
      </c>
      <c r="F841" s="142">
        <v>7.194604558</v>
      </c>
      <c r="G841" s="142">
        <v>0.54963452400000012</v>
      </c>
      <c r="H841" s="142">
        <v>0.54963452400000012</v>
      </c>
      <c r="I841" s="142">
        <v>1.9827024000000002</v>
      </c>
      <c r="J841" s="142">
        <v>0.19758010799999992</v>
      </c>
      <c r="K841" s="142">
        <v>1.9827024000000002</v>
      </c>
      <c r="L841" s="142">
        <v>6.4473899259999996</v>
      </c>
      <c r="M841" s="142">
        <v>3.4157702759999999</v>
      </c>
      <c r="N841" s="142"/>
      <c r="O841" s="134">
        <v>7.2061876299999996</v>
      </c>
      <c r="P841" s="142">
        <f t="shared" si="400"/>
        <v>7.2061876299999996</v>
      </c>
      <c r="Q841" s="134">
        <v>0</v>
      </c>
      <c r="R841" s="134">
        <v>0</v>
      </c>
      <c r="S841" s="142">
        <f t="shared" si="401"/>
        <v>0.73620504200000081</v>
      </c>
      <c r="T841" s="142"/>
      <c r="U841" s="142"/>
      <c r="V841" s="142"/>
      <c r="W841" s="142"/>
      <c r="X841" s="142"/>
    </row>
    <row r="842" spans="1:24" ht="141.75" x14ac:dyDescent="0.25">
      <c r="A842" s="267">
        <f t="shared" si="383"/>
        <v>741</v>
      </c>
      <c r="B842" s="140" t="s">
        <v>1212</v>
      </c>
      <c r="C842" s="132" t="s">
        <v>1213</v>
      </c>
      <c r="D842" s="142">
        <v>4.0236840000000003</v>
      </c>
      <c r="E842" s="142">
        <f t="shared" si="399"/>
        <v>3.2093472000000003</v>
      </c>
      <c r="F842" s="142">
        <v>3.7902328980000002</v>
      </c>
      <c r="G842" s="142">
        <v>0.13906099799999999</v>
      </c>
      <c r="H842" s="142">
        <v>0.13906099799999999</v>
      </c>
      <c r="I842" s="142">
        <v>0.80233680000000007</v>
      </c>
      <c r="J842" s="142">
        <v>0.35177694999999998</v>
      </c>
      <c r="K842" s="142">
        <v>0.80233680000000007</v>
      </c>
      <c r="L842" s="142">
        <v>3.2993949499999999</v>
      </c>
      <c r="M842" s="142">
        <v>1.4656126020000002</v>
      </c>
      <c r="N842" s="142"/>
      <c r="O842" s="134">
        <v>3.15852741</v>
      </c>
      <c r="P842" s="142">
        <f t="shared" si="400"/>
        <v>3.15852741</v>
      </c>
      <c r="Q842" s="134">
        <v>3.1587690799999999</v>
      </c>
      <c r="R842" s="134">
        <v>0</v>
      </c>
      <c r="S842" s="142">
        <f t="shared" si="401"/>
        <v>-0.58088569799999989</v>
      </c>
      <c r="T842" s="142"/>
      <c r="U842" s="142"/>
      <c r="V842" s="142"/>
      <c r="W842" s="142"/>
      <c r="X842" s="142"/>
    </row>
    <row r="843" spans="1:24" ht="110.25" x14ac:dyDescent="0.25">
      <c r="A843" s="267">
        <f t="shared" si="383"/>
        <v>742</v>
      </c>
      <c r="B843" s="135" t="s">
        <v>2056</v>
      </c>
      <c r="C843" s="136" t="s">
        <v>1214</v>
      </c>
      <c r="D843" s="142">
        <v>6.3498240000000008</v>
      </c>
      <c r="E843" s="142">
        <f t="shared" si="399"/>
        <v>5.0702592000000006</v>
      </c>
      <c r="F843" s="142">
        <v>5.1312343279999997</v>
      </c>
      <c r="G843" s="142">
        <v>9.9336864000000011E-2</v>
      </c>
      <c r="H843" s="142">
        <v>9.9336864000000011E-2</v>
      </c>
      <c r="I843" s="142">
        <v>1.2675648000000002</v>
      </c>
      <c r="J843" s="142">
        <v>0.12631523999999994</v>
      </c>
      <c r="K843" s="142">
        <v>1.2675648000000002</v>
      </c>
      <c r="L843" s="142">
        <v>4.9055822239999998</v>
      </c>
      <c r="M843" s="142">
        <v>2.4357927360000002</v>
      </c>
      <c r="N843" s="142"/>
      <c r="O843" s="134">
        <v>5.1451277499999994</v>
      </c>
      <c r="P843" s="142">
        <f t="shared" si="400"/>
        <v>5.1451277499999994</v>
      </c>
      <c r="Q843" s="134">
        <v>0</v>
      </c>
      <c r="R843" s="134">
        <v>0</v>
      </c>
      <c r="S843" s="142">
        <f t="shared" si="401"/>
        <v>-6.0975127999999046E-2</v>
      </c>
      <c r="T843" s="142"/>
      <c r="U843" s="142"/>
      <c r="V843" s="142"/>
      <c r="W843" s="142"/>
      <c r="X843" s="142"/>
    </row>
    <row r="844" spans="1:24" ht="141.75" customHeight="1" x14ac:dyDescent="0.25">
      <c r="A844" s="267">
        <f t="shared" si="383"/>
        <v>743</v>
      </c>
      <c r="B844" s="140" t="s">
        <v>1215</v>
      </c>
      <c r="C844" s="132" t="s">
        <v>1216</v>
      </c>
      <c r="D844" s="142">
        <v>0</v>
      </c>
      <c r="E844" s="142">
        <f t="shared" si="399"/>
        <v>0</v>
      </c>
      <c r="F844" s="142">
        <v>0.25600000000000001</v>
      </c>
      <c r="G844" s="142">
        <v>0</v>
      </c>
      <c r="H844" s="142">
        <v>0.25600000000000001</v>
      </c>
      <c r="I844" s="142">
        <v>0</v>
      </c>
      <c r="J844" s="142">
        <v>0</v>
      </c>
      <c r="K844" s="142">
        <v>0</v>
      </c>
      <c r="L844" s="142">
        <v>0</v>
      </c>
      <c r="M844" s="142">
        <v>0</v>
      </c>
      <c r="N844" s="142"/>
      <c r="O844" s="134">
        <v>0</v>
      </c>
      <c r="P844" s="142">
        <f t="shared" si="400"/>
        <v>0</v>
      </c>
      <c r="Q844" s="134">
        <v>0</v>
      </c>
      <c r="R844" s="134">
        <v>0</v>
      </c>
      <c r="S844" s="142">
        <f t="shared" si="401"/>
        <v>-0.25600000000000001</v>
      </c>
      <c r="T844" s="142"/>
      <c r="U844" s="142"/>
      <c r="V844" s="142"/>
      <c r="W844" s="142"/>
      <c r="X844" s="142"/>
    </row>
    <row r="845" spans="1:24" ht="110.25" x14ac:dyDescent="0.25">
      <c r="A845" s="267">
        <f t="shared" si="383"/>
        <v>744</v>
      </c>
      <c r="B845" s="140" t="s">
        <v>2057</v>
      </c>
      <c r="C845" s="132" t="s">
        <v>1217</v>
      </c>
      <c r="D845" s="142">
        <v>0</v>
      </c>
      <c r="E845" s="142">
        <f t="shared" si="399"/>
        <v>0</v>
      </c>
      <c r="F845" s="142">
        <v>14.857479359999999</v>
      </c>
      <c r="G845" s="142">
        <v>0</v>
      </c>
      <c r="H845" s="142">
        <v>0.70997557999999994</v>
      </c>
      <c r="I845" s="142">
        <v>0</v>
      </c>
      <c r="J845" s="142">
        <v>0</v>
      </c>
      <c r="K845" s="142">
        <v>0</v>
      </c>
      <c r="L845" s="142">
        <v>14.147503779999999</v>
      </c>
      <c r="M845" s="142">
        <v>0</v>
      </c>
      <c r="N845" s="142"/>
      <c r="O845" s="134">
        <v>15.967013789999999</v>
      </c>
      <c r="P845" s="142">
        <f t="shared" si="400"/>
        <v>15.967013789999999</v>
      </c>
      <c r="Q845" s="134">
        <v>0</v>
      </c>
      <c r="R845" s="134">
        <v>0</v>
      </c>
      <c r="S845" s="142">
        <f t="shared" si="401"/>
        <v>-14.857479359999999</v>
      </c>
      <c r="T845" s="142"/>
      <c r="U845" s="142"/>
      <c r="V845" s="142"/>
      <c r="W845" s="142"/>
      <c r="X845" s="142"/>
    </row>
    <row r="846" spans="1:24" ht="15.75" x14ac:dyDescent="0.25">
      <c r="A846" s="267"/>
      <c r="B846" s="189" t="s">
        <v>607</v>
      </c>
      <c r="C846" s="177"/>
      <c r="D846" s="170">
        <v>1768.1006399999999</v>
      </c>
      <c r="E846" s="170">
        <v>1.241052</v>
      </c>
      <c r="F846" s="170">
        <v>8.8503695999999979E-2</v>
      </c>
      <c r="G846" s="170">
        <v>2.4458099999999997E-2</v>
      </c>
      <c r="H846" s="170">
        <v>2.4458099999999997E-2</v>
      </c>
      <c r="I846" s="170">
        <v>0.31026299999999996</v>
      </c>
      <c r="J846" s="170">
        <v>3.1061616000000007E-2</v>
      </c>
      <c r="K846" s="170">
        <v>0.31026299999999996</v>
      </c>
      <c r="L846" s="170">
        <v>3.2983979999999975E-2</v>
      </c>
      <c r="M846" s="170">
        <v>0.59606789999999998</v>
      </c>
      <c r="N846" s="170">
        <f t="shared" ref="N846:P846" si="402">SUM(N847:N847)</f>
        <v>0</v>
      </c>
      <c r="O846" s="198">
        <v>7.3912320000000004E-2</v>
      </c>
      <c r="P846" s="170">
        <f t="shared" si="402"/>
        <v>7.3912320000000004E-2</v>
      </c>
      <c r="Q846" s="170">
        <f t="shared" ref="Q846:W846" si="403">SUM(Q847:Q847)</f>
        <v>0</v>
      </c>
      <c r="R846" s="170">
        <f t="shared" si="403"/>
        <v>0</v>
      </c>
      <c r="S846" s="170">
        <f t="shared" si="403"/>
        <v>1.1525483039999997</v>
      </c>
      <c r="T846" s="170">
        <f t="shared" si="403"/>
        <v>0</v>
      </c>
      <c r="U846" s="170">
        <f t="shared" si="403"/>
        <v>0</v>
      </c>
      <c r="V846" s="170">
        <f t="shared" si="403"/>
        <v>0</v>
      </c>
      <c r="W846" s="170">
        <f t="shared" si="403"/>
        <v>0</v>
      </c>
      <c r="X846" s="170"/>
    </row>
    <row r="847" spans="1:24" ht="78.75" x14ac:dyDescent="0.25">
      <c r="A847" s="267">
        <f t="shared" si="383"/>
        <v>745</v>
      </c>
      <c r="B847" s="140" t="s">
        <v>1218</v>
      </c>
      <c r="C847" s="132" t="s">
        <v>1219</v>
      </c>
      <c r="D847" s="142">
        <v>1768.1006399999999</v>
      </c>
      <c r="E847" s="142">
        <f>G847+I847+K847+M847</f>
        <v>1.2410519999999998</v>
      </c>
      <c r="F847" s="142">
        <v>8.8503695999999979E-2</v>
      </c>
      <c r="G847" s="142">
        <v>2.4458099999999997E-2</v>
      </c>
      <c r="H847" s="142">
        <v>2.4458099999999997E-2</v>
      </c>
      <c r="I847" s="142">
        <v>0.31026299999999996</v>
      </c>
      <c r="J847" s="142">
        <v>3.1061616000000007E-2</v>
      </c>
      <c r="K847" s="142">
        <v>0.31026299999999996</v>
      </c>
      <c r="L847" s="142">
        <v>3.2983979999999975E-2</v>
      </c>
      <c r="M847" s="142">
        <v>0.59606789999999998</v>
      </c>
      <c r="N847" s="142"/>
      <c r="O847" s="134">
        <v>7.3912320000000004E-2</v>
      </c>
      <c r="P847" s="142">
        <f>O847-X847</f>
        <v>7.3912320000000004E-2</v>
      </c>
      <c r="Q847" s="134">
        <v>0</v>
      </c>
      <c r="R847" s="134">
        <v>0</v>
      </c>
      <c r="S847" s="142">
        <f>E847-F847</f>
        <v>1.1525483039999997</v>
      </c>
      <c r="T847" s="142"/>
      <c r="U847" s="142"/>
      <c r="V847" s="142"/>
      <c r="W847" s="142"/>
      <c r="X847" s="142"/>
    </row>
    <row r="848" spans="1:24" ht="31.5" x14ac:dyDescent="0.25">
      <c r="A848" s="267"/>
      <c r="B848" s="189" t="s">
        <v>617</v>
      </c>
      <c r="C848" s="177"/>
      <c r="D848" s="170">
        <v>107.84885010162712</v>
      </c>
      <c r="E848" s="170">
        <v>19.535267999999999</v>
      </c>
      <c r="F848" s="170">
        <v>1.3913736919999997</v>
      </c>
      <c r="G848" s="170">
        <v>0.38394007199999997</v>
      </c>
      <c r="H848" s="170">
        <v>0.38394007199999997</v>
      </c>
      <c r="I848" s="170">
        <v>4.8838169999999996</v>
      </c>
      <c r="J848" s="170">
        <v>0.48788542799999995</v>
      </c>
      <c r="K848" s="170">
        <v>4.8838169999999996</v>
      </c>
      <c r="L848" s="170">
        <v>0.5195481919999998</v>
      </c>
      <c r="M848" s="170">
        <v>9.3836939280000013</v>
      </c>
      <c r="N848" s="170">
        <f t="shared" ref="N848:P848" si="404">SUM(N849:N849)</f>
        <v>0</v>
      </c>
      <c r="O848" s="198">
        <v>1.16081553</v>
      </c>
      <c r="P848" s="170">
        <f t="shared" si="404"/>
        <v>1.16081553</v>
      </c>
      <c r="Q848" s="170">
        <f t="shared" ref="Q848:W848" si="405">SUM(Q849:Q849)</f>
        <v>0</v>
      </c>
      <c r="R848" s="170">
        <f t="shared" si="405"/>
        <v>0</v>
      </c>
      <c r="S848" s="170">
        <f t="shared" si="405"/>
        <v>18.143894308000004</v>
      </c>
      <c r="T848" s="170">
        <f t="shared" si="405"/>
        <v>0</v>
      </c>
      <c r="U848" s="170">
        <f t="shared" si="405"/>
        <v>0</v>
      </c>
      <c r="V848" s="170">
        <f t="shared" si="405"/>
        <v>0</v>
      </c>
      <c r="W848" s="170">
        <f t="shared" si="405"/>
        <v>0</v>
      </c>
      <c r="X848" s="170"/>
    </row>
    <row r="849" spans="1:24" ht="63" x14ac:dyDescent="0.25">
      <c r="A849" s="267">
        <f t="shared" si="383"/>
        <v>746</v>
      </c>
      <c r="B849" s="140" t="s">
        <v>1220</v>
      </c>
      <c r="C849" s="132" t="s">
        <v>1221</v>
      </c>
      <c r="D849" s="142">
        <v>107.84885010162712</v>
      </c>
      <c r="E849" s="142">
        <f>G849+I849+K849+M849</f>
        <v>19.535268000000002</v>
      </c>
      <c r="F849" s="142">
        <v>1.3913736919999997</v>
      </c>
      <c r="G849" s="142">
        <v>0.38394007199999997</v>
      </c>
      <c r="H849" s="142">
        <v>0.38394007199999997</v>
      </c>
      <c r="I849" s="142">
        <v>4.8838169999999996</v>
      </c>
      <c r="J849" s="142">
        <v>0.48788542799999995</v>
      </c>
      <c r="K849" s="142">
        <v>4.8838169999999996</v>
      </c>
      <c r="L849" s="142">
        <v>0.5195481919999998</v>
      </c>
      <c r="M849" s="142">
        <v>9.3836939280000013</v>
      </c>
      <c r="N849" s="142"/>
      <c r="O849" s="134">
        <v>1.16081553</v>
      </c>
      <c r="P849" s="142">
        <f>O849-X849</f>
        <v>1.16081553</v>
      </c>
      <c r="Q849" s="134">
        <v>0</v>
      </c>
      <c r="R849" s="134">
        <v>0</v>
      </c>
      <c r="S849" s="142">
        <f>E849-F849</f>
        <v>18.143894308000004</v>
      </c>
      <c r="T849" s="142"/>
      <c r="U849" s="142"/>
      <c r="V849" s="142"/>
      <c r="W849" s="142"/>
      <c r="X849" s="142"/>
    </row>
    <row r="850" spans="1:24" ht="31.5" x14ac:dyDescent="0.25">
      <c r="A850" s="267"/>
      <c r="B850" s="189" t="s">
        <v>646</v>
      </c>
      <c r="C850" s="177"/>
      <c r="D850" s="170">
        <v>45.656231999999996</v>
      </c>
      <c r="E850" s="170">
        <v>29.132270399999999</v>
      </c>
      <c r="F850" s="170">
        <v>5.5256070880000001</v>
      </c>
      <c r="G850" s="170">
        <v>0.66422501199999995</v>
      </c>
      <c r="H850" s="170">
        <v>0.66422501199999995</v>
      </c>
      <c r="I850" s="170">
        <v>7.6890864359999993</v>
      </c>
      <c r="J850" s="170">
        <v>0.54917248800000007</v>
      </c>
      <c r="K850" s="170">
        <v>2.216469</v>
      </c>
      <c r="L850" s="170">
        <v>4.312209588</v>
      </c>
      <c r="M850" s="170">
        <v>18.562489952</v>
      </c>
      <c r="N850" s="170">
        <f t="shared" ref="N850" si="406">SUM(N851:N858)</f>
        <v>0</v>
      </c>
      <c r="O850" s="198">
        <v>5.262508369999999</v>
      </c>
      <c r="P850" s="170">
        <f t="shared" ref="P850" si="407">SUM(P851:P858)</f>
        <v>5.262508369999999</v>
      </c>
      <c r="Q850" s="170">
        <f t="shared" ref="Q850:W850" si="408">SUM(Q851:Q858)</f>
        <v>3.8505959199999999</v>
      </c>
      <c r="R850" s="170">
        <f t="shared" si="408"/>
        <v>3.8505959199999999</v>
      </c>
      <c r="S850" s="170">
        <f t="shared" si="408"/>
        <v>23.606663312000002</v>
      </c>
      <c r="T850" s="170">
        <f t="shared" si="408"/>
        <v>0</v>
      </c>
      <c r="U850" s="170">
        <f t="shared" si="408"/>
        <v>0</v>
      </c>
      <c r="V850" s="170">
        <f t="shared" si="408"/>
        <v>0</v>
      </c>
      <c r="W850" s="170">
        <f t="shared" si="408"/>
        <v>0</v>
      </c>
      <c r="X850" s="170"/>
    </row>
    <row r="851" spans="1:24" ht="110.25" x14ac:dyDescent="0.25">
      <c r="A851" s="267">
        <f t="shared" si="383"/>
        <v>747</v>
      </c>
      <c r="B851" s="140" t="s">
        <v>2058</v>
      </c>
      <c r="C851" s="132" t="s">
        <v>1222</v>
      </c>
      <c r="D851" s="142">
        <v>10.709267999999998</v>
      </c>
      <c r="E851" s="142">
        <f t="shared" ref="E851:E858" si="409">G851+I851+K851+M851</f>
        <v>7.0886400000000007</v>
      </c>
      <c r="F851" s="142">
        <v>0</v>
      </c>
      <c r="G851" s="142">
        <v>0</v>
      </c>
      <c r="H851" s="142">
        <v>0</v>
      </c>
      <c r="I851" s="142">
        <v>1.7721600000000002</v>
      </c>
      <c r="J851" s="142">
        <v>0</v>
      </c>
      <c r="K851" s="142">
        <v>1.7721600000000002</v>
      </c>
      <c r="L851" s="142">
        <v>0</v>
      </c>
      <c r="M851" s="142">
        <v>3.5443200000000004</v>
      </c>
      <c r="N851" s="142"/>
      <c r="O851" s="134">
        <v>0</v>
      </c>
      <c r="P851" s="142">
        <f t="shared" ref="P851:P858" si="410">O851-X851</f>
        <v>0</v>
      </c>
      <c r="Q851" s="134">
        <v>0</v>
      </c>
      <c r="R851" s="134">
        <v>0</v>
      </c>
      <c r="S851" s="142">
        <f t="shared" ref="S851:S858" si="411">E851-F851</f>
        <v>7.0886400000000007</v>
      </c>
      <c r="T851" s="142"/>
      <c r="U851" s="142"/>
      <c r="V851" s="142"/>
      <c r="W851" s="142"/>
      <c r="X851" s="142"/>
    </row>
    <row r="852" spans="1:24" ht="110.25" x14ac:dyDescent="0.25">
      <c r="A852" s="267">
        <f t="shared" si="383"/>
        <v>748</v>
      </c>
      <c r="B852" s="140" t="s">
        <v>2059</v>
      </c>
      <c r="C852" s="132" t="s">
        <v>1223</v>
      </c>
      <c r="D852" s="142">
        <v>2.3281319999999996</v>
      </c>
      <c r="E852" s="142">
        <f t="shared" si="409"/>
        <v>1.5854688000000001</v>
      </c>
      <c r="F852" s="142">
        <v>1.6992129039999999</v>
      </c>
      <c r="G852" s="142">
        <v>3.1062599999999999E-2</v>
      </c>
      <c r="H852" s="142">
        <v>3.1062599999999999E-2</v>
      </c>
      <c r="I852" s="142">
        <v>0</v>
      </c>
      <c r="J852" s="142">
        <v>3.9498755999999996E-2</v>
      </c>
      <c r="K852" s="142">
        <v>0</v>
      </c>
      <c r="L852" s="142">
        <v>1.6286515479999999</v>
      </c>
      <c r="M852" s="142">
        <v>1.5544062000000001</v>
      </c>
      <c r="N852" s="142"/>
      <c r="O852" s="134">
        <v>1.7436273700000002</v>
      </c>
      <c r="P852" s="142">
        <f t="shared" si="410"/>
        <v>1.7436273700000002</v>
      </c>
      <c r="Q852" s="134">
        <v>2.0677115800000001</v>
      </c>
      <c r="R852" s="134">
        <v>2.0677115800000001</v>
      </c>
      <c r="S852" s="142">
        <f t="shared" si="411"/>
        <v>-0.11374410399999979</v>
      </c>
      <c r="T852" s="142"/>
      <c r="U852" s="142"/>
      <c r="V852" s="142"/>
      <c r="W852" s="142"/>
      <c r="X852" s="142"/>
    </row>
    <row r="853" spans="1:24" ht="63" x14ac:dyDescent="0.25">
      <c r="A853" s="267">
        <f t="shared" si="383"/>
        <v>749</v>
      </c>
      <c r="B853" s="135" t="s">
        <v>1224</v>
      </c>
      <c r="C853" s="136" t="s">
        <v>1225</v>
      </c>
      <c r="D853" s="142">
        <v>10.177236000000001</v>
      </c>
      <c r="E853" s="142">
        <f t="shared" si="409"/>
        <v>1.7772359999999998</v>
      </c>
      <c r="F853" s="142">
        <v>0.12639876</v>
      </c>
      <c r="G853" s="142">
        <v>3.4819728000000001E-2</v>
      </c>
      <c r="H853" s="142">
        <v>3.4819728000000001E-2</v>
      </c>
      <c r="I853" s="142">
        <v>0.44430899999999995</v>
      </c>
      <c r="J853" s="142">
        <v>4.4276243999999985E-2</v>
      </c>
      <c r="K853" s="142">
        <v>0.44430899999999995</v>
      </c>
      <c r="L853" s="142">
        <v>4.7302788000000019E-2</v>
      </c>
      <c r="M853" s="142">
        <v>0.85379827200000002</v>
      </c>
      <c r="N853" s="142"/>
      <c r="O853" s="134">
        <v>0.1053323</v>
      </c>
      <c r="P853" s="142">
        <f t="shared" si="410"/>
        <v>0.1053323</v>
      </c>
      <c r="Q853" s="134">
        <v>0</v>
      </c>
      <c r="R853" s="134">
        <v>0</v>
      </c>
      <c r="S853" s="142">
        <f t="shared" si="411"/>
        <v>1.6508372399999998</v>
      </c>
      <c r="T853" s="142"/>
      <c r="U853" s="142"/>
      <c r="V853" s="142"/>
      <c r="W853" s="142"/>
      <c r="X853" s="142"/>
    </row>
    <row r="854" spans="1:24" ht="94.5" x14ac:dyDescent="0.25">
      <c r="A854" s="267">
        <f t="shared" si="383"/>
        <v>750</v>
      </c>
      <c r="B854" s="140" t="s">
        <v>2060</v>
      </c>
      <c r="C854" s="132" t="s">
        <v>1226</v>
      </c>
      <c r="D854" s="142">
        <v>15.25548</v>
      </c>
      <c r="E854" s="142">
        <f t="shared" si="409"/>
        <v>11.524809600000001</v>
      </c>
      <c r="F854" s="142">
        <v>1.0520004759999999</v>
      </c>
      <c r="G854" s="142">
        <v>0.45813955599999995</v>
      </c>
      <c r="H854" s="142">
        <v>0.45813955599999995</v>
      </c>
      <c r="I854" s="142">
        <v>0</v>
      </c>
      <c r="J854" s="142">
        <v>0.28711732800000006</v>
      </c>
      <c r="K854" s="142">
        <v>0</v>
      </c>
      <c r="L854" s="142">
        <v>0.30674359199999995</v>
      </c>
      <c r="M854" s="142">
        <v>11.066670044</v>
      </c>
      <c r="N854" s="142"/>
      <c r="O854" s="134">
        <v>0.87666706000000005</v>
      </c>
      <c r="P854" s="142">
        <f t="shared" si="410"/>
        <v>0.87666706000000005</v>
      </c>
      <c r="Q854" s="134">
        <v>0</v>
      </c>
      <c r="R854" s="134">
        <v>0</v>
      </c>
      <c r="S854" s="142">
        <f t="shared" si="411"/>
        <v>10.472809124000001</v>
      </c>
      <c r="T854" s="142"/>
      <c r="U854" s="142"/>
      <c r="V854" s="142"/>
      <c r="W854" s="142"/>
      <c r="X854" s="142"/>
    </row>
    <row r="855" spans="1:24" ht="141.75" x14ac:dyDescent="0.25">
      <c r="A855" s="267">
        <f t="shared" ref="A855:A917" si="412">IF(A854&gt;0,A854+1,A853+1)</f>
        <v>751</v>
      </c>
      <c r="B855" s="135" t="s">
        <v>2061</v>
      </c>
      <c r="C855" s="136" t="s">
        <v>1752</v>
      </c>
      <c r="D855" s="142">
        <v>3.4608959999999995</v>
      </c>
      <c r="E855" s="142">
        <f t="shared" si="409"/>
        <v>3.4548959999999997</v>
      </c>
      <c r="F855" s="142">
        <v>0.57117186799999997</v>
      </c>
      <c r="G855" s="142">
        <v>6.7688556000000011E-2</v>
      </c>
      <c r="H855" s="142">
        <v>6.7688556000000011E-2</v>
      </c>
      <c r="I855" s="142">
        <v>3.3872074439999995</v>
      </c>
      <c r="J855" s="142">
        <v>8.6071751999999974E-2</v>
      </c>
      <c r="K855" s="142">
        <v>0</v>
      </c>
      <c r="L855" s="142">
        <v>0.41741156000000001</v>
      </c>
      <c r="M855" s="142">
        <v>0</v>
      </c>
      <c r="N855" s="142"/>
      <c r="O855" s="134">
        <v>0.50124590000000002</v>
      </c>
      <c r="P855" s="142">
        <f t="shared" si="410"/>
        <v>0.50124590000000002</v>
      </c>
      <c r="Q855" s="134">
        <v>0</v>
      </c>
      <c r="R855" s="134">
        <v>0</v>
      </c>
      <c r="S855" s="142">
        <f t="shared" si="411"/>
        <v>2.8837241319999998</v>
      </c>
      <c r="T855" s="142"/>
      <c r="U855" s="142"/>
      <c r="V855" s="142"/>
      <c r="W855" s="142"/>
      <c r="X855" s="142"/>
    </row>
    <row r="856" spans="1:24" ht="110.25" x14ac:dyDescent="0.25">
      <c r="A856" s="267">
        <f t="shared" si="412"/>
        <v>752</v>
      </c>
      <c r="B856" s="140" t="s">
        <v>2062</v>
      </c>
      <c r="C856" s="132" t="s">
        <v>1227</v>
      </c>
      <c r="D856" s="142">
        <v>1.586136</v>
      </c>
      <c r="E856" s="142">
        <f t="shared" si="409"/>
        <v>1.574136</v>
      </c>
      <c r="F856" s="142">
        <v>0.21752901399999999</v>
      </c>
      <c r="G856" s="142">
        <v>3.0840564000000001E-2</v>
      </c>
      <c r="H856" s="142">
        <v>3.0840564000000001E-2</v>
      </c>
      <c r="I856" s="142">
        <v>0</v>
      </c>
      <c r="J856" s="142">
        <v>3.9216420000000002E-2</v>
      </c>
      <c r="K856" s="142">
        <v>0</v>
      </c>
      <c r="L856" s="142">
        <v>0.14747203</v>
      </c>
      <c r="M856" s="142">
        <v>1.543295436</v>
      </c>
      <c r="N856" s="142"/>
      <c r="O856" s="134">
        <v>0.18127417000000004</v>
      </c>
      <c r="P856" s="142">
        <f t="shared" si="410"/>
        <v>0.18127417000000004</v>
      </c>
      <c r="Q856" s="134">
        <v>0</v>
      </c>
      <c r="R856" s="134">
        <v>0</v>
      </c>
      <c r="S856" s="142">
        <f t="shared" si="411"/>
        <v>1.3566069860000001</v>
      </c>
      <c r="T856" s="142"/>
      <c r="U856" s="142"/>
      <c r="V856" s="142"/>
      <c r="W856" s="142"/>
      <c r="X856" s="142"/>
    </row>
    <row r="857" spans="1:24" ht="141.75" x14ac:dyDescent="0.25">
      <c r="A857" s="267">
        <f t="shared" si="412"/>
        <v>753</v>
      </c>
      <c r="B857" s="140" t="s">
        <v>1228</v>
      </c>
      <c r="C857" s="132" t="s">
        <v>1229</v>
      </c>
      <c r="D857" s="142">
        <v>2.139084</v>
      </c>
      <c r="E857" s="142">
        <f t="shared" si="409"/>
        <v>2.127084</v>
      </c>
      <c r="F857" s="142">
        <v>1.773231386</v>
      </c>
      <c r="G857" s="142">
        <v>4.1674007999999998E-2</v>
      </c>
      <c r="H857" s="142">
        <v>4.1674007999999998E-2</v>
      </c>
      <c r="I857" s="142">
        <v>2.0854099919999998</v>
      </c>
      <c r="J857" s="142">
        <v>5.2991988000000004E-2</v>
      </c>
      <c r="K857" s="142">
        <v>0</v>
      </c>
      <c r="L857" s="142">
        <v>1.6785653899999999</v>
      </c>
      <c r="M857" s="142">
        <v>0</v>
      </c>
      <c r="N857" s="142"/>
      <c r="O857" s="134">
        <v>1.7826426699999998</v>
      </c>
      <c r="P857" s="142">
        <f t="shared" si="410"/>
        <v>1.7826426699999998</v>
      </c>
      <c r="Q857" s="134">
        <v>1.7828843400000001</v>
      </c>
      <c r="R857" s="134">
        <v>1.7828843400000001</v>
      </c>
      <c r="S857" s="142">
        <f t="shared" si="411"/>
        <v>0.35385261400000001</v>
      </c>
      <c r="T857" s="142"/>
      <c r="U857" s="142"/>
      <c r="V857" s="142"/>
      <c r="W857" s="142"/>
      <c r="X857" s="142"/>
    </row>
    <row r="858" spans="1:24" ht="94.5" x14ac:dyDescent="0.25">
      <c r="A858" s="267">
        <f t="shared" si="412"/>
        <v>754</v>
      </c>
      <c r="B858" s="140" t="s">
        <v>2063</v>
      </c>
      <c r="C858" s="132" t="s">
        <v>2064</v>
      </c>
      <c r="D858" s="142">
        <v>0</v>
      </c>
      <c r="E858" s="142">
        <f t="shared" si="409"/>
        <v>0</v>
      </c>
      <c r="F858" s="142">
        <v>8.6062679999999989E-2</v>
      </c>
      <c r="G858" s="142">
        <v>0</v>
      </c>
      <c r="H858" s="142">
        <v>0</v>
      </c>
      <c r="I858" s="142">
        <v>0</v>
      </c>
      <c r="J858" s="142">
        <v>0</v>
      </c>
      <c r="K858" s="142">
        <v>0</v>
      </c>
      <c r="L858" s="142">
        <v>8.6062679999999989E-2</v>
      </c>
      <c r="M858" s="142">
        <v>0</v>
      </c>
      <c r="N858" s="142"/>
      <c r="O858" s="134">
        <v>7.1718899999999988E-2</v>
      </c>
      <c r="P858" s="142">
        <f t="shared" si="410"/>
        <v>7.1718899999999988E-2</v>
      </c>
      <c r="Q858" s="134">
        <v>0</v>
      </c>
      <c r="R858" s="134">
        <v>0</v>
      </c>
      <c r="S858" s="142">
        <f t="shared" si="411"/>
        <v>-8.6062679999999989E-2</v>
      </c>
      <c r="T858" s="142"/>
      <c r="U858" s="142"/>
      <c r="V858" s="142"/>
      <c r="W858" s="142"/>
      <c r="X858" s="142"/>
    </row>
    <row r="859" spans="1:24" ht="141.75" customHeight="1" x14ac:dyDescent="0.25">
      <c r="A859" s="267"/>
      <c r="B859" s="189" t="s">
        <v>624</v>
      </c>
      <c r="C859" s="177"/>
      <c r="D859" s="170">
        <v>15.524567999999999</v>
      </c>
      <c r="E859" s="170">
        <v>10.738992000000001</v>
      </c>
      <c r="F859" s="170">
        <v>0.84995662999999988</v>
      </c>
      <c r="G859" s="170">
        <v>0.210399108</v>
      </c>
      <c r="H859" s="170">
        <v>0.210399108</v>
      </c>
      <c r="I859" s="170">
        <v>2.6847480000000004</v>
      </c>
      <c r="J859" s="170">
        <v>0.26754028799999996</v>
      </c>
      <c r="K859" s="170">
        <v>2.6847480000000004</v>
      </c>
      <c r="L859" s="170">
        <v>0.37201723399999992</v>
      </c>
      <c r="M859" s="170">
        <v>5.159096892</v>
      </c>
      <c r="N859" s="170">
        <f t="shared" ref="N859" si="413">SUM(N860:N861)</f>
        <v>0</v>
      </c>
      <c r="O859" s="198">
        <v>0.70829718999999991</v>
      </c>
      <c r="P859" s="170">
        <f t="shared" ref="P859" si="414">SUM(P860:P861)</f>
        <v>0.70829718999999991</v>
      </c>
      <c r="Q859" s="170">
        <f t="shared" ref="Q859:W859" si="415">SUM(Q860:Q861)</f>
        <v>0</v>
      </c>
      <c r="R859" s="170">
        <f t="shared" si="415"/>
        <v>0</v>
      </c>
      <c r="S859" s="170">
        <f t="shared" si="415"/>
        <v>9.8890353699999984</v>
      </c>
      <c r="T859" s="170">
        <f t="shared" si="415"/>
        <v>0</v>
      </c>
      <c r="U859" s="170">
        <f t="shared" si="415"/>
        <v>0</v>
      </c>
      <c r="V859" s="170">
        <f t="shared" si="415"/>
        <v>0</v>
      </c>
      <c r="W859" s="170">
        <f t="shared" si="415"/>
        <v>0</v>
      </c>
      <c r="X859" s="170"/>
    </row>
    <row r="860" spans="1:24" ht="110.25" x14ac:dyDescent="0.25">
      <c r="A860" s="267">
        <f t="shared" si="412"/>
        <v>755</v>
      </c>
      <c r="B860" s="140" t="s">
        <v>1230</v>
      </c>
      <c r="C860" s="132" t="s">
        <v>1231</v>
      </c>
      <c r="D860" s="142">
        <v>15.524567999999999</v>
      </c>
      <c r="E860" s="142">
        <f>G860+I860+K860+M860</f>
        <v>10.738992</v>
      </c>
      <c r="F860" s="142">
        <v>0.76376771999999982</v>
      </c>
      <c r="G860" s="142">
        <v>0.210399108</v>
      </c>
      <c r="H860" s="142">
        <v>0.210399108</v>
      </c>
      <c r="I860" s="142">
        <v>2.6847480000000004</v>
      </c>
      <c r="J860" s="142">
        <v>0.26754028799999996</v>
      </c>
      <c r="K860" s="142">
        <v>2.6847480000000004</v>
      </c>
      <c r="L860" s="142">
        <v>0.28582832399999991</v>
      </c>
      <c r="M860" s="142">
        <v>5.159096892</v>
      </c>
      <c r="N860" s="142"/>
      <c r="O860" s="134">
        <v>0.6364730999999999</v>
      </c>
      <c r="P860" s="142">
        <f>O860-X860</f>
        <v>0.6364730999999999</v>
      </c>
      <c r="Q860" s="134">
        <v>0</v>
      </c>
      <c r="R860" s="134">
        <v>0</v>
      </c>
      <c r="S860" s="142">
        <f>E860-F860</f>
        <v>9.9752242799999991</v>
      </c>
      <c r="T860" s="142"/>
      <c r="U860" s="142"/>
      <c r="V860" s="142"/>
      <c r="W860" s="142"/>
      <c r="X860" s="142"/>
    </row>
    <row r="861" spans="1:24" ht="63" x14ac:dyDescent="0.25">
      <c r="A861" s="267">
        <f t="shared" si="412"/>
        <v>756</v>
      </c>
      <c r="B861" s="135" t="s">
        <v>1593</v>
      </c>
      <c r="C861" s="136" t="s">
        <v>1594</v>
      </c>
      <c r="D861" s="142">
        <v>0</v>
      </c>
      <c r="E861" s="142">
        <f>G861+I861+K861+M861</f>
        <v>0</v>
      </c>
      <c r="F861" s="142">
        <v>8.6188910000000007E-2</v>
      </c>
      <c r="G861" s="142">
        <v>0</v>
      </c>
      <c r="H861" s="142">
        <v>0</v>
      </c>
      <c r="I861" s="142">
        <v>0</v>
      </c>
      <c r="J861" s="142">
        <v>0</v>
      </c>
      <c r="K861" s="142">
        <v>0</v>
      </c>
      <c r="L861" s="142">
        <v>8.6188910000000007E-2</v>
      </c>
      <c r="M861" s="142">
        <v>0</v>
      </c>
      <c r="N861" s="142"/>
      <c r="O861" s="134">
        <v>7.1824089999999993E-2</v>
      </c>
      <c r="P861" s="142">
        <f>O861-X861</f>
        <v>7.1824089999999993E-2</v>
      </c>
      <c r="Q861" s="134">
        <v>0</v>
      </c>
      <c r="R861" s="134">
        <v>0</v>
      </c>
      <c r="S861" s="142">
        <f>E861-F861</f>
        <v>-8.6188910000000007E-2</v>
      </c>
      <c r="T861" s="142"/>
      <c r="U861" s="142"/>
      <c r="V861" s="142"/>
      <c r="W861" s="142"/>
      <c r="X861" s="142"/>
    </row>
    <row r="862" spans="1:24" ht="31.5" x14ac:dyDescent="0.25">
      <c r="A862" s="267"/>
      <c r="B862" s="189" t="s">
        <v>611</v>
      </c>
      <c r="C862" s="177"/>
      <c r="D862" s="170">
        <v>8.0285879999999992</v>
      </c>
      <c r="E862" s="170">
        <v>6.9226559999999999</v>
      </c>
      <c r="F862" s="170">
        <v>7.7606157199999997</v>
      </c>
      <c r="G862" s="170">
        <v>0.13562919599999998</v>
      </c>
      <c r="H862" s="170">
        <v>0.13562919599999998</v>
      </c>
      <c r="I862" s="170">
        <v>6.7870268039999999</v>
      </c>
      <c r="J862" s="170">
        <v>7.6249865239999997</v>
      </c>
      <c r="K862" s="170">
        <v>0</v>
      </c>
      <c r="L862" s="170">
        <v>0</v>
      </c>
      <c r="M862" s="170">
        <v>0</v>
      </c>
      <c r="N862" s="170">
        <f t="shared" ref="N862:P862" si="416">SUM(N863:N863)</f>
        <v>0</v>
      </c>
      <c r="O862" s="198">
        <v>6.4671797599999996</v>
      </c>
      <c r="P862" s="170">
        <f t="shared" si="416"/>
        <v>6.4671797599999996</v>
      </c>
      <c r="Q862" s="170">
        <f t="shared" ref="Q862:W862" si="417">SUM(Q863:Q863)</f>
        <v>6.4697798500000001</v>
      </c>
      <c r="R862" s="170">
        <f t="shared" si="417"/>
        <v>0</v>
      </c>
      <c r="S862" s="170">
        <f t="shared" si="417"/>
        <v>-0.83795971999999974</v>
      </c>
      <c r="T862" s="170">
        <f t="shared" si="417"/>
        <v>0</v>
      </c>
      <c r="U862" s="170">
        <f t="shared" si="417"/>
        <v>0</v>
      </c>
      <c r="V862" s="170">
        <f t="shared" si="417"/>
        <v>0</v>
      </c>
      <c r="W862" s="170">
        <f t="shared" si="417"/>
        <v>0</v>
      </c>
      <c r="X862" s="170"/>
    </row>
    <row r="863" spans="1:24" ht="94.5" x14ac:dyDescent="0.25">
      <c r="A863" s="234">
        <f t="shared" si="412"/>
        <v>757</v>
      </c>
      <c r="B863" s="135" t="s">
        <v>2065</v>
      </c>
      <c r="C863" s="136" t="s">
        <v>1232</v>
      </c>
      <c r="D863" s="142">
        <v>8.0285879999999992</v>
      </c>
      <c r="E863" s="142">
        <f>G863+I863+K863+M863</f>
        <v>6.9226559999999999</v>
      </c>
      <c r="F863" s="142">
        <v>7.7606157199999997</v>
      </c>
      <c r="G863" s="142">
        <v>0.13562919599999998</v>
      </c>
      <c r="H863" s="142">
        <v>0.13562919599999998</v>
      </c>
      <c r="I863" s="142">
        <v>6.7870268039999999</v>
      </c>
      <c r="J863" s="142">
        <v>7.6249865239999997</v>
      </c>
      <c r="K863" s="142">
        <v>0</v>
      </c>
      <c r="L863" s="142">
        <v>0</v>
      </c>
      <c r="M863" s="142">
        <v>0</v>
      </c>
      <c r="N863" s="142"/>
      <c r="O863" s="134">
        <v>6.4671797599999996</v>
      </c>
      <c r="P863" s="142">
        <f>O863-X863</f>
        <v>6.4671797599999996</v>
      </c>
      <c r="Q863" s="134">
        <v>6.4697798500000001</v>
      </c>
      <c r="R863" s="134">
        <v>0</v>
      </c>
      <c r="S863" s="142">
        <f>E863-F863</f>
        <v>-0.83795971999999974</v>
      </c>
      <c r="T863" s="142"/>
      <c r="U863" s="142"/>
      <c r="V863" s="142"/>
      <c r="W863" s="142"/>
      <c r="X863" s="142"/>
    </row>
    <row r="864" spans="1:24" ht="182.25" customHeight="1" x14ac:dyDescent="0.25">
      <c r="A864" s="252"/>
      <c r="B864" s="189" t="s">
        <v>1233</v>
      </c>
      <c r="C864" s="177"/>
      <c r="D864" s="194">
        <v>3.9564840000000001</v>
      </c>
      <c r="E864" s="194">
        <v>3.9444840000000001</v>
      </c>
      <c r="F864" s="194">
        <v>3.548139242</v>
      </c>
      <c r="G864" s="194">
        <v>7.7280624000000006E-2</v>
      </c>
      <c r="H864" s="194">
        <v>7.7280624000000006E-2</v>
      </c>
      <c r="I864" s="194">
        <v>3.867203376</v>
      </c>
      <c r="J864" s="194">
        <v>3.4708586179999998</v>
      </c>
      <c r="K864" s="194">
        <v>0</v>
      </c>
      <c r="L864" s="194">
        <v>0</v>
      </c>
      <c r="M864" s="194">
        <v>0</v>
      </c>
      <c r="N864" s="194">
        <f t="shared" ref="N864:P864" si="418">SUM(N865)</f>
        <v>0</v>
      </c>
      <c r="O864" s="199">
        <v>2.9567827000000002</v>
      </c>
      <c r="P864" s="194">
        <f t="shared" si="418"/>
        <v>2.9567827000000002</v>
      </c>
      <c r="Q864" s="194">
        <f t="shared" ref="Q864:W864" si="419">SUM(Q865)</f>
        <v>2.9570243700000001</v>
      </c>
      <c r="R864" s="194">
        <f t="shared" si="419"/>
        <v>0</v>
      </c>
      <c r="S864" s="194">
        <f t="shared" si="419"/>
        <v>0.39634475800000013</v>
      </c>
      <c r="T864" s="194">
        <f t="shared" si="419"/>
        <v>0</v>
      </c>
      <c r="U864" s="194">
        <f t="shared" si="419"/>
        <v>0</v>
      </c>
      <c r="V864" s="194">
        <f t="shared" si="419"/>
        <v>0</v>
      </c>
      <c r="W864" s="194">
        <f t="shared" si="419"/>
        <v>0</v>
      </c>
      <c r="X864" s="194"/>
    </row>
    <row r="865" spans="1:24" ht="94.5" x14ac:dyDescent="0.25">
      <c r="A865" s="234">
        <f t="shared" si="412"/>
        <v>758</v>
      </c>
      <c r="B865" s="140" t="s">
        <v>2066</v>
      </c>
      <c r="C865" s="132" t="s">
        <v>1753</v>
      </c>
      <c r="D865" s="142">
        <v>3.9564840000000001</v>
      </c>
      <c r="E865" s="142">
        <f>G865+I865+K865+M865</f>
        <v>3.9444840000000001</v>
      </c>
      <c r="F865" s="142">
        <v>3.548139242</v>
      </c>
      <c r="G865" s="142">
        <v>7.7280624000000006E-2</v>
      </c>
      <c r="H865" s="142">
        <v>7.7280624000000006E-2</v>
      </c>
      <c r="I865" s="142">
        <v>3.867203376</v>
      </c>
      <c r="J865" s="142">
        <v>3.4708586179999998</v>
      </c>
      <c r="K865" s="142">
        <v>0</v>
      </c>
      <c r="L865" s="142">
        <v>0</v>
      </c>
      <c r="M865" s="142">
        <v>0</v>
      </c>
      <c r="N865" s="142"/>
      <c r="O865" s="134">
        <v>2.9567827000000002</v>
      </c>
      <c r="P865" s="142">
        <f>O865-X865</f>
        <v>2.9567827000000002</v>
      </c>
      <c r="Q865" s="134">
        <v>2.9570243700000001</v>
      </c>
      <c r="R865" s="134">
        <v>0</v>
      </c>
      <c r="S865" s="142">
        <f>E865-F865</f>
        <v>0.39634475800000013</v>
      </c>
      <c r="T865" s="142"/>
      <c r="U865" s="142"/>
      <c r="V865" s="142"/>
      <c r="W865" s="142"/>
      <c r="X865" s="142"/>
    </row>
    <row r="866" spans="1:24" ht="47.25" x14ac:dyDescent="0.25">
      <c r="A866" s="169"/>
      <c r="B866" s="192" t="s">
        <v>1234</v>
      </c>
      <c r="C866" s="193"/>
      <c r="D866" s="168">
        <v>2375.6997474429159</v>
      </c>
      <c r="E866" s="168">
        <v>902.28269999999998</v>
      </c>
      <c r="F866" s="168">
        <v>456.24148321677961</v>
      </c>
      <c r="G866" s="168">
        <v>174.34110098600001</v>
      </c>
      <c r="H866" s="168">
        <v>176.45489321999997</v>
      </c>
      <c r="I866" s="168">
        <v>182.76235051200001</v>
      </c>
      <c r="J866" s="168">
        <v>181.62922208861016</v>
      </c>
      <c r="K866" s="168">
        <v>200.20468553400005</v>
      </c>
      <c r="L866" s="168">
        <v>98.157367908169491</v>
      </c>
      <c r="M866" s="168">
        <v>344.97456296800004</v>
      </c>
      <c r="N866" s="168">
        <f t="shared" ref="N866" si="420">N867+N872+N877+N880+N884+N886+N891+N905+N910+N912+N914+N916+N918+N923+N933+N935+N941+N943+N946+N955+N958+N961+N981+N995+N1010+N1016+N1018+N1021+N1029+N1039+N882+N1044+N1054+N1046+N1060+N1062+N1064+N1069+N1066+N1027+N1072+N1074</f>
        <v>0</v>
      </c>
      <c r="O866" s="168">
        <v>466.35885496000009</v>
      </c>
      <c r="P866" s="168">
        <f t="shared" ref="P866" si="421">P867+P872+P877+P880+P884+P886+P891+P905+P910+P912+P914+P916+P918+P923+P933+P935+P941+P943+P946+P955+P958+P961+P981+P995+P1010+P1016+P1018+P1021+P1029+P1039+P882+P1044+P1054+P1046+P1060+P1062+P1064+P1069+P1066+P1027+P1072+P1074</f>
        <v>466.35885496000009</v>
      </c>
      <c r="Q866" s="168">
        <f t="shared" ref="Q866:W866" si="422">Q867+Q872+Q877+Q880+Q884+Q886+Q891+Q905+Q910+Q912+Q914+Q916+Q918+Q923+Q933+Q935+Q941+Q943+Q946+Q955+Q958+Q961+Q981+Q995+Q1010+Q1016+Q1018+Q1021+Q1029+Q1039+Q882+Q1044+Q1054+Q1046+Q1060+Q1062+Q1064+Q1069+Q1066+Q1027+Q1072+Q1074</f>
        <v>471.67051722999997</v>
      </c>
      <c r="R866" s="168">
        <f t="shared" si="422"/>
        <v>110.99922416</v>
      </c>
      <c r="S866" s="168">
        <f t="shared" si="422"/>
        <v>446.04121678322019</v>
      </c>
      <c r="T866" s="168">
        <f t="shared" si="422"/>
        <v>0</v>
      </c>
      <c r="U866" s="168">
        <f t="shared" si="422"/>
        <v>0</v>
      </c>
      <c r="V866" s="168">
        <f t="shared" si="422"/>
        <v>0</v>
      </c>
      <c r="W866" s="168">
        <f t="shared" si="422"/>
        <v>0</v>
      </c>
      <c r="X866" s="168"/>
    </row>
    <row r="867" spans="1:24" ht="81.2" customHeight="1" x14ac:dyDescent="0.25">
      <c r="A867" s="169"/>
      <c r="B867" s="189" t="s">
        <v>179</v>
      </c>
      <c r="C867" s="177"/>
      <c r="D867" s="195">
        <v>14.725630572</v>
      </c>
      <c r="E867" s="195">
        <v>10.103135999999999</v>
      </c>
      <c r="F867" s="195">
        <v>0.63045810000000002</v>
      </c>
      <c r="G867" s="195">
        <v>0.19794140400000002</v>
      </c>
      <c r="H867" s="195">
        <v>0.19794140400000002</v>
      </c>
      <c r="I867" s="195">
        <v>1.8116819999999996</v>
      </c>
      <c r="J867" s="195">
        <v>0.43187791199999992</v>
      </c>
      <c r="K867" s="195">
        <v>4.6121270399999998</v>
      </c>
      <c r="L867" s="195">
        <v>6.3878399999999999E-4</v>
      </c>
      <c r="M867" s="195">
        <v>3.4813855560000007</v>
      </c>
      <c r="N867" s="195">
        <f t="shared" ref="N867" si="423">SUM(N868:N871)</f>
        <v>0</v>
      </c>
      <c r="O867" s="200">
        <v>13.706453599999998</v>
      </c>
      <c r="P867" s="195">
        <f t="shared" ref="P867" si="424">SUM(P868:P871)</f>
        <v>13.706453599999998</v>
      </c>
      <c r="Q867" s="195">
        <f t="shared" ref="Q867:W867" si="425">SUM(Q868:Q871)</f>
        <v>13.721404370000002</v>
      </c>
      <c r="R867" s="195">
        <f t="shared" si="425"/>
        <v>0</v>
      </c>
      <c r="S867" s="195">
        <f t="shared" si="425"/>
        <v>9.4726779000000008</v>
      </c>
      <c r="T867" s="195">
        <f t="shared" si="425"/>
        <v>0</v>
      </c>
      <c r="U867" s="195">
        <f t="shared" si="425"/>
        <v>0</v>
      </c>
      <c r="V867" s="195">
        <f t="shared" si="425"/>
        <v>0</v>
      </c>
      <c r="W867" s="195">
        <f t="shared" si="425"/>
        <v>0</v>
      </c>
      <c r="X867" s="195"/>
    </row>
    <row r="868" spans="1:24" ht="110.25" x14ac:dyDescent="0.25">
      <c r="A868" s="141">
        <v>759</v>
      </c>
      <c r="B868" s="140" t="s">
        <v>1235</v>
      </c>
      <c r="C868" s="132" t="s">
        <v>2151</v>
      </c>
      <c r="D868" s="142">
        <v>3.5440287360000005</v>
      </c>
      <c r="E868" s="142">
        <f>G868+I868+K868+M868</f>
        <v>1.2E-2</v>
      </c>
      <c r="F868" s="142">
        <v>8.5344000000000001E-4</v>
      </c>
      <c r="G868" s="142">
        <v>2.35116E-4</v>
      </c>
      <c r="H868" s="142">
        <v>2.35116E-4</v>
      </c>
      <c r="I868" s="142">
        <v>3.0000000000000001E-3</v>
      </c>
      <c r="J868" s="142">
        <v>2.9893199999999996E-4</v>
      </c>
      <c r="K868" s="142">
        <v>3.0000000000000001E-3</v>
      </c>
      <c r="L868" s="142">
        <v>3.1939199999999999E-4</v>
      </c>
      <c r="M868" s="142">
        <v>5.7648839999999996E-3</v>
      </c>
      <c r="N868" s="142"/>
      <c r="O868" s="134">
        <v>7.1120000000000005E-4</v>
      </c>
      <c r="P868" s="142">
        <f>O868-X868</f>
        <v>7.1120000000000005E-4</v>
      </c>
      <c r="Q868" s="134">
        <v>0</v>
      </c>
      <c r="R868" s="134">
        <v>0</v>
      </c>
      <c r="S868" s="142">
        <f>E868-F868</f>
        <v>1.114656E-2</v>
      </c>
      <c r="T868" s="142"/>
      <c r="U868" s="142"/>
      <c r="V868" s="142"/>
      <c r="W868" s="142"/>
      <c r="X868" s="142"/>
    </row>
    <row r="869" spans="1:24" ht="94.5" x14ac:dyDescent="0.25">
      <c r="A869" s="267">
        <f t="shared" si="412"/>
        <v>760</v>
      </c>
      <c r="B869" s="140" t="s">
        <v>1237</v>
      </c>
      <c r="C869" s="132" t="s">
        <v>2067</v>
      </c>
      <c r="D869" s="142">
        <v>7.811831999999999</v>
      </c>
      <c r="E869" s="142">
        <f>G869+I869+K869+M869</f>
        <v>7.222728</v>
      </c>
      <c r="F869" s="142">
        <v>0.49550905200000001</v>
      </c>
      <c r="G869" s="142">
        <v>0.14150821199999999</v>
      </c>
      <c r="H869" s="142">
        <v>0.14150821199999999</v>
      </c>
      <c r="I869" s="142">
        <v>1.8056819999999998</v>
      </c>
      <c r="J869" s="142">
        <v>0.35400083999999998</v>
      </c>
      <c r="K869" s="142">
        <v>1.8056819999999998</v>
      </c>
      <c r="L869" s="142">
        <v>0</v>
      </c>
      <c r="M869" s="142">
        <v>3.4698557880000007</v>
      </c>
      <c r="N869" s="142"/>
      <c r="O869" s="134">
        <v>11.24614328</v>
      </c>
      <c r="P869" s="142">
        <f>O869-X869</f>
        <v>11.24614328</v>
      </c>
      <c r="Q869" s="134">
        <v>11.258007190000001</v>
      </c>
      <c r="R869" s="134">
        <v>0</v>
      </c>
      <c r="S869" s="142">
        <f>E869-F869</f>
        <v>6.727218948</v>
      </c>
      <c r="T869" s="142"/>
      <c r="U869" s="142"/>
      <c r="V869" s="142"/>
      <c r="W869" s="142"/>
      <c r="X869" s="142"/>
    </row>
    <row r="870" spans="1:24" ht="78.75" x14ac:dyDescent="0.25">
      <c r="A870" s="141">
        <f t="shared" si="412"/>
        <v>761</v>
      </c>
      <c r="B870" s="140" t="s">
        <v>1238</v>
      </c>
      <c r="C870" s="132" t="s">
        <v>2152</v>
      </c>
      <c r="D870" s="142">
        <v>3.0803160000000003</v>
      </c>
      <c r="E870" s="142">
        <f>G870+I870+K870+M870</f>
        <v>2.8564080000000001</v>
      </c>
      <c r="F870" s="142">
        <v>0.13324216800000002</v>
      </c>
      <c r="G870" s="142">
        <v>5.5962959999999999E-2</v>
      </c>
      <c r="H870" s="142">
        <v>5.5962959999999999E-2</v>
      </c>
      <c r="I870" s="142">
        <v>0</v>
      </c>
      <c r="J870" s="142">
        <v>7.7279208000000016E-2</v>
      </c>
      <c r="K870" s="142">
        <v>2.8004450400000001</v>
      </c>
      <c r="L870" s="142">
        <v>0</v>
      </c>
      <c r="M870" s="142">
        <v>0</v>
      </c>
      <c r="N870" s="142"/>
      <c r="O870" s="134">
        <v>2.4588879199999996</v>
      </c>
      <c r="P870" s="142">
        <f>O870-X870</f>
        <v>2.4588879199999996</v>
      </c>
      <c r="Q870" s="134">
        <v>2.4633971800000003</v>
      </c>
      <c r="R870" s="134">
        <v>0</v>
      </c>
      <c r="S870" s="142">
        <f>E870-F870</f>
        <v>2.7231658319999998</v>
      </c>
      <c r="T870" s="142"/>
      <c r="U870" s="142"/>
      <c r="V870" s="142"/>
      <c r="W870" s="142"/>
      <c r="X870" s="142"/>
    </row>
    <row r="871" spans="1:24" ht="141.75" x14ac:dyDescent="0.25">
      <c r="A871" s="141">
        <f t="shared" si="412"/>
        <v>762</v>
      </c>
      <c r="B871" s="140" t="s">
        <v>1240</v>
      </c>
      <c r="C871" s="132" t="s">
        <v>1241</v>
      </c>
      <c r="D871" s="142">
        <v>0.28945383600000002</v>
      </c>
      <c r="E871" s="142">
        <f>G871+I871+K871+M871</f>
        <v>1.2E-2</v>
      </c>
      <c r="F871" s="142">
        <v>8.5344000000000001E-4</v>
      </c>
      <c r="G871" s="142">
        <v>2.35116E-4</v>
      </c>
      <c r="H871" s="142">
        <v>2.35116E-4</v>
      </c>
      <c r="I871" s="142">
        <v>3.0000000000000001E-3</v>
      </c>
      <c r="J871" s="142">
        <v>2.9893199999999996E-4</v>
      </c>
      <c r="K871" s="142">
        <v>3.0000000000000001E-3</v>
      </c>
      <c r="L871" s="142">
        <v>3.1939199999999999E-4</v>
      </c>
      <c r="M871" s="142">
        <v>5.7648839999999996E-3</v>
      </c>
      <c r="N871" s="142"/>
      <c r="O871" s="134">
        <v>7.1120000000000005E-4</v>
      </c>
      <c r="P871" s="142">
        <f>O871-X871</f>
        <v>7.1120000000000005E-4</v>
      </c>
      <c r="Q871" s="134">
        <v>0</v>
      </c>
      <c r="R871" s="134">
        <v>0</v>
      </c>
      <c r="S871" s="142">
        <f>E871-F871</f>
        <v>1.114656E-2</v>
      </c>
      <c r="T871" s="142"/>
      <c r="U871" s="142"/>
      <c r="V871" s="142"/>
      <c r="W871" s="142"/>
      <c r="X871" s="142"/>
    </row>
    <row r="872" spans="1:24" ht="31.5" x14ac:dyDescent="0.25">
      <c r="A872" s="173"/>
      <c r="B872" s="189" t="s">
        <v>183</v>
      </c>
      <c r="C872" s="177"/>
      <c r="D872" s="195">
        <v>1.1003124959999999</v>
      </c>
      <c r="E872" s="195">
        <v>1.2E-2</v>
      </c>
      <c r="F872" s="195">
        <v>10.56193584</v>
      </c>
      <c r="G872" s="195">
        <v>2.35116E-4</v>
      </c>
      <c r="H872" s="195">
        <v>2.35116E-4</v>
      </c>
      <c r="I872" s="195">
        <v>3.0000000000000001E-3</v>
      </c>
      <c r="J872" s="195">
        <v>10.561381332</v>
      </c>
      <c r="K872" s="195">
        <v>3.0000000000000001E-3</v>
      </c>
      <c r="L872" s="195">
        <v>3.1939199999999999E-4</v>
      </c>
      <c r="M872" s="195">
        <v>5.7648839999999996E-3</v>
      </c>
      <c r="N872" s="195">
        <f t="shared" ref="N872" si="426">SUM(N873:N876)</f>
        <v>0</v>
      </c>
      <c r="O872" s="200">
        <v>7.1120000000000005E-4</v>
      </c>
      <c r="P872" s="195">
        <f t="shared" ref="P872" si="427">SUM(P873:P876)</f>
        <v>7.1120000000000005E-4</v>
      </c>
      <c r="Q872" s="195">
        <f t="shared" ref="Q872:W872" si="428">SUM(Q873:Q876)</f>
        <v>0</v>
      </c>
      <c r="R872" s="195">
        <f t="shared" si="428"/>
        <v>0</v>
      </c>
      <c r="S872" s="195">
        <f t="shared" si="428"/>
        <v>-10.54993584</v>
      </c>
      <c r="T872" s="195">
        <f t="shared" si="428"/>
        <v>0</v>
      </c>
      <c r="U872" s="195">
        <f t="shared" si="428"/>
        <v>0</v>
      </c>
      <c r="V872" s="195">
        <f t="shared" si="428"/>
        <v>0</v>
      </c>
      <c r="W872" s="195">
        <f t="shared" si="428"/>
        <v>0</v>
      </c>
      <c r="X872" s="195"/>
    </row>
    <row r="873" spans="1:24" ht="94.5" x14ac:dyDescent="0.25">
      <c r="A873" s="141">
        <f t="shared" si="412"/>
        <v>763</v>
      </c>
      <c r="B873" s="140" t="s">
        <v>1242</v>
      </c>
      <c r="C873" s="132" t="s">
        <v>2153</v>
      </c>
      <c r="D873" s="142">
        <v>1.1003124959999999</v>
      </c>
      <c r="E873" s="142">
        <f>G873+I873+K873+M873</f>
        <v>1.2E-2</v>
      </c>
      <c r="F873" s="142">
        <v>8.5344000000000001E-4</v>
      </c>
      <c r="G873" s="142">
        <v>2.35116E-4</v>
      </c>
      <c r="H873" s="142">
        <v>2.35116E-4</v>
      </c>
      <c r="I873" s="142">
        <v>3.0000000000000001E-3</v>
      </c>
      <c r="J873" s="142">
        <v>2.9893199999999996E-4</v>
      </c>
      <c r="K873" s="142">
        <v>3.0000000000000001E-3</v>
      </c>
      <c r="L873" s="142">
        <v>3.1939199999999999E-4</v>
      </c>
      <c r="M873" s="142">
        <v>5.7648839999999996E-3</v>
      </c>
      <c r="N873" s="142"/>
      <c r="O873" s="134">
        <v>7.1120000000000005E-4</v>
      </c>
      <c r="P873" s="142">
        <f>O873-X873</f>
        <v>7.1120000000000005E-4</v>
      </c>
      <c r="Q873" s="134">
        <v>0</v>
      </c>
      <c r="R873" s="134">
        <v>0</v>
      </c>
      <c r="S873" s="142">
        <f>E873-F873</f>
        <v>1.114656E-2</v>
      </c>
      <c r="T873" s="142"/>
      <c r="U873" s="142"/>
      <c r="V873" s="142"/>
      <c r="W873" s="142"/>
      <c r="X873" s="142"/>
    </row>
    <row r="874" spans="1:24" ht="94.5" x14ac:dyDescent="0.25">
      <c r="A874" s="141">
        <f t="shared" si="412"/>
        <v>764</v>
      </c>
      <c r="B874" s="135" t="s">
        <v>2068</v>
      </c>
      <c r="C874" s="136" t="s">
        <v>1595</v>
      </c>
      <c r="D874" s="142">
        <v>0</v>
      </c>
      <c r="E874" s="142">
        <f>G874+I874+K874+M874</f>
        <v>0</v>
      </c>
      <c r="F874" s="142">
        <v>0.14232955</v>
      </c>
      <c r="G874" s="142">
        <v>0</v>
      </c>
      <c r="H874" s="142">
        <v>0</v>
      </c>
      <c r="I874" s="142">
        <v>0</v>
      </c>
      <c r="J874" s="142">
        <v>0.14232955</v>
      </c>
      <c r="K874" s="142">
        <v>0</v>
      </c>
      <c r="L874" s="142">
        <v>0</v>
      </c>
      <c r="M874" s="142">
        <v>0</v>
      </c>
      <c r="N874" s="142"/>
      <c r="O874" s="134">
        <v>0</v>
      </c>
      <c r="P874" s="142">
        <f>O874-X874</f>
        <v>0</v>
      </c>
      <c r="Q874" s="134">
        <v>0</v>
      </c>
      <c r="R874" s="134">
        <v>0</v>
      </c>
      <c r="S874" s="142">
        <f>E874-F874</f>
        <v>-0.14232955</v>
      </c>
      <c r="T874" s="142"/>
      <c r="U874" s="142"/>
      <c r="V874" s="142"/>
      <c r="W874" s="142"/>
      <c r="X874" s="142"/>
    </row>
    <row r="875" spans="1:24" ht="173.25" x14ac:dyDescent="0.25">
      <c r="A875" s="141">
        <f t="shared" si="412"/>
        <v>765</v>
      </c>
      <c r="B875" s="140" t="s">
        <v>1596</v>
      </c>
      <c r="C875" s="132" t="s">
        <v>1597</v>
      </c>
      <c r="D875" s="142">
        <v>0</v>
      </c>
      <c r="E875" s="142">
        <f>G875+I875+K875+M875</f>
        <v>0</v>
      </c>
      <c r="F875" s="142">
        <v>5.6999999900000002</v>
      </c>
      <c r="G875" s="142">
        <v>0</v>
      </c>
      <c r="H875" s="142">
        <v>0</v>
      </c>
      <c r="I875" s="142">
        <v>0</v>
      </c>
      <c r="J875" s="142">
        <v>5.6999999900000002</v>
      </c>
      <c r="K875" s="142">
        <v>0</v>
      </c>
      <c r="L875" s="142">
        <v>0</v>
      </c>
      <c r="M875" s="142">
        <v>0</v>
      </c>
      <c r="N875" s="142"/>
      <c r="O875" s="134">
        <v>0</v>
      </c>
      <c r="P875" s="142">
        <f>O875-X875</f>
        <v>0</v>
      </c>
      <c r="Q875" s="134">
        <v>0</v>
      </c>
      <c r="R875" s="134">
        <v>0</v>
      </c>
      <c r="S875" s="142">
        <f>E875-F875</f>
        <v>-5.6999999900000002</v>
      </c>
      <c r="T875" s="142"/>
      <c r="U875" s="142"/>
      <c r="V875" s="142"/>
      <c r="W875" s="142"/>
      <c r="X875" s="142"/>
    </row>
    <row r="876" spans="1:24" ht="110.25" x14ac:dyDescent="0.25">
      <c r="A876" s="141">
        <f t="shared" si="412"/>
        <v>766</v>
      </c>
      <c r="B876" s="140" t="s">
        <v>1598</v>
      </c>
      <c r="C876" s="132" t="s">
        <v>1599</v>
      </c>
      <c r="D876" s="142">
        <v>0</v>
      </c>
      <c r="E876" s="142">
        <f>G876+I876+K876+M876</f>
        <v>0</v>
      </c>
      <c r="F876" s="142">
        <v>4.7187528599999995</v>
      </c>
      <c r="G876" s="142">
        <v>0</v>
      </c>
      <c r="H876" s="142">
        <v>0</v>
      </c>
      <c r="I876" s="142">
        <v>0</v>
      </c>
      <c r="J876" s="142">
        <v>4.7187528599999995</v>
      </c>
      <c r="K876" s="142">
        <v>0</v>
      </c>
      <c r="L876" s="142">
        <v>0</v>
      </c>
      <c r="M876" s="142">
        <v>0</v>
      </c>
      <c r="N876" s="142"/>
      <c r="O876" s="134">
        <v>0</v>
      </c>
      <c r="P876" s="142">
        <f>O876-X876</f>
        <v>0</v>
      </c>
      <c r="Q876" s="134">
        <v>0</v>
      </c>
      <c r="R876" s="134">
        <v>0</v>
      </c>
      <c r="S876" s="142">
        <f>E876-F876</f>
        <v>-4.7187528599999995</v>
      </c>
      <c r="T876" s="142"/>
      <c r="U876" s="142"/>
      <c r="V876" s="142"/>
      <c r="W876" s="142"/>
      <c r="X876" s="142"/>
    </row>
    <row r="877" spans="1:24" ht="31.5" x14ac:dyDescent="0.25">
      <c r="A877" s="173"/>
      <c r="B877" s="192" t="s">
        <v>190</v>
      </c>
      <c r="C877" s="193"/>
      <c r="D877" s="195">
        <v>3.2180248440000003</v>
      </c>
      <c r="E877" s="195">
        <v>1.7232719999999999</v>
      </c>
      <c r="F877" s="195">
        <v>2.1573923300000004</v>
      </c>
      <c r="G877" s="195">
        <v>1.7115071159999999</v>
      </c>
      <c r="H877" s="195">
        <v>2.156774006</v>
      </c>
      <c r="I877" s="195">
        <v>3.0000000000000001E-3</v>
      </c>
      <c r="J877" s="195">
        <v>2.9893199999999996E-4</v>
      </c>
      <c r="K877" s="195">
        <v>3.0000000000000001E-3</v>
      </c>
      <c r="L877" s="195">
        <v>3.1939199999999999E-4</v>
      </c>
      <c r="M877" s="195">
        <v>5.7648839999999996E-3</v>
      </c>
      <c r="N877" s="195">
        <f t="shared" ref="N877" si="429">SUM(N878:N879)</f>
        <v>0</v>
      </c>
      <c r="O877" s="200">
        <v>7.1120000000000005E-4</v>
      </c>
      <c r="P877" s="195">
        <f t="shared" ref="P877" si="430">SUM(P878:P879)</f>
        <v>7.1120000000000005E-4</v>
      </c>
      <c r="Q877" s="195">
        <f t="shared" ref="Q877:W877" si="431">SUM(Q878:Q879)</f>
        <v>0</v>
      </c>
      <c r="R877" s="195">
        <f t="shared" si="431"/>
        <v>0</v>
      </c>
      <c r="S877" s="195">
        <f t="shared" si="431"/>
        <v>-0.43412033000000028</v>
      </c>
      <c r="T877" s="195">
        <f t="shared" si="431"/>
        <v>0</v>
      </c>
      <c r="U877" s="195">
        <f t="shared" si="431"/>
        <v>0</v>
      </c>
      <c r="V877" s="195">
        <f t="shared" si="431"/>
        <v>0</v>
      </c>
      <c r="W877" s="195">
        <f t="shared" si="431"/>
        <v>0</v>
      </c>
      <c r="X877" s="195"/>
    </row>
    <row r="878" spans="1:24" ht="141.75" x14ac:dyDescent="0.25">
      <c r="A878" s="141">
        <f t="shared" si="412"/>
        <v>767</v>
      </c>
      <c r="B878" s="140" t="s">
        <v>1244</v>
      </c>
      <c r="C878" s="132" t="s">
        <v>1245</v>
      </c>
      <c r="D878" s="142">
        <v>0.37325999999999993</v>
      </c>
      <c r="E878" s="142">
        <f>G878+I878+K878+M878</f>
        <v>1.2E-2</v>
      </c>
      <c r="F878" s="142">
        <v>8.5344000000000001E-4</v>
      </c>
      <c r="G878" s="142">
        <v>2.35116E-4</v>
      </c>
      <c r="H878" s="142">
        <v>2.35116E-4</v>
      </c>
      <c r="I878" s="142">
        <v>3.0000000000000001E-3</v>
      </c>
      <c r="J878" s="142">
        <v>2.9893199999999996E-4</v>
      </c>
      <c r="K878" s="142">
        <v>3.0000000000000001E-3</v>
      </c>
      <c r="L878" s="142">
        <v>3.1939199999999999E-4</v>
      </c>
      <c r="M878" s="142">
        <v>5.7648839999999996E-3</v>
      </c>
      <c r="N878" s="142"/>
      <c r="O878" s="134">
        <v>7.1120000000000005E-4</v>
      </c>
      <c r="P878" s="142">
        <f>O878-X878</f>
        <v>7.1120000000000005E-4</v>
      </c>
      <c r="Q878" s="134">
        <v>0</v>
      </c>
      <c r="R878" s="134">
        <v>0</v>
      </c>
      <c r="S878" s="142">
        <f>E878-F878</f>
        <v>1.114656E-2</v>
      </c>
      <c r="T878" s="142"/>
      <c r="U878" s="142"/>
      <c r="V878" s="142"/>
      <c r="W878" s="142"/>
      <c r="X878" s="142"/>
    </row>
    <row r="879" spans="1:24" ht="94.5" x14ac:dyDescent="0.25">
      <c r="A879" s="267">
        <f t="shared" si="412"/>
        <v>768</v>
      </c>
      <c r="B879" s="140" t="s">
        <v>1246</v>
      </c>
      <c r="C879" s="132" t="s">
        <v>1247</v>
      </c>
      <c r="D879" s="142">
        <v>2.8447648440000002</v>
      </c>
      <c r="E879" s="142">
        <f>G879+I879+K879+M879</f>
        <v>1.7112719999999999</v>
      </c>
      <c r="F879" s="142">
        <v>2.1565388900000002</v>
      </c>
      <c r="G879" s="142">
        <v>1.7112719999999999</v>
      </c>
      <c r="H879" s="142">
        <v>2.1565388900000002</v>
      </c>
      <c r="I879" s="142">
        <v>0</v>
      </c>
      <c r="J879" s="142">
        <v>0</v>
      </c>
      <c r="K879" s="142">
        <v>0</v>
      </c>
      <c r="L879" s="142">
        <v>0</v>
      </c>
      <c r="M879" s="142">
        <v>0</v>
      </c>
      <c r="N879" s="142"/>
      <c r="O879" s="134">
        <v>0</v>
      </c>
      <c r="P879" s="142">
        <f>O879-X879</f>
        <v>0</v>
      </c>
      <c r="Q879" s="134">
        <v>0</v>
      </c>
      <c r="R879" s="134">
        <v>0</v>
      </c>
      <c r="S879" s="142">
        <f>E879-F879</f>
        <v>-0.4452668900000003</v>
      </c>
      <c r="T879" s="142"/>
      <c r="U879" s="142"/>
      <c r="V879" s="142"/>
      <c r="W879" s="142"/>
      <c r="X879" s="142"/>
    </row>
    <row r="880" spans="1:24" ht="31.5" x14ac:dyDescent="0.25">
      <c r="A880" s="173"/>
      <c r="B880" s="192" t="s">
        <v>203</v>
      </c>
      <c r="C880" s="193"/>
      <c r="D880" s="195">
        <v>0.41234884799999993</v>
      </c>
      <c r="E880" s="195">
        <v>0.405024</v>
      </c>
      <c r="F880" s="195">
        <v>2.8805735999999995E-2</v>
      </c>
      <c r="G880" s="195">
        <v>7.9352639999999992E-3</v>
      </c>
      <c r="H880" s="195">
        <v>7.9352639999999992E-3</v>
      </c>
      <c r="I880" s="195">
        <v>0.10125599999999998</v>
      </c>
      <c r="J880" s="195">
        <v>1.0090367999999997E-2</v>
      </c>
      <c r="K880" s="195">
        <v>0.10125599999999998</v>
      </c>
      <c r="L880" s="195">
        <v>1.0780103999999997E-2</v>
      </c>
      <c r="M880" s="195">
        <v>0.19457673599999994</v>
      </c>
      <c r="N880" s="195">
        <f t="shared" ref="N880:P880" si="432">SUM(N881:N881)</f>
        <v>0</v>
      </c>
      <c r="O880" s="200">
        <v>2.400478E-2</v>
      </c>
      <c r="P880" s="195">
        <f t="shared" si="432"/>
        <v>2.400478E-2</v>
      </c>
      <c r="Q880" s="195">
        <f t="shared" ref="Q880:W880" si="433">SUM(Q881:Q881)</f>
        <v>0</v>
      </c>
      <c r="R880" s="195">
        <f t="shared" si="433"/>
        <v>0</v>
      </c>
      <c r="S880" s="195">
        <f t="shared" si="433"/>
        <v>0.37621826399999997</v>
      </c>
      <c r="T880" s="195">
        <f t="shared" si="433"/>
        <v>0</v>
      </c>
      <c r="U880" s="195">
        <f t="shared" si="433"/>
        <v>0</v>
      </c>
      <c r="V880" s="195">
        <f t="shared" si="433"/>
        <v>0</v>
      </c>
      <c r="W880" s="195">
        <f t="shared" si="433"/>
        <v>0</v>
      </c>
      <c r="X880" s="195"/>
    </row>
    <row r="881" spans="1:24" ht="78.75" x14ac:dyDescent="0.25">
      <c r="A881" s="267">
        <f t="shared" si="412"/>
        <v>769</v>
      </c>
      <c r="B881" s="140" t="s">
        <v>1248</v>
      </c>
      <c r="C881" s="132" t="s">
        <v>1249</v>
      </c>
      <c r="D881" s="142">
        <v>0.41234884799999993</v>
      </c>
      <c r="E881" s="142">
        <f>G881+I881+K881+M881</f>
        <v>0.40502399999999994</v>
      </c>
      <c r="F881" s="142">
        <v>2.8805735999999995E-2</v>
      </c>
      <c r="G881" s="142">
        <v>7.9352639999999992E-3</v>
      </c>
      <c r="H881" s="142">
        <v>7.9352639999999992E-3</v>
      </c>
      <c r="I881" s="142">
        <v>0.10125599999999998</v>
      </c>
      <c r="J881" s="142">
        <v>1.0090367999999997E-2</v>
      </c>
      <c r="K881" s="142">
        <v>0.10125599999999998</v>
      </c>
      <c r="L881" s="142">
        <v>1.0780103999999997E-2</v>
      </c>
      <c r="M881" s="142">
        <v>0.19457673599999994</v>
      </c>
      <c r="N881" s="142"/>
      <c r="O881" s="134">
        <v>2.400478E-2</v>
      </c>
      <c r="P881" s="142">
        <f>O881-X881</f>
        <v>2.400478E-2</v>
      </c>
      <c r="Q881" s="134">
        <v>0</v>
      </c>
      <c r="R881" s="134">
        <v>0</v>
      </c>
      <c r="S881" s="142">
        <f>E881-F881</f>
        <v>0.37621826399999997</v>
      </c>
      <c r="T881" s="142"/>
      <c r="U881" s="142"/>
      <c r="V881" s="142"/>
      <c r="W881" s="142"/>
      <c r="X881" s="142"/>
    </row>
    <row r="882" spans="1:24" ht="31.5" x14ac:dyDescent="0.25">
      <c r="A882" s="173"/>
      <c r="B882" s="189" t="s">
        <v>800</v>
      </c>
      <c r="C882" s="177"/>
      <c r="D882" s="195">
        <v>5.0090160000000008</v>
      </c>
      <c r="E882" s="195">
        <v>3.878736</v>
      </c>
      <c r="F882" s="195">
        <v>4.5385128439999995</v>
      </c>
      <c r="G882" s="195">
        <v>3.878736</v>
      </c>
      <c r="H882" s="195">
        <v>0.18789878399999999</v>
      </c>
      <c r="I882" s="195">
        <v>0</v>
      </c>
      <c r="J882" s="195">
        <v>4.3506140599999998</v>
      </c>
      <c r="K882" s="195">
        <v>0</v>
      </c>
      <c r="L882" s="195">
        <v>0</v>
      </c>
      <c r="M882" s="195">
        <v>0</v>
      </c>
      <c r="N882" s="195">
        <f t="shared" ref="N882:P882" si="434">SUM(N883:N883)</f>
        <v>0</v>
      </c>
      <c r="O882" s="200">
        <v>3.7820940299999992</v>
      </c>
      <c r="P882" s="195">
        <f t="shared" si="434"/>
        <v>3.7820940299999992</v>
      </c>
      <c r="Q882" s="195">
        <f t="shared" ref="Q882:W882" si="435">SUM(Q883:Q883)</f>
        <v>4.5790182800000006</v>
      </c>
      <c r="R882" s="195">
        <f t="shared" si="435"/>
        <v>0</v>
      </c>
      <c r="S882" s="195">
        <f t="shared" si="435"/>
        <v>-0.65977684399999958</v>
      </c>
      <c r="T882" s="195">
        <f t="shared" si="435"/>
        <v>0</v>
      </c>
      <c r="U882" s="195">
        <f t="shared" si="435"/>
        <v>0</v>
      </c>
      <c r="V882" s="195">
        <f t="shared" si="435"/>
        <v>0</v>
      </c>
      <c r="W882" s="195">
        <f t="shared" si="435"/>
        <v>0</v>
      </c>
      <c r="X882" s="195"/>
    </row>
    <row r="883" spans="1:24" ht="141.75" customHeight="1" x14ac:dyDescent="0.25">
      <c r="A883" s="267">
        <f t="shared" si="412"/>
        <v>770</v>
      </c>
      <c r="B883" s="140" t="s">
        <v>1250</v>
      </c>
      <c r="C883" s="132" t="s">
        <v>2154</v>
      </c>
      <c r="D883" s="142">
        <v>5.0090160000000008</v>
      </c>
      <c r="E883" s="142">
        <f>G883+I883+K883+M883</f>
        <v>3.878736</v>
      </c>
      <c r="F883" s="142">
        <v>4.5385128439999995</v>
      </c>
      <c r="G883" s="142">
        <v>3.878736</v>
      </c>
      <c r="H883" s="142">
        <v>0.18789878399999999</v>
      </c>
      <c r="I883" s="142">
        <v>0</v>
      </c>
      <c r="J883" s="142">
        <v>4.3506140599999998</v>
      </c>
      <c r="K883" s="142">
        <v>0</v>
      </c>
      <c r="L883" s="142">
        <v>0</v>
      </c>
      <c r="M883" s="142">
        <v>0</v>
      </c>
      <c r="N883" s="142"/>
      <c r="O883" s="134">
        <v>3.7820940299999992</v>
      </c>
      <c r="P883" s="142">
        <f>O883-X883</f>
        <v>3.7820940299999992</v>
      </c>
      <c r="Q883" s="134">
        <v>4.5790182800000006</v>
      </c>
      <c r="R883" s="134">
        <v>0</v>
      </c>
      <c r="S883" s="142">
        <f>E883-F883</f>
        <v>-0.65977684399999958</v>
      </c>
      <c r="T883" s="142"/>
      <c r="U883" s="142"/>
      <c r="V883" s="142"/>
      <c r="W883" s="142"/>
      <c r="X883" s="142"/>
    </row>
    <row r="884" spans="1:24" ht="31.5" x14ac:dyDescent="0.25">
      <c r="A884" s="173"/>
      <c r="B884" s="189" t="s">
        <v>222</v>
      </c>
      <c r="C884" s="177"/>
      <c r="D884" s="195">
        <v>17.545943999999999</v>
      </c>
      <c r="E884" s="195">
        <v>17.114076000000001</v>
      </c>
      <c r="F884" s="195">
        <v>1.41889501</v>
      </c>
      <c r="G884" s="195">
        <v>0.53702528199999999</v>
      </c>
      <c r="H884" s="195">
        <v>0.53702528199999999</v>
      </c>
      <c r="I884" s="195">
        <v>4.2785189999999993</v>
      </c>
      <c r="J884" s="195">
        <v>0.42636260399999992</v>
      </c>
      <c r="K884" s="195">
        <v>4.2785189999999993</v>
      </c>
      <c r="L884" s="195">
        <v>0.45550712400000004</v>
      </c>
      <c r="M884" s="195">
        <v>8.0200127179999985</v>
      </c>
      <c r="N884" s="195">
        <f t="shared" ref="N884:P884" si="436">SUM(N885:N885)</f>
        <v>0</v>
      </c>
      <c r="O884" s="200">
        <v>1.18241251</v>
      </c>
      <c r="P884" s="195">
        <f t="shared" si="436"/>
        <v>1.18241251</v>
      </c>
      <c r="Q884" s="195">
        <f t="shared" ref="Q884:W884" si="437">SUM(Q885:Q885)</f>
        <v>0</v>
      </c>
      <c r="R884" s="195">
        <f t="shared" si="437"/>
        <v>0</v>
      </c>
      <c r="S884" s="195">
        <f t="shared" si="437"/>
        <v>15.695180989999997</v>
      </c>
      <c r="T884" s="195">
        <f t="shared" si="437"/>
        <v>0</v>
      </c>
      <c r="U884" s="195">
        <f t="shared" si="437"/>
        <v>0</v>
      </c>
      <c r="V884" s="195">
        <f t="shared" si="437"/>
        <v>0</v>
      </c>
      <c r="W884" s="195">
        <f t="shared" si="437"/>
        <v>0</v>
      </c>
      <c r="X884" s="195"/>
    </row>
    <row r="885" spans="1:24" ht="141.75" x14ac:dyDescent="0.25">
      <c r="A885" s="267">
        <f t="shared" si="412"/>
        <v>771</v>
      </c>
      <c r="B885" s="140" t="s">
        <v>1252</v>
      </c>
      <c r="C885" s="132" t="s">
        <v>2155</v>
      </c>
      <c r="D885" s="142">
        <v>17.545943999999999</v>
      </c>
      <c r="E885" s="142">
        <f>G885+I885+K885+M885</f>
        <v>17.114075999999997</v>
      </c>
      <c r="F885" s="142">
        <v>1.41889501</v>
      </c>
      <c r="G885" s="142">
        <v>0.53702528199999999</v>
      </c>
      <c r="H885" s="142">
        <v>0.53702528199999999</v>
      </c>
      <c r="I885" s="142">
        <v>4.2785189999999993</v>
      </c>
      <c r="J885" s="142">
        <v>0.42636260399999992</v>
      </c>
      <c r="K885" s="142">
        <v>4.2785189999999993</v>
      </c>
      <c r="L885" s="142">
        <v>0.45550712400000004</v>
      </c>
      <c r="M885" s="142">
        <v>8.0200127179999985</v>
      </c>
      <c r="N885" s="142"/>
      <c r="O885" s="134">
        <v>1.18241251</v>
      </c>
      <c r="P885" s="142">
        <f>O885-X885</f>
        <v>1.18241251</v>
      </c>
      <c r="Q885" s="134">
        <v>0</v>
      </c>
      <c r="R885" s="134">
        <v>0</v>
      </c>
      <c r="S885" s="142">
        <f>E885-F885</f>
        <v>15.695180989999997</v>
      </c>
      <c r="T885" s="142"/>
      <c r="U885" s="142"/>
      <c r="V885" s="142"/>
      <c r="W885" s="142"/>
      <c r="X885" s="142"/>
    </row>
    <row r="886" spans="1:24" ht="81.2" customHeight="1" x14ac:dyDescent="0.25">
      <c r="A886" s="173"/>
      <c r="B886" s="189" t="s">
        <v>232</v>
      </c>
      <c r="C886" s="177"/>
      <c r="D886" s="195">
        <v>20.784614313966102</v>
      </c>
      <c r="E886" s="195">
        <v>17.860799999999998</v>
      </c>
      <c r="F886" s="195">
        <v>3.835557916</v>
      </c>
      <c r="G886" s="195">
        <v>0.47821175599999999</v>
      </c>
      <c r="H886" s="195">
        <v>0.47821175599999999</v>
      </c>
      <c r="I886" s="195">
        <v>2.3745539999999998</v>
      </c>
      <c r="J886" s="195">
        <v>2.3929313538305084</v>
      </c>
      <c r="K886" s="195">
        <v>10.406401191999999</v>
      </c>
      <c r="L886" s="195">
        <v>0.96441480616949182</v>
      </c>
      <c r="M886" s="195">
        <v>4.6016330520000004</v>
      </c>
      <c r="N886" s="195">
        <f t="shared" ref="N886" si="438">SUM(N887:N890)</f>
        <v>0</v>
      </c>
      <c r="O886" s="200">
        <v>1.10557628</v>
      </c>
      <c r="P886" s="195">
        <f t="shared" ref="P886" si="439">SUM(P887:P890)</f>
        <v>1.10557628</v>
      </c>
      <c r="Q886" s="195">
        <f t="shared" ref="Q886:W886" si="440">SUM(Q887:Q890)</f>
        <v>0</v>
      </c>
      <c r="R886" s="195">
        <f t="shared" si="440"/>
        <v>0</v>
      </c>
      <c r="S886" s="195">
        <f t="shared" si="440"/>
        <v>14.025242083999998</v>
      </c>
      <c r="T886" s="195">
        <f t="shared" si="440"/>
        <v>0</v>
      </c>
      <c r="U886" s="195">
        <f t="shared" si="440"/>
        <v>0</v>
      </c>
      <c r="V886" s="195">
        <f t="shared" si="440"/>
        <v>0</v>
      </c>
      <c r="W886" s="195">
        <f t="shared" si="440"/>
        <v>0</v>
      </c>
      <c r="X886" s="195"/>
    </row>
    <row r="887" spans="1:24" ht="141.75" x14ac:dyDescent="0.25">
      <c r="A887" s="267">
        <f t="shared" si="412"/>
        <v>772</v>
      </c>
      <c r="B887" s="140" t="s">
        <v>1254</v>
      </c>
      <c r="C887" s="132" t="s">
        <v>1255</v>
      </c>
      <c r="D887" s="142">
        <v>2.9890435478644073</v>
      </c>
      <c r="E887" s="142">
        <f>G887+I887+K887+M887</f>
        <v>1.9709400000000001</v>
      </c>
      <c r="F887" s="142">
        <v>2.4551925100000003</v>
      </c>
      <c r="G887" s="142">
        <v>0</v>
      </c>
      <c r="H887" s="142">
        <v>0</v>
      </c>
      <c r="I887" s="142">
        <v>0.49273500000000003</v>
      </c>
      <c r="J887" s="142">
        <v>1.9970675898305086</v>
      </c>
      <c r="K887" s="142">
        <v>0.49273500000000003</v>
      </c>
      <c r="L887" s="142">
        <v>0.45812492016949169</v>
      </c>
      <c r="M887" s="142">
        <v>0.98547000000000018</v>
      </c>
      <c r="N887" s="142"/>
      <c r="O887" s="134">
        <v>0</v>
      </c>
      <c r="P887" s="142">
        <f>O887-X887</f>
        <v>0</v>
      </c>
      <c r="Q887" s="134">
        <v>0</v>
      </c>
      <c r="R887" s="134">
        <v>0</v>
      </c>
      <c r="S887" s="142">
        <f>E887-F887</f>
        <v>-0.48425251000000014</v>
      </c>
      <c r="T887" s="142"/>
      <c r="U887" s="142"/>
      <c r="V887" s="142"/>
      <c r="W887" s="142"/>
      <c r="X887" s="142"/>
    </row>
    <row r="888" spans="1:24" ht="126" x14ac:dyDescent="0.25">
      <c r="A888" s="141">
        <f t="shared" si="412"/>
        <v>773</v>
      </c>
      <c r="B888" s="140" t="s">
        <v>1256</v>
      </c>
      <c r="C888" s="132" t="s">
        <v>2069</v>
      </c>
      <c r="D888" s="142">
        <v>8.1900867181016928</v>
      </c>
      <c r="E888" s="142">
        <f>G888+I888+K888+M888</f>
        <v>7.5272760000000005</v>
      </c>
      <c r="F888" s="142">
        <v>0.53534731199999996</v>
      </c>
      <c r="G888" s="142">
        <v>0.14747494799999999</v>
      </c>
      <c r="H888" s="142">
        <v>0.14747494799999999</v>
      </c>
      <c r="I888" s="142">
        <v>1.8818189999999997</v>
      </c>
      <c r="J888" s="142">
        <v>0.18752687999999995</v>
      </c>
      <c r="K888" s="142">
        <v>1.8818189999999997</v>
      </c>
      <c r="L888" s="142">
        <v>0.20034548400000002</v>
      </c>
      <c r="M888" s="142">
        <v>3.6161630520000005</v>
      </c>
      <c r="N888" s="142"/>
      <c r="O888" s="134">
        <v>0.60994691000000001</v>
      </c>
      <c r="P888" s="142">
        <f>O888-X888</f>
        <v>0.60994691000000001</v>
      </c>
      <c r="Q888" s="134">
        <v>0</v>
      </c>
      <c r="R888" s="134">
        <v>0</v>
      </c>
      <c r="S888" s="142">
        <f>E888-F888</f>
        <v>6.9919286880000007</v>
      </c>
      <c r="T888" s="142"/>
      <c r="U888" s="142"/>
      <c r="V888" s="142"/>
      <c r="W888" s="142"/>
      <c r="X888" s="142"/>
    </row>
    <row r="889" spans="1:24" ht="126" x14ac:dyDescent="0.25">
      <c r="A889" s="141">
        <f t="shared" si="412"/>
        <v>774</v>
      </c>
      <c r="B889" s="140" t="s">
        <v>1257</v>
      </c>
      <c r="C889" s="132" t="s">
        <v>2156</v>
      </c>
      <c r="D889" s="142">
        <v>9.605484048000001</v>
      </c>
      <c r="E889" s="142">
        <f>G889+I889+K889+M889</f>
        <v>8.3625839999999982</v>
      </c>
      <c r="F889" s="142">
        <v>0.76165168400000005</v>
      </c>
      <c r="G889" s="142">
        <v>0.33073680799999999</v>
      </c>
      <c r="H889" s="142">
        <v>0.33073680799999999</v>
      </c>
      <c r="I889" s="142">
        <v>0</v>
      </c>
      <c r="J889" s="142">
        <v>0.208336884</v>
      </c>
      <c r="K889" s="142">
        <v>8.031847191999999</v>
      </c>
      <c r="L889" s="142">
        <v>0.22257799200000006</v>
      </c>
      <c r="M889" s="142">
        <v>0</v>
      </c>
      <c r="N889" s="142"/>
      <c r="O889" s="134">
        <v>0.49562937000000001</v>
      </c>
      <c r="P889" s="142">
        <f>O889-X889</f>
        <v>0.49562937000000001</v>
      </c>
      <c r="Q889" s="134">
        <v>0</v>
      </c>
      <c r="R889" s="134">
        <v>0</v>
      </c>
      <c r="S889" s="142">
        <f>E889-F889</f>
        <v>7.600932315999998</v>
      </c>
      <c r="T889" s="142"/>
      <c r="U889" s="142"/>
      <c r="V889" s="142"/>
      <c r="W889" s="142"/>
      <c r="X889" s="142"/>
    </row>
    <row r="890" spans="1:24" ht="126" x14ac:dyDescent="0.25">
      <c r="A890" s="141">
        <f t="shared" si="412"/>
        <v>775</v>
      </c>
      <c r="B890" s="140" t="s">
        <v>1259</v>
      </c>
      <c r="C890" s="132" t="s">
        <v>2157</v>
      </c>
      <c r="D890" s="142">
        <v>0</v>
      </c>
      <c r="E890" s="142">
        <f>G890+I890+K890+M890</f>
        <v>0</v>
      </c>
      <c r="F890" s="142">
        <v>8.3366410000000002E-2</v>
      </c>
      <c r="G890" s="142">
        <v>0</v>
      </c>
      <c r="H890" s="142">
        <v>0</v>
      </c>
      <c r="I890" s="142">
        <v>0</v>
      </c>
      <c r="J890" s="142">
        <v>0</v>
      </c>
      <c r="K890" s="142">
        <v>0</v>
      </c>
      <c r="L890" s="142">
        <v>8.3366410000000002E-2</v>
      </c>
      <c r="M890" s="142">
        <v>0</v>
      </c>
      <c r="N890" s="142"/>
      <c r="O890" s="134">
        <v>0</v>
      </c>
      <c r="P890" s="142">
        <f>O890-X890</f>
        <v>0</v>
      </c>
      <c r="Q890" s="134">
        <v>0</v>
      </c>
      <c r="R890" s="134">
        <v>0</v>
      </c>
      <c r="S890" s="142">
        <f>E890-F890</f>
        <v>-8.3366410000000002E-2</v>
      </c>
      <c r="T890" s="142"/>
      <c r="U890" s="142"/>
      <c r="V890" s="142"/>
      <c r="W890" s="142"/>
      <c r="X890" s="142"/>
    </row>
    <row r="891" spans="1:24" ht="31.5" x14ac:dyDescent="0.25">
      <c r="A891" s="173"/>
      <c r="B891" s="189" t="s">
        <v>274</v>
      </c>
      <c r="C891" s="177"/>
      <c r="D891" s="195">
        <v>153.23577626359324</v>
      </c>
      <c r="E891" s="195">
        <v>54.474959999999996</v>
      </c>
      <c r="F891" s="195">
        <v>70.001709167152541</v>
      </c>
      <c r="G891" s="195">
        <v>29.939113879999997</v>
      </c>
      <c r="H891" s="195">
        <v>24.956847443999994</v>
      </c>
      <c r="I891" s="195">
        <v>4.9150920000000005</v>
      </c>
      <c r="J891" s="195">
        <v>43.633615967152544</v>
      </c>
      <c r="K891" s="195">
        <v>4.9150920000000005</v>
      </c>
      <c r="L891" s="195">
        <v>1.4112457560000007</v>
      </c>
      <c r="M891" s="195">
        <v>14.70566212</v>
      </c>
      <c r="N891" s="195">
        <f t="shared" ref="N891" si="441">SUM(N892:N904)</f>
        <v>0</v>
      </c>
      <c r="O891" s="200">
        <v>15.478286130000008</v>
      </c>
      <c r="P891" s="195">
        <f t="shared" ref="P891" si="442">SUM(P892:P904)</f>
        <v>15.478286130000008</v>
      </c>
      <c r="Q891" s="195">
        <f t="shared" ref="Q891:W891" si="443">SUM(Q892:Q904)</f>
        <v>57.787075559999998</v>
      </c>
      <c r="R891" s="195">
        <f t="shared" si="443"/>
        <v>2.6352156500000001</v>
      </c>
      <c r="S891" s="195">
        <f t="shared" si="443"/>
        <v>-15.526749167152543</v>
      </c>
      <c r="T891" s="195">
        <f t="shared" si="443"/>
        <v>0</v>
      </c>
      <c r="U891" s="195">
        <f t="shared" si="443"/>
        <v>0</v>
      </c>
      <c r="V891" s="195">
        <f t="shared" si="443"/>
        <v>0</v>
      </c>
      <c r="W891" s="195">
        <f t="shared" si="443"/>
        <v>0</v>
      </c>
      <c r="X891" s="195"/>
    </row>
    <row r="892" spans="1:24" ht="126" x14ac:dyDescent="0.25">
      <c r="A892" s="141">
        <f t="shared" si="412"/>
        <v>776</v>
      </c>
      <c r="B892" s="140" t="s">
        <v>1260</v>
      </c>
      <c r="C892" s="132" t="s">
        <v>1261</v>
      </c>
      <c r="D892" s="142">
        <v>35.385083999999992</v>
      </c>
      <c r="E892" s="142">
        <f t="shared" ref="E892:E904" si="444">G892+I892+K892+M892</f>
        <v>4.6832639999999994</v>
      </c>
      <c r="F892" s="142">
        <v>33.641893349999997</v>
      </c>
      <c r="G892" s="142">
        <v>0</v>
      </c>
      <c r="H892" s="142">
        <v>0</v>
      </c>
      <c r="I892" s="142">
        <v>1.1708159999999999</v>
      </c>
      <c r="J892" s="142">
        <v>33.641893349999997</v>
      </c>
      <c r="K892" s="142">
        <v>1.1708159999999999</v>
      </c>
      <c r="L892" s="142">
        <v>0</v>
      </c>
      <c r="M892" s="142">
        <v>2.3416320000000002</v>
      </c>
      <c r="N892" s="142"/>
      <c r="O892" s="134">
        <v>0</v>
      </c>
      <c r="P892" s="142">
        <f t="shared" ref="P892:P904" si="445">O892-X892</f>
        <v>0</v>
      </c>
      <c r="Q892" s="134">
        <v>0</v>
      </c>
      <c r="R892" s="134">
        <v>0</v>
      </c>
      <c r="S892" s="142">
        <f t="shared" ref="S892:S904" si="446">E892-F892</f>
        <v>-28.958629349999995</v>
      </c>
      <c r="T892" s="142"/>
      <c r="U892" s="142"/>
      <c r="V892" s="142"/>
      <c r="W892" s="142"/>
      <c r="X892" s="142"/>
    </row>
    <row r="893" spans="1:24" ht="101.25" customHeight="1" x14ac:dyDescent="0.25">
      <c r="A893" s="141">
        <f t="shared" si="412"/>
        <v>777</v>
      </c>
      <c r="B893" s="140" t="s">
        <v>1262</v>
      </c>
      <c r="C893" s="132" t="s">
        <v>1263</v>
      </c>
      <c r="D893" s="142">
        <v>7.2861885720000004</v>
      </c>
      <c r="E893" s="142">
        <f t="shared" si="444"/>
        <v>6.6146159999999998</v>
      </c>
      <c r="F893" s="142">
        <v>1.3672365199999998</v>
      </c>
      <c r="G893" s="142">
        <v>0.16940259199999999</v>
      </c>
      <c r="H893" s="142">
        <v>0.16940259199999999</v>
      </c>
      <c r="I893" s="142">
        <v>1.653654</v>
      </c>
      <c r="J893" s="142">
        <v>0.16478977199999997</v>
      </c>
      <c r="K893" s="142">
        <v>1.653654</v>
      </c>
      <c r="L893" s="142">
        <v>1.0330441559999999</v>
      </c>
      <c r="M893" s="142">
        <v>3.1379054079999995</v>
      </c>
      <c r="N893" s="142"/>
      <c r="O893" s="134">
        <v>0.39266439000000003</v>
      </c>
      <c r="P893" s="142">
        <f t="shared" si="445"/>
        <v>0.39266439000000003</v>
      </c>
      <c r="Q893" s="134">
        <v>0</v>
      </c>
      <c r="R893" s="134">
        <v>0</v>
      </c>
      <c r="S893" s="142">
        <f t="shared" si="446"/>
        <v>5.2473794800000002</v>
      </c>
      <c r="T893" s="142"/>
      <c r="U893" s="142"/>
      <c r="V893" s="142"/>
      <c r="W893" s="142"/>
      <c r="X893" s="142"/>
    </row>
    <row r="894" spans="1:24" ht="157.5" x14ac:dyDescent="0.25">
      <c r="A894" s="141">
        <f t="shared" si="412"/>
        <v>778</v>
      </c>
      <c r="B894" s="140" t="s">
        <v>1264</v>
      </c>
      <c r="C894" s="132" t="s">
        <v>2158</v>
      </c>
      <c r="D894" s="142">
        <v>4.6914686639999994</v>
      </c>
      <c r="E894" s="142">
        <f t="shared" si="444"/>
        <v>1.2E-2</v>
      </c>
      <c r="F894" s="142">
        <v>0</v>
      </c>
      <c r="G894" s="142">
        <v>0</v>
      </c>
      <c r="H894" s="142">
        <v>0</v>
      </c>
      <c r="I894" s="142">
        <v>3.0000000000000001E-3</v>
      </c>
      <c r="J894" s="142">
        <v>0</v>
      </c>
      <c r="K894" s="142">
        <v>3.0000000000000001E-3</v>
      </c>
      <c r="L894" s="142">
        <v>0</v>
      </c>
      <c r="M894" s="142">
        <v>6.0000000000000001E-3</v>
      </c>
      <c r="N894" s="142"/>
      <c r="O894" s="134">
        <v>0</v>
      </c>
      <c r="P894" s="142">
        <f t="shared" si="445"/>
        <v>0</v>
      </c>
      <c r="Q894" s="134">
        <v>0</v>
      </c>
      <c r="R894" s="134">
        <v>0</v>
      </c>
      <c r="S894" s="142">
        <f t="shared" si="446"/>
        <v>1.2E-2</v>
      </c>
      <c r="T894" s="142"/>
      <c r="U894" s="142"/>
      <c r="V894" s="142"/>
      <c r="W894" s="142"/>
      <c r="X894" s="142"/>
    </row>
    <row r="895" spans="1:24" ht="189" x14ac:dyDescent="0.25">
      <c r="A895" s="141">
        <f t="shared" si="412"/>
        <v>779</v>
      </c>
      <c r="B895" s="140" t="s">
        <v>1266</v>
      </c>
      <c r="C895" s="132" t="s">
        <v>1267</v>
      </c>
      <c r="D895" s="142">
        <v>0.52476040800000001</v>
      </c>
      <c r="E895" s="142">
        <f t="shared" si="444"/>
        <v>0.41769599999999996</v>
      </c>
      <c r="F895" s="142">
        <v>0</v>
      </c>
      <c r="G895" s="142">
        <v>0</v>
      </c>
      <c r="H895" s="142">
        <v>0</v>
      </c>
      <c r="I895" s="142">
        <v>0.10442399999999999</v>
      </c>
      <c r="J895" s="142">
        <v>0</v>
      </c>
      <c r="K895" s="142">
        <v>0.10442399999999999</v>
      </c>
      <c r="L895" s="142">
        <v>0</v>
      </c>
      <c r="M895" s="142">
        <v>0.20884800000000001</v>
      </c>
      <c r="N895" s="142"/>
      <c r="O895" s="134">
        <v>0</v>
      </c>
      <c r="P895" s="142">
        <f t="shared" si="445"/>
        <v>0</v>
      </c>
      <c r="Q895" s="134">
        <v>0</v>
      </c>
      <c r="R895" s="134">
        <v>0</v>
      </c>
      <c r="S895" s="142">
        <f t="shared" si="446"/>
        <v>0.41769599999999996</v>
      </c>
      <c r="T895" s="142"/>
      <c r="U895" s="142"/>
      <c r="V895" s="142"/>
      <c r="W895" s="142"/>
      <c r="X895" s="142"/>
    </row>
    <row r="896" spans="1:24" ht="162" customHeight="1" x14ac:dyDescent="0.25">
      <c r="A896" s="141">
        <f t="shared" si="412"/>
        <v>780</v>
      </c>
      <c r="B896" s="140" t="s">
        <v>1268</v>
      </c>
      <c r="C896" s="132" t="s">
        <v>1269</v>
      </c>
      <c r="D896" s="142">
        <v>3.2401418399999997</v>
      </c>
      <c r="E896" s="142">
        <f t="shared" si="444"/>
        <v>1.2E-2</v>
      </c>
      <c r="F896" s="142">
        <v>0</v>
      </c>
      <c r="G896" s="142">
        <v>0</v>
      </c>
      <c r="H896" s="142">
        <v>0</v>
      </c>
      <c r="I896" s="142">
        <v>3.0000000000000001E-3</v>
      </c>
      <c r="J896" s="142">
        <v>0</v>
      </c>
      <c r="K896" s="142">
        <v>3.0000000000000001E-3</v>
      </c>
      <c r="L896" s="142">
        <v>0</v>
      </c>
      <c r="M896" s="142">
        <v>6.0000000000000001E-3</v>
      </c>
      <c r="N896" s="142"/>
      <c r="O896" s="134">
        <v>0</v>
      </c>
      <c r="P896" s="142">
        <f t="shared" si="445"/>
        <v>0</v>
      </c>
      <c r="Q896" s="134">
        <v>0</v>
      </c>
      <c r="R896" s="134">
        <v>0</v>
      </c>
      <c r="S896" s="142">
        <f t="shared" si="446"/>
        <v>1.2E-2</v>
      </c>
      <c r="T896" s="142"/>
      <c r="U896" s="142"/>
      <c r="V896" s="142"/>
      <c r="W896" s="142"/>
      <c r="X896" s="142"/>
    </row>
    <row r="897" spans="1:24" ht="126" x14ac:dyDescent="0.25">
      <c r="A897" s="267">
        <f t="shared" si="412"/>
        <v>781</v>
      </c>
      <c r="B897" s="140" t="s">
        <v>1270</v>
      </c>
      <c r="C897" s="132" t="s">
        <v>2071</v>
      </c>
      <c r="D897" s="142">
        <v>1.8818708399999999</v>
      </c>
      <c r="E897" s="142">
        <f t="shared" si="444"/>
        <v>1.4603760000000001</v>
      </c>
      <c r="F897" s="142">
        <v>0.30278811999999999</v>
      </c>
      <c r="G897" s="142">
        <v>0.30278811999999999</v>
      </c>
      <c r="H897" s="142">
        <v>0.30278811999999999</v>
      </c>
      <c r="I897" s="142">
        <v>0.36509399999999997</v>
      </c>
      <c r="J897" s="142">
        <v>0</v>
      </c>
      <c r="K897" s="142">
        <v>0.36509399999999997</v>
      </c>
      <c r="L897" s="142">
        <v>0</v>
      </c>
      <c r="M897" s="142">
        <v>0.42739988000000001</v>
      </c>
      <c r="N897" s="142"/>
      <c r="O897" s="134">
        <v>0</v>
      </c>
      <c r="P897" s="142">
        <f t="shared" si="445"/>
        <v>0</v>
      </c>
      <c r="Q897" s="134">
        <v>0</v>
      </c>
      <c r="R897" s="134">
        <v>0</v>
      </c>
      <c r="S897" s="142">
        <f t="shared" si="446"/>
        <v>1.1575878800000001</v>
      </c>
      <c r="T897" s="142"/>
      <c r="U897" s="142"/>
      <c r="V897" s="142"/>
      <c r="W897" s="142"/>
      <c r="X897" s="142"/>
    </row>
    <row r="898" spans="1:24" ht="126" x14ac:dyDescent="0.25">
      <c r="A898" s="267">
        <f t="shared" si="412"/>
        <v>782</v>
      </c>
      <c r="B898" s="140" t="s">
        <v>1271</v>
      </c>
      <c r="C898" s="132" t="s">
        <v>1272</v>
      </c>
      <c r="D898" s="142">
        <v>84.304721843593214</v>
      </c>
      <c r="E898" s="142">
        <f t="shared" si="444"/>
        <v>29.014764</v>
      </c>
      <c r="F898" s="142">
        <v>27.948188973152547</v>
      </c>
      <c r="G898" s="142">
        <v>29.014764</v>
      </c>
      <c r="H898" s="142">
        <v>18.426695283999997</v>
      </c>
      <c r="I898" s="142">
        <v>0</v>
      </c>
      <c r="J898" s="142">
        <v>9.5214936891525497</v>
      </c>
      <c r="K898" s="142">
        <v>0</v>
      </c>
      <c r="L898" s="142">
        <v>0</v>
      </c>
      <c r="M898" s="142">
        <v>0</v>
      </c>
      <c r="N898" s="142"/>
      <c r="O898" s="134">
        <v>10.035007150000007</v>
      </c>
      <c r="P898" s="142">
        <f t="shared" si="445"/>
        <v>10.035007150000007</v>
      </c>
      <c r="Q898" s="134">
        <v>55.151859909999999</v>
      </c>
      <c r="R898" s="134">
        <v>0</v>
      </c>
      <c r="S898" s="142">
        <f t="shared" si="446"/>
        <v>1.0665750268474525</v>
      </c>
      <c r="T898" s="142"/>
      <c r="U898" s="142"/>
      <c r="V898" s="142"/>
      <c r="W898" s="142"/>
      <c r="X898" s="142"/>
    </row>
    <row r="899" spans="1:24" ht="110.25" x14ac:dyDescent="0.25">
      <c r="A899" s="141">
        <f t="shared" si="412"/>
        <v>783</v>
      </c>
      <c r="B899" s="140" t="s">
        <v>1273</v>
      </c>
      <c r="C899" s="132" t="s">
        <v>2159</v>
      </c>
      <c r="D899" s="142">
        <v>0.63244809599999996</v>
      </c>
      <c r="E899" s="142">
        <f t="shared" si="444"/>
        <v>1.2E-2</v>
      </c>
      <c r="F899" s="142">
        <v>8.5344000000000001E-4</v>
      </c>
      <c r="G899" s="142">
        <v>2.35116E-4</v>
      </c>
      <c r="H899" s="142">
        <v>2.35116E-4</v>
      </c>
      <c r="I899" s="142">
        <v>3.0000000000000001E-3</v>
      </c>
      <c r="J899" s="142">
        <v>2.9893199999999996E-4</v>
      </c>
      <c r="K899" s="142">
        <v>3.0000000000000001E-3</v>
      </c>
      <c r="L899" s="142">
        <v>3.1939199999999999E-4</v>
      </c>
      <c r="M899" s="142">
        <v>5.7648839999999996E-3</v>
      </c>
      <c r="N899" s="142"/>
      <c r="O899" s="134">
        <v>6.4685119999999999E-2</v>
      </c>
      <c r="P899" s="142">
        <f t="shared" si="445"/>
        <v>6.4685119999999999E-2</v>
      </c>
      <c r="Q899" s="134">
        <v>0</v>
      </c>
      <c r="R899" s="134">
        <v>0</v>
      </c>
      <c r="S899" s="142">
        <f t="shared" si="446"/>
        <v>1.114656E-2</v>
      </c>
      <c r="T899" s="142"/>
      <c r="U899" s="142"/>
      <c r="V899" s="142"/>
      <c r="W899" s="142"/>
      <c r="X899" s="142"/>
    </row>
    <row r="900" spans="1:24" ht="78.75" x14ac:dyDescent="0.25">
      <c r="A900" s="141">
        <f t="shared" si="412"/>
        <v>784</v>
      </c>
      <c r="B900" s="135" t="s">
        <v>1275</v>
      </c>
      <c r="C900" s="136" t="s">
        <v>2160</v>
      </c>
      <c r="D900" s="142">
        <v>3.0168479999999995</v>
      </c>
      <c r="E900" s="142">
        <f t="shared" si="444"/>
        <v>1.2E-2</v>
      </c>
      <c r="F900" s="142">
        <v>0</v>
      </c>
      <c r="G900" s="142">
        <v>2.35116E-4</v>
      </c>
      <c r="H900" s="142">
        <v>2.35116E-4</v>
      </c>
      <c r="I900" s="142">
        <v>3.0000000000000001E-3</v>
      </c>
      <c r="J900" s="142">
        <v>2.9893199999999996E-4</v>
      </c>
      <c r="K900" s="142">
        <v>3.0000000000000001E-3</v>
      </c>
      <c r="L900" s="142">
        <v>-5.3404799999999997E-4</v>
      </c>
      <c r="M900" s="142">
        <v>5.7648839999999996E-3</v>
      </c>
      <c r="N900" s="142"/>
      <c r="O900" s="134">
        <v>0</v>
      </c>
      <c r="P900" s="142">
        <f t="shared" si="445"/>
        <v>0</v>
      </c>
      <c r="Q900" s="134">
        <v>0</v>
      </c>
      <c r="R900" s="134">
        <v>0</v>
      </c>
      <c r="S900" s="142">
        <f t="shared" si="446"/>
        <v>1.2E-2</v>
      </c>
      <c r="T900" s="142"/>
      <c r="U900" s="142"/>
      <c r="V900" s="142"/>
      <c r="W900" s="142"/>
      <c r="X900" s="142"/>
    </row>
    <row r="901" spans="1:24" ht="141.75" customHeight="1" x14ac:dyDescent="0.25">
      <c r="A901" s="141">
        <f t="shared" si="412"/>
        <v>785</v>
      </c>
      <c r="B901" s="140" t="s">
        <v>2072</v>
      </c>
      <c r="C901" s="132" t="s">
        <v>2161</v>
      </c>
      <c r="D901" s="142">
        <v>6.4484159999999999</v>
      </c>
      <c r="E901" s="142">
        <f t="shared" si="444"/>
        <v>6.4364159999999995</v>
      </c>
      <c r="F901" s="142">
        <v>0.45776427600000003</v>
      </c>
      <c r="G901" s="142">
        <v>0.126102732</v>
      </c>
      <c r="H901" s="142">
        <v>0.126102732</v>
      </c>
      <c r="I901" s="142">
        <v>1.6091040000000001</v>
      </c>
      <c r="J901" s="142">
        <v>0.1603503</v>
      </c>
      <c r="K901" s="142">
        <v>1.6091040000000001</v>
      </c>
      <c r="L901" s="142">
        <v>0.17131124400000003</v>
      </c>
      <c r="M901" s="142">
        <v>3.0921052679999996</v>
      </c>
      <c r="N901" s="142"/>
      <c r="O901" s="134">
        <v>0.38147022999999997</v>
      </c>
      <c r="P901" s="142">
        <f t="shared" si="445"/>
        <v>0.38147022999999997</v>
      </c>
      <c r="Q901" s="134">
        <v>0</v>
      </c>
      <c r="R901" s="134">
        <v>0</v>
      </c>
      <c r="S901" s="142">
        <f t="shared" si="446"/>
        <v>5.9786517239999997</v>
      </c>
      <c r="T901" s="142"/>
      <c r="U901" s="142"/>
      <c r="V901" s="142"/>
      <c r="W901" s="142"/>
      <c r="X901" s="142"/>
    </row>
    <row r="902" spans="1:24" ht="110.25" x14ac:dyDescent="0.25">
      <c r="A902" s="141">
        <f t="shared" si="412"/>
        <v>786</v>
      </c>
      <c r="B902" s="140" t="s">
        <v>2073</v>
      </c>
      <c r="C902" s="132" t="s">
        <v>2162</v>
      </c>
      <c r="D902" s="142">
        <v>3.1863600000000001</v>
      </c>
      <c r="E902" s="142">
        <f t="shared" si="444"/>
        <v>3.1743600000000005</v>
      </c>
      <c r="F902" s="142">
        <v>0.49045633999999999</v>
      </c>
      <c r="G902" s="142">
        <v>0.27414784400000008</v>
      </c>
      <c r="H902" s="142">
        <v>0.27414784400000008</v>
      </c>
      <c r="I902" s="142">
        <v>0</v>
      </c>
      <c r="J902" s="142">
        <v>7.9082759999999863E-2</v>
      </c>
      <c r="K902" s="142">
        <v>0</v>
      </c>
      <c r="L902" s="142">
        <v>0.13722573600000004</v>
      </c>
      <c r="M902" s="142">
        <v>2.9002121560000003</v>
      </c>
      <c r="N902" s="142"/>
      <c r="O902" s="134">
        <v>2.4583443599999999</v>
      </c>
      <c r="P902" s="142">
        <f t="shared" si="445"/>
        <v>2.4583443599999999</v>
      </c>
      <c r="Q902" s="134">
        <v>2.6352156500000001</v>
      </c>
      <c r="R902" s="134">
        <v>2.6352156500000001</v>
      </c>
      <c r="S902" s="142">
        <f t="shared" si="446"/>
        <v>2.6839036600000004</v>
      </c>
      <c r="T902" s="142"/>
      <c r="U902" s="142"/>
      <c r="V902" s="142"/>
      <c r="W902" s="142"/>
      <c r="X902" s="142"/>
    </row>
    <row r="903" spans="1:24" ht="94.5" x14ac:dyDescent="0.25">
      <c r="A903" s="141">
        <f t="shared" si="412"/>
        <v>787</v>
      </c>
      <c r="B903" s="140" t="s">
        <v>1279</v>
      </c>
      <c r="C903" s="132" t="s">
        <v>2074</v>
      </c>
      <c r="D903" s="142">
        <v>2.6374679999999997</v>
      </c>
      <c r="E903" s="142">
        <f t="shared" si="444"/>
        <v>2.6254679999999997</v>
      </c>
      <c r="F903" s="142">
        <v>0.18672586800000002</v>
      </c>
      <c r="G903" s="142">
        <v>5.1438360000000002E-2</v>
      </c>
      <c r="H903" s="142">
        <v>5.1438360000000002E-2</v>
      </c>
      <c r="I903" s="142">
        <v>0</v>
      </c>
      <c r="J903" s="142">
        <v>6.5408232000000011E-2</v>
      </c>
      <c r="K903" s="142">
        <v>0</v>
      </c>
      <c r="L903" s="142">
        <v>6.987927599999999E-2</v>
      </c>
      <c r="M903" s="142">
        <v>2.5740296399999996</v>
      </c>
      <c r="N903" s="142"/>
      <c r="O903" s="134">
        <v>2.1461148800000003</v>
      </c>
      <c r="P903" s="142">
        <f t="shared" si="445"/>
        <v>2.1461148800000003</v>
      </c>
      <c r="Q903" s="134">
        <v>0</v>
      </c>
      <c r="R903" s="134">
        <v>0</v>
      </c>
      <c r="S903" s="142">
        <f t="shared" si="446"/>
        <v>2.4387421319999998</v>
      </c>
      <c r="T903" s="142"/>
      <c r="U903" s="142"/>
      <c r="V903" s="142"/>
      <c r="W903" s="142"/>
      <c r="X903" s="142"/>
    </row>
    <row r="904" spans="1:24" ht="110.25" x14ac:dyDescent="0.25">
      <c r="A904" s="141">
        <f t="shared" si="412"/>
        <v>788</v>
      </c>
      <c r="B904" s="140" t="s">
        <v>1280</v>
      </c>
      <c r="C904" s="132" t="s">
        <v>1281</v>
      </c>
      <c r="D904" s="142">
        <v>0</v>
      </c>
      <c r="E904" s="142">
        <f t="shared" si="444"/>
        <v>0</v>
      </c>
      <c r="F904" s="142">
        <v>5.6058022800000007</v>
      </c>
      <c r="G904" s="142">
        <v>0</v>
      </c>
      <c r="H904" s="142">
        <v>5.6058022799999998</v>
      </c>
      <c r="I904" s="142">
        <v>0</v>
      </c>
      <c r="J904" s="142">
        <v>0</v>
      </c>
      <c r="K904" s="142">
        <v>0</v>
      </c>
      <c r="L904" s="142">
        <v>8.8817841970012523E-16</v>
      </c>
      <c r="M904" s="142">
        <v>0</v>
      </c>
      <c r="N904" s="142"/>
      <c r="O904" s="134">
        <v>0</v>
      </c>
      <c r="P904" s="142">
        <f t="shared" si="445"/>
        <v>0</v>
      </c>
      <c r="Q904" s="134">
        <v>0</v>
      </c>
      <c r="R904" s="134">
        <v>0</v>
      </c>
      <c r="S904" s="142">
        <f t="shared" si="446"/>
        <v>-5.6058022800000007</v>
      </c>
      <c r="T904" s="142"/>
      <c r="U904" s="142"/>
      <c r="V904" s="142"/>
      <c r="W904" s="142"/>
      <c r="X904" s="142"/>
    </row>
    <row r="905" spans="1:24" ht="31.5" x14ac:dyDescent="0.25">
      <c r="A905" s="173"/>
      <c r="B905" s="189" t="s">
        <v>297</v>
      </c>
      <c r="C905" s="177"/>
      <c r="D905" s="195">
        <v>22.187858951999999</v>
      </c>
      <c r="E905" s="195">
        <v>11.542067999999999</v>
      </c>
      <c r="F905" s="195">
        <v>0.96740421599999993</v>
      </c>
      <c r="G905" s="195">
        <v>0.22613306400000002</v>
      </c>
      <c r="H905" s="195">
        <v>0.22613306400000002</v>
      </c>
      <c r="I905" s="195">
        <v>1.0157159999999998</v>
      </c>
      <c r="J905" s="195">
        <v>0.28701322800000001</v>
      </c>
      <c r="K905" s="195">
        <v>8.157348515999999</v>
      </c>
      <c r="L905" s="195">
        <v>0.45425792399999998</v>
      </c>
      <c r="M905" s="195">
        <v>2.1428704199999999</v>
      </c>
      <c r="N905" s="195">
        <f t="shared" ref="N905" si="447">SUM(N906:N909)</f>
        <v>0</v>
      </c>
      <c r="O905" s="200">
        <v>6.2015539299999993</v>
      </c>
      <c r="P905" s="195">
        <f t="shared" ref="P905" si="448">SUM(P906:P909)</f>
        <v>6.2015539299999993</v>
      </c>
      <c r="Q905" s="195">
        <f t="shared" ref="Q905:W905" si="449">SUM(Q906:Q909)</f>
        <v>6.5184570099999997</v>
      </c>
      <c r="R905" s="195">
        <f t="shared" si="449"/>
        <v>6.5184570099999997</v>
      </c>
      <c r="S905" s="195">
        <f t="shared" si="449"/>
        <v>10.574663784</v>
      </c>
      <c r="T905" s="195">
        <f t="shared" si="449"/>
        <v>0</v>
      </c>
      <c r="U905" s="195">
        <f t="shared" si="449"/>
        <v>0</v>
      </c>
      <c r="V905" s="195">
        <f t="shared" si="449"/>
        <v>0</v>
      </c>
      <c r="W905" s="195">
        <f t="shared" si="449"/>
        <v>0</v>
      </c>
      <c r="X905" s="195"/>
    </row>
    <row r="906" spans="1:24" ht="126" x14ac:dyDescent="0.25">
      <c r="A906" s="141">
        <f t="shared" si="412"/>
        <v>789</v>
      </c>
      <c r="B906" s="140" t="s">
        <v>1282</v>
      </c>
      <c r="C906" s="132" t="s">
        <v>1283</v>
      </c>
      <c r="D906" s="142">
        <v>12.308665787999999</v>
      </c>
      <c r="E906" s="142">
        <f>G906+I906+K906+M906</f>
        <v>4.0508639999999998</v>
      </c>
      <c r="F906" s="142">
        <v>0.28810144800000004</v>
      </c>
      <c r="G906" s="142">
        <v>7.9364819999999989E-2</v>
      </c>
      <c r="H906" s="142">
        <v>7.9364819999999989E-2</v>
      </c>
      <c r="I906" s="142">
        <v>1.0127159999999999</v>
      </c>
      <c r="J906" s="142">
        <v>0.100919088</v>
      </c>
      <c r="K906" s="142">
        <v>1.0127159999999999</v>
      </c>
      <c r="L906" s="142">
        <v>0.10781754000000003</v>
      </c>
      <c r="M906" s="142">
        <v>1.94606718</v>
      </c>
      <c r="N906" s="142"/>
      <c r="O906" s="134">
        <v>0.24008454000000001</v>
      </c>
      <c r="P906" s="142">
        <f>O906-X906</f>
        <v>0.24008454000000001</v>
      </c>
      <c r="Q906" s="134">
        <v>0</v>
      </c>
      <c r="R906" s="134">
        <v>0</v>
      </c>
      <c r="S906" s="142">
        <f>E906-F906</f>
        <v>3.7627625519999999</v>
      </c>
      <c r="T906" s="142"/>
      <c r="U906" s="142"/>
      <c r="V906" s="142"/>
      <c r="W906" s="142"/>
      <c r="X906" s="142"/>
    </row>
    <row r="907" spans="1:24" ht="60.75" customHeight="1" x14ac:dyDescent="0.25">
      <c r="A907" s="141">
        <f t="shared" si="412"/>
        <v>790</v>
      </c>
      <c r="B907" s="140" t="s">
        <v>1284</v>
      </c>
      <c r="C907" s="132" t="s">
        <v>2163</v>
      </c>
      <c r="D907" s="142">
        <v>7.9903331640000008</v>
      </c>
      <c r="E907" s="142">
        <f>G907+I907+K907+M907</f>
        <v>7.2843479999999996</v>
      </c>
      <c r="F907" s="142">
        <v>0.66544442399999992</v>
      </c>
      <c r="G907" s="142">
        <v>0.142715484</v>
      </c>
      <c r="H907" s="142">
        <v>0.142715484</v>
      </c>
      <c r="I907" s="142">
        <v>0</v>
      </c>
      <c r="J907" s="142">
        <v>0.18147483599999997</v>
      </c>
      <c r="K907" s="142">
        <v>7.1416325159999996</v>
      </c>
      <c r="L907" s="142">
        <v>0.34125410399999995</v>
      </c>
      <c r="M907" s="142">
        <v>0</v>
      </c>
      <c r="N907" s="142"/>
      <c r="O907" s="134">
        <v>5.9499207699999994</v>
      </c>
      <c r="P907" s="142">
        <f>O907-X907</f>
        <v>5.9499207699999994</v>
      </c>
      <c r="Q907" s="134">
        <v>6.5184570099999997</v>
      </c>
      <c r="R907" s="134">
        <v>6.5184570099999997</v>
      </c>
      <c r="S907" s="142">
        <f>E907-F907</f>
        <v>6.6189035759999992</v>
      </c>
      <c r="T907" s="142"/>
      <c r="U907" s="142"/>
      <c r="V907" s="142"/>
      <c r="W907" s="142"/>
      <c r="X907" s="142"/>
    </row>
    <row r="908" spans="1:24" ht="110.25" x14ac:dyDescent="0.25">
      <c r="A908" s="141">
        <f t="shared" si="412"/>
        <v>791</v>
      </c>
      <c r="B908" s="140" t="s">
        <v>1286</v>
      </c>
      <c r="C908" s="132" t="s">
        <v>2164</v>
      </c>
      <c r="D908" s="142">
        <v>1.0257000000000001</v>
      </c>
      <c r="E908" s="142">
        <f>G908+I908+K908+M908</f>
        <v>1.2E-2</v>
      </c>
      <c r="F908" s="142">
        <v>0</v>
      </c>
      <c r="G908" s="142">
        <v>2.35116E-4</v>
      </c>
      <c r="H908" s="142">
        <v>2.35116E-4</v>
      </c>
      <c r="I908" s="142">
        <v>3.0000000000000001E-3</v>
      </c>
      <c r="J908" s="142">
        <v>-2.35116E-4</v>
      </c>
      <c r="K908" s="142">
        <v>3.0000000000000001E-3</v>
      </c>
      <c r="L908" s="142">
        <v>0</v>
      </c>
      <c r="M908" s="142">
        <v>5.7648839999999996E-3</v>
      </c>
      <c r="N908" s="142"/>
      <c r="O908" s="134">
        <v>0</v>
      </c>
      <c r="P908" s="142">
        <f>O908-X908</f>
        <v>0</v>
      </c>
      <c r="Q908" s="134">
        <v>0</v>
      </c>
      <c r="R908" s="134">
        <v>0</v>
      </c>
      <c r="S908" s="142">
        <f>E908-F908</f>
        <v>1.2E-2</v>
      </c>
      <c r="T908" s="142"/>
      <c r="U908" s="142"/>
      <c r="V908" s="142"/>
      <c r="W908" s="142"/>
      <c r="X908" s="142"/>
    </row>
    <row r="909" spans="1:24" ht="78.75" x14ac:dyDescent="0.25">
      <c r="A909" s="141">
        <f t="shared" si="412"/>
        <v>792</v>
      </c>
      <c r="B909" s="140" t="s">
        <v>1288</v>
      </c>
      <c r="C909" s="132" t="s">
        <v>2075</v>
      </c>
      <c r="D909" s="142">
        <v>0.86315999999999993</v>
      </c>
      <c r="E909" s="142">
        <f>G909+I909+K909+M909</f>
        <v>0.194856</v>
      </c>
      <c r="F909" s="142">
        <v>1.3858343999999998E-2</v>
      </c>
      <c r="G909" s="142">
        <v>3.8176440000000002E-3</v>
      </c>
      <c r="H909" s="142">
        <v>3.8176440000000002E-3</v>
      </c>
      <c r="I909" s="142">
        <v>0</v>
      </c>
      <c r="J909" s="142">
        <v>4.8544199999999999E-3</v>
      </c>
      <c r="K909" s="142">
        <v>0</v>
      </c>
      <c r="L909" s="142">
        <v>5.186279999999998E-3</v>
      </c>
      <c r="M909" s="142">
        <v>0.19103835599999999</v>
      </c>
      <c r="N909" s="142"/>
      <c r="O909" s="134">
        <v>1.1548620000000001E-2</v>
      </c>
      <c r="P909" s="142">
        <f>O909-X909</f>
        <v>1.1548620000000001E-2</v>
      </c>
      <c r="Q909" s="134">
        <v>0</v>
      </c>
      <c r="R909" s="134">
        <v>0</v>
      </c>
      <c r="S909" s="142">
        <f>E909-F909</f>
        <v>0.18099765600000001</v>
      </c>
      <c r="T909" s="142"/>
      <c r="U909" s="142"/>
      <c r="V909" s="142"/>
      <c r="W909" s="142"/>
      <c r="X909" s="142"/>
    </row>
    <row r="910" spans="1:24" ht="31.5" x14ac:dyDescent="0.25">
      <c r="A910" s="173"/>
      <c r="B910" s="189" t="s">
        <v>307</v>
      </c>
      <c r="C910" s="177"/>
      <c r="D910" s="195">
        <v>21.406735530711863</v>
      </c>
      <c r="E910" s="195">
        <v>7.4786639999999993</v>
      </c>
      <c r="F910" s="195">
        <v>0.531889956</v>
      </c>
      <c r="G910" s="195">
        <v>0.14652253200000001</v>
      </c>
      <c r="H910" s="195">
        <v>0.14652253200000001</v>
      </c>
      <c r="I910" s="195">
        <v>0</v>
      </c>
      <c r="J910" s="195">
        <v>0.18631579199999995</v>
      </c>
      <c r="K910" s="195">
        <v>7.3321414680000006</v>
      </c>
      <c r="L910" s="195">
        <v>0.19905163200000006</v>
      </c>
      <c r="M910" s="195">
        <v>0</v>
      </c>
      <c r="N910" s="195">
        <f t="shared" ref="N910:P910" si="450">SUM(N911:N911)</f>
        <v>0</v>
      </c>
      <c r="O910" s="200">
        <v>0.44324163</v>
      </c>
      <c r="P910" s="195">
        <f t="shared" si="450"/>
        <v>0.44324163</v>
      </c>
      <c r="Q910" s="195">
        <f t="shared" ref="Q910:W910" si="451">SUM(Q911:Q911)</f>
        <v>0</v>
      </c>
      <c r="R910" s="195">
        <f t="shared" si="451"/>
        <v>0</v>
      </c>
      <c r="S910" s="195">
        <f t="shared" si="451"/>
        <v>6.9467740440000005</v>
      </c>
      <c r="T910" s="195">
        <f t="shared" si="451"/>
        <v>0</v>
      </c>
      <c r="U910" s="195">
        <f t="shared" si="451"/>
        <v>0</v>
      </c>
      <c r="V910" s="195">
        <f t="shared" si="451"/>
        <v>0</v>
      </c>
      <c r="W910" s="195">
        <f t="shared" si="451"/>
        <v>0</v>
      </c>
      <c r="X910" s="195"/>
    </row>
    <row r="911" spans="1:24" ht="141.75" x14ac:dyDescent="0.25">
      <c r="A911" s="141">
        <f t="shared" si="412"/>
        <v>793</v>
      </c>
      <c r="B911" s="140" t="s">
        <v>1289</v>
      </c>
      <c r="C911" s="132" t="s">
        <v>2076</v>
      </c>
      <c r="D911" s="142">
        <v>21.406735530711863</v>
      </c>
      <c r="E911" s="142">
        <f>G911+I911+K911+M911</f>
        <v>7.4786640000000002</v>
      </c>
      <c r="F911" s="142">
        <v>0.531889956</v>
      </c>
      <c r="G911" s="142">
        <v>0.14652253200000001</v>
      </c>
      <c r="H911" s="142">
        <v>0.14652253200000001</v>
      </c>
      <c r="I911" s="142">
        <v>0</v>
      </c>
      <c r="J911" s="142">
        <v>0.18631579199999995</v>
      </c>
      <c r="K911" s="142">
        <v>7.3321414680000006</v>
      </c>
      <c r="L911" s="142">
        <v>0.19905163200000006</v>
      </c>
      <c r="M911" s="142">
        <v>0</v>
      </c>
      <c r="N911" s="142"/>
      <c r="O911" s="134">
        <v>0.44324163</v>
      </c>
      <c r="P911" s="142">
        <f>O911-X911</f>
        <v>0.44324163</v>
      </c>
      <c r="Q911" s="134">
        <v>0</v>
      </c>
      <c r="R911" s="134">
        <v>0</v>
      </c>
      <c r="S911" s="142">
        <f>E911-F911</f>
        <v>6.9467740440000005</v>
      </c>
      <c r="T911" s="142"/>
      <c r="U911" s="142"/>
      <c r="V911" s="142"/>
      <c r="W911" s="142"/>
      <c r="X911" s="142"/>
    </row>
    <row r="912" spans="1:24" ht="31.5" x14ac:dyDescent="0.25">
      <c r="A912" s="173"/>
      <c r="B912" s="189" t="s">
        <v>323</v>
      </c>
      <c r="C912" s="177"/>
      <c r="D912" s="195">
        <v>9.4184126520000007</v>
      </c>
      <c r="E912" s="195">
        <v>1.2E-2</v>
      </c>
      <c r="F912" s="195">
        <v>0</v>
      </c>
      <c r="G912" s="195">
        <v>0</v>
      </c>
      <c r="H912" s="195">
        <v>0</v>
      </c>
      <c r="I912" s="195">
        <v>3.0000000000000001E-3</v>
      </c>
      <c r="J912" s="195">
        <v>0</v>
      </c>
      <c r="K912" s="195">
        <v>3.0000000000000001E-3</v>
      </c>
      <c r="L912" s="195">
        <v>0</v>
      </c>
      <c r="M912" s="195">
        <v>6.0000000000000001E-3</v>
      </c>
      <c r="N912" s="195">
        <f t="shared" ref="N912:P912" si="452">N913</f>
        <v>0</v>
      </c>
      <c r="O912" s="200">
        <v>0</v>
      </c>
      <c r="P912" s="195">
        <f t="shared" si="452"/>
        <v>0</v>
      </c>
      <c r="Q912" s="195">
        <f t="shared" ref="Q912:W912" si="453">Q913</f>
        <v>0</v>
      </c>
      <c r="R912" s="195">
        <f t="shared" si="453"/>
        <v>0</v>
      </c>
      <c r="S912" s="195">
        <f t="shared" si="453"/>
        <v>1.2E-2</v>
      </c>
      <c r="T912" s="195">
        <f t="shared" si="453"/>
        <v>0</v>
      </c>
      <c r="U912" s="195">
        <f t="shared" si="453"/>
        <v>0</v>
      </c>
      <c r="V912" s="195">
        <f t="shared" si="453"/>
        <v>0</v>
      </c>
      <c r="W912" s="195">
        <f t="shared" si="453"/>
        <v>0</v>
      </c>
      <c r="X912" s="195"/>
    </row>
    <row r="913" spans="1:24" ht="157.5" x14ac:dyDescent="0.25">
      <c r="A913" s="141">
        <f t="shared" si="412"/>
        <v>794</v>
      </c>
      <c r="B913" s="133" t="s">
        <v>1290</v>
      </c>
      <c r="C913" s="138" t="s">
        <v>2165</v>
      </c>
      <c r="D913" s="142">
        <v>9.4184126520000007</v>
      </c>
      <c r="E913" s="142">
        <f>G913+I913+K913+M913</f>
        <v>1.2E-2</v>
      </c>
      <c r="F913" s="142">
        <v>0</v>
      </c>
      <c r="G913" s="142">
        <v>0</v>
      </c>
      <c r="H913" s="142">
        <v>0</v>
      </c>
      <c r="I913" s="142">
        <v>3.0000000000000001E-3</v>
      </c>
      <c r="J913" s="142">
        <v>0</v>
      </c>
      <c r="K913" s="142">
        <v>3.0000000000000001E-3</v>
      </c>
      <c r="L913" s="142">
        <v>0</v>
      </c>
      <c r="M913" s="142">
        <v>6.0000000000000001E-3</v>
      </c>
      <c r="N913" s="142"/>
      <c r="O913" s="134">
        <v>0</v>
      </c>
      <c r="P913" s="142">
        <f>O913-X913</f>
        <v>0</v>
      </c>
      <c r="Q913" s="134">
        <v>0</v>
      </c>
      <c r="R913" s="134">
        <v>0</v>
      </c>
      <c r="S913" s="142">
        <f>E913-F913</f>
        <v>1.2E-2</v>
      </c>
      <c r="T913" s="142"/>
      <c r="U913" s="142"/>
      <c r="V913" s="142"/>
      <c r="W913" s="142"/>
      <c r="X913" s="142"/>
    </row>
    <row r="914" spans="1:24" ht="31.5" x14ac:dyDescent="0.25">
      <c r="A914" s="173"/>
      <c r="B914" s="192" t="s">
        <v>1292</v>
      </c>
      <c r="C914" s="193"/>
      <c r="D914" s="195">
        <v>0</v>
      </c>
      <c r="E914" s="195">
        <v>0</v>
      </c>
      <c r="F914" s="195">
        <v>0</v>
      </c>
      <c r="G914" s="195">
        <v>0</v>
      </c>
      <c r="H914" s="195">
        <v>0</v>
      </c>
      <c r="I914" s="195">
        <v>0</v>
      </c>
      <c r="J914" s="195">
        <v>0</v>
      </c>
      <c r="K914" s="195">
        <v>0</v>
      </c>
      <c r="L914" s="195">
        <v>0</v>
      </c>
      <c r="M914" s="195">
        <v>0</v>
      </c>
      <c r="N914" s="195">
        <f t="shared" ref="N914:P914" si="454">N915</f>
        <v>0</v>
      </c>
      <c r="O914" s="200">
        <v>0.39322141000000005</v>
      </c>
      <c r="P914" s="195">
        <f t="shared" si="454"/>
        <v>0.39322141000000005</v>
      </c>
      <c r="Q914" s="195">
        <f t="shared" ref="Q914:W914" si="455">Q915</f>
        <v>0.40150670999999999</v>
      </c>
      <c r="R914" s="195">
        <f t="shared" si="455"/>
        <v>0</v>
      </c>
      <c r="S914" s="195">
        <f t="shared" si="455"/>
        <v>0</v>
      </c>
      <c r="T914" s="195">
        <f t="shared" si="455"/>
        <v>0</v>
      </c>
      <c r="U914" s="195">
        <f t="shared" si="455"/>
        <v>0</v>
      </c>
      <c r="V914" s="195">
        <f t="shared" si="455"/>
        <v>0</v>
      </c>
      <c r="W914" s="195">
        <f t="shared" si="455"/>
        <v>0</v>
      </c>
      <c r="X914" s="195"/>
    </row>
    <row r="915" spans="1:24" ht="94.5" x14ac:dyDescent="0.25">
      <c r="A915" s="141">
        <f t="shared" si="412"/>
        <v>795</v>
      </c>
      <c r="B915" s="140" t="s">
        <v>1293</v>
      </c>
      <c r="C915" s="132" t="s">
        <v>1294</v>
      </c>
      <c r="D915" s="142">
        <v>0</v>
      </c>
      <c r="E915" s="142">
        <f>G915+I915+K915+M915</f>
        <v>0</v>
      </c>
      <c r="F915" s="142">
        <v>0</v>
      </c>
      <c r="G915" s="142">
        <v>0</v>
      </c>
      <c r="H915" s="142">
        <v>0</v>
      </c>
      <c r="I915" s="142">
        <v>0</v>
      </c>
      <c r="J915" s="142">
        <v>0</v>
      </c>
      <c r="K915" s="142">
        <v>0</v>
      </c>
      <c r="L915" s="142">
        <v>0</v>
      </c>
      <c r="M915" s="142">
        <v>0</v>
      </c>
      <c r="N915" s="142"/>
      <c r="O915" s="134">
        <v>0.39322141000000005</v>
      </c>
      <c r="P915" s="142">
        <f>O915-X915</f>
        <v>0.39322141000000005</v>
      </c>
      <c r="Q915" s="134">
        <v>0.40150670999999999</v>
      </c>
      <c r="R915" s="134">
        <v>0</v>
      </c>
      <c r="S915" s="142">
        <f>E915-F915</f>
        <v>0</v>
      </c>
      <c r="T915" s="142"/>
      <c r="U915" s="142"/>
      <c r="V915" s="142"/>
      <c r="W915" s="142"/>
      <c r="X915" s="142"/>
    </row>
    <row r="916" spans="1:24" ht="121.5" customHeight="1" x14ac:dyDescent="0.25">
      <c r="A916" s="173"/>
      <c r="B916" s="189" t="s">
        <v>455</v>
      </c>
      <c r="C916" s="177"/>
      <c r="D916" s="195">
        <v>0</v>
      </c>
      <c r="E916" s="195">
        <v>0</v>
      </c>
      <c r="F916" s="195">
        <v>0</v>
      </c>
      <c r="G916" s="195">
        <v>0</v>
      </c>
      <c r="H916" s="195">
        <v>0</v>
      </c>
      <c r="I916" s="195">
        <v>0</v>
      </c>
      <c r="J916" s="195">
        <v>0</v>
      </c>
      <c r="K916" s="195">
        <v>0</v>
      </c>
      <c r="L916" s="195">
        <v>0</v>
      </c>
      <c r="M916" s="195">
        <v>0</v>
      </c>
      <c r="N916" s="195">
        <f t="shared" ref="N916:P916" si="456">N917</f>
        <v>0</v>
      </c>
      <c r="O916" s="200">
        <v>7.1193220000000002E-2</v>
      </c>
      <c r="P916" s="195">
        <f t="shared" si="456"/>
        <v>7.1193220000000002E-2</v>
      </c>
      <c r="Q916" s="195">
        <f t="shared" ref="Q916:W916" si="457">Q917</f>
        <v>0</v>
      </c>
      <c r="R916" s="195">
        <f t="shared" si="457"/>
        <v>0</v>
      </c>
      <c r="S916" s="195">
        <f t="shared" si="457"/>
        <v>0</v>
      </c>
      <c r="T916" s="195">
        <f t="shared" si="457"/>
        <v>0</v>
      </c>
      <c r="U916" s="195">
        <f t="shared" si="457"/>
        <v>0</v>
      </c>
      <c r="V916" s="195">
        <f t="shared" si="457"/>
        <v>0</v>
      </c>
      <c r="W916" s="195">
        <f t="shared" si="457"/>
        <v>0</v>
      </c>
      <c r="X916" s="195"/>
    </row>
    <row r="917" spans="1:24" ht="78.75" x14ac:dyDescent="0.25">
      <c r="A917" s="141">
        <f t="shared" si="412"/>
        <v>796</v>
      </c>
      <c r="B917" s="140" t="s">
        <v>1295</v>
      </c>
      <c r="C917" s="132" t="s">
        <v>2166</v>
      </c>
      <c r="D917" s="142">
        <v>0</v>
      </c>
      <c r="E917" s="142">
        <f>G917+I917+K917+M917</f>
        <v>0</v>
      </c>
      <c r="F917" s="142">
        <v>0</v>
      </c>
      <c r="G917" s="142">
        <v>0</v>
      </c>
      <c r="H917" s="142">
        <v>0</v>
      </c>
      <c r="I917" s="142">
        <v>0</v>
      </c>
      <c r="J917" s="142">
        <v>0</v>
      </c>
      <c r="K917" s="142">
        <v>0</v>
      </c>
      <c r="L917" s="142">
        <v>0</v>
      </c>
      <c r="M917" s="142">
        <v>0</v>
      </c>
      <c r="N917" s="142"/>
      <c r="O917" s="134">
        <v>7.1193220000000002E-2</v>
      </c>
      <c r="P917" s="142">
        <f>O917-X917</f>
        <v>7.1193220000000002E-2</v>
      </c>
      <c r="Q917" s="134">
        <v>0</v>
      </c>
      <c r="R917" s="134">
        <v>0</v>
      </c>
      <c r="S917" s="142">
        <f>E917-F917</f>
        <v>0</v>
      </c>
      <c r="T917" s="142"/>
      <c r="U917" s="142"/>
      <c r="V917" s="142"/>
      <c r="W917" s="142"/>
      <c r="X917" s="142"/>
    </row>
    <row r="918" spans="1:24" ht="31.5" x14ac:dyDescent="0.25">
      <c r="A918" s="173"/>
      <c r="B918" s="189" t="s">
        <v>330</v>
      </c>
      <c r="C918" s="177"/>
      <c r="D918" s="195">
        <v>14.163268717830508</v>
      </c>
      <c r="E918" s="195">
        <v>2.9259719999999998</v>
      </c>
      <c r="F918" s="195">
        <v>2.1156623100000003</v>
      </c>
      <c r="G918" s="195">
        <v>2.114425661999999</v>
      </c>
      <c r="H918" s="195">
        <v>2.114425661999999</v>
      </c>
      <c r="I918" s="195">
        <v>0.73149299999999995</v>
      </c>
      <c r="J918" s="195">
        <v>5.9786399999999993E-4</v>
      </c>
      <c r="K918" s="195">
        <v>6.2523570000000417E-2</v>
      </c>
      <c r="L918" s="195">
        <v>6.3878400000044408E-4</v>
      </c>
      <c r="M918" s="195">
        <v>1.7529768000000001E-2</v>
      </c>
      <c r="N918" s="195">
        <f t="shared" ref="N918" si="458">SUM(N919:N922)</f>
        <v>0</v>
      </c>
      <c r="O918" s="200">
        <v>1.4224000000000001E-3</v>
      </c>
      <c r="P918" s="195">
        <f t="shared" ref="P918" si="459">SUM(P919:P922)</f>
        <v>1.4224000000000001E-3</v>
      </c>
      <c r="Q918" s="195">
        <f t="shared" ref="Q918:W918" si="460">SUM(Q919:Q922)</f>
        <v>0</v>
      </c>
      <c r="R918" s="195">
        <f t="shared" si="460"/>
        <v>0</v>
      </c>
      <c r="S918" s="195">
        <f t="shared" si="460"/>
        <v>0.81030968999999997</v>
      </c>
      <c r="T918" s="195">
        <f t="shared" si="460"/>
        <v>0</v>
      </c>
      <c r="U918" s="195">
        <f t="shared" si="460"/>
        <v>0</v>
      </c>
      <c r="V918" s="195">
        <f t="shared" si="460"/>
        <v>0</v>
      </c>
      <c r="W918" s="195">
        <f t="shared" si="460"/>
        <v>0</v>
      </c>
      <c r="X918" s="195"/>
    </row>
    <row r="919" spans="1:24" ht="94.5" x14ac:dyDescent="0.25">
      <c r="A919" s="141">
        <f t="shared" ref="A919:A982" si="461">IF(A918&gt;0,A918+1,A917+1)</f>
        <v>797</v>
      </c>
      <c r="B919" s="140" t="s">
        <v>1296</v>
      </c>
      <c r="C919" s="132" t="s">
        <v>1297</v>
      </c>
      <c r="D919" s="142">
        <v>2.0623800000000005</v>
      </c>
      <c r="E919" s="142">
        <f>G919+I919+K919+M919</f>
        <v>1.2E-2</v>
      </c>
      <c r="F919" s="142">
        <v>0</v>
      </c>
      <c r="G919" s="142">
        <v>0</v>
      </c>
      <c r="H919" s="142">
        <v>0</v>
      </c>
      <c r="I919" s="142">
        <v>3.0000000000000001E-3</v>
      </c>
      <c r="J919" s="142">
        <v>0</v>
      </c>
      <c r="K919" s="142">
        <v>3.0000000000000001E-3</v>
      </c>
      <c r="L919" s="142">
        <v>0</v>
      </c>
      <c r="M919" s="142">
        <v>6.0000000000000001E-3</v>
      </c>
      <c r="N919" s="142"/>
      <c r="O919" s="134">
        <v>0</v>
      </c>
      <c r="P919" s="142">
        <f>O919-X919</f>
        <v>0</v>
      </c>
      <c r="Q919" s="134">
        <v>0</v>
      </c>
      <c r="R919" s="134">
        <v>0</v>
      </c>
      <c r="S919" s="142">
        <f>E919-F919</f>
        <v>1.2E-2</v>
      </c>
      <c r="T919" s="142"/>
      <c r="U919" s="142"/>
      <c r="V919" s="142"/>
      <c r="W919" s="142"/>
      <c r="X919" s="142"/>
    </row>
    <row r="920" spans="1:24" ht="110.25" x14ac:dyDescent="0.25">
      <c r="A920" s="141">
        <f t="shared" si="461"/>
        <v>798</v>
      </c>
      <c r="B920" s="140" t="s">
        <v>1298</v>
      </c>
      <c r="C920" s="132" t="s">
        <v>1299</v>
      </c>
      <c r="D920" s="142">
        <v>2.7462173694915255</v>
      </c>
      <c r="E920" s="142">
        <f>G920+I920+K920+M920</f>
        <v>1.2E-2</v>
      </c>
      <c r="F920" s="142">
        <v>8.5344000000000001E-4</v>
      </c>
      <c r="G920" s="142">
        <v>2.35116E-4</v>
      </c>
      <c r="H920" s="142">
        <v>2.35116E-4</v>
      </c>
      <c r="I920" s="142">
        <v>3.0000000000000001E-3</v>
      </c>
      <c r="J920" s="142">
        <v>2.9893199999999996E-4</v>
      </c>
      <c r="K920" s="142">
        <v>3.0000000000000001E-3</v>
      </c>
      <c r="L920" s="142">
        <v>3.1939199999999999E-4</v>
      </c>
      <c r="M920" s="142">
        <v>5.7648839999999996E-3</v>
      </c>
      <c r="N920" s="142"/>
      <c r="O920" s="134">
        <v>7.1120000000000005E-4</v>
      </c>
      <c r="P920" s="142">
        <f>O920-X920</f>
        <v>7.1120000000000005E-4</v>
      </c>
      <c r="Q920" s="134">
        <v>0</v>
      </c>
      <c r="R920" s="134">
        <v>0</v>
      </c>
      <c r="S920" s="142">
        <f>E920-F920</f>
        <v>1.114656E-2</v>
      </c>
      <c r="T920" s="142"/>
      <c r="U920" s="142"/>
      <c r="V920" s="142"/>
      <c r="W920" s="142"/>
      <c r="X920" s="142"/>
    </row>
    <row r="921" spans="1:24" ht="78.75" x14ac:dyDescent="0.25">
      <c r="A921" s="141">
        <f t="shared" si="461"/>
        <v>799</v>
      </c>
      <c r="B921" s="140" t="s">
        <v>1300</v>
      </c>
      <c r="C921" s="132" t="s">
        <v>2167</v>
      </c>
      <c r="D921" s="142">
        <v>3.2515800000000001</v>
      </c>
      <c r="E921" s="142">
        <f>G921+I921+K921+M921</f>
        <v>2.8899719999999998</v>
      </c>
      <c r="F921" s="142">
        <v>2.1139554299999999</v>
      </c>
      <c r="G921" s="142">
        <v>2.1139554299999994</v>
      </c>
      <c r="H921" s="142">
        <v>2.1139554299999994</v>
      </c>
      <c r="I921" s="142">
        <v>0.72249299999999994</v>
      </c>
      <c r="J921" s="142">
        <v>0</v>
      </c>
      <c r="K921" s="142">
        <v>5.3523570000000423E-2</v>
      </c>
      <c r="L921" s="142">
        <v>4.4408920985006262E-16</v>
      </c>
      <c r="M921" s="142">
        <v>0</v>
      </c>
      <c r="N921" s="142"/>
      <c r="O921" s="134">
        <v>0</v>
      </c>
      <c r="P921" s="142">
        <f>O921-X921</f>
        <v>0</v>
      </c>
      <c r="Q921" s="134">
        <v>0</v>
      </c>
      <c r="R921" s="134">
        <v>0</v>
      </c>
      <c r="S921" s="142">
        <f>E921-F921</f>
        <v>0.77601656999999991</v>
      </c>
      <c r="T921" s="142"/>
      <c r="U921" s="142"/>
      <c r="V921" s="142"/>
      <c r="W921" s="142"/>
      <c r="X921" s="142"/>
    </row>
    <row r="922" spans="1:24" ht="141.75" x14ac:dyDescent="0.25">
      <c r="A922" s="141">
        <f t="shared" si="461"/>
        <v>800</v>
      </c>
      <c r="B922" s="140" t="s">
        <v>1302</v>
      </c>
      <c r="C922" s="132" t="s">
        <v>1303</v>
      </c>
      <c r="D922" s="142">
        <v>6.1030913483389826</v>
      </c>
      <c r="E922" s="142">
        <f>G922+I922+K922+M922</f>
        <v>1.2E-2</v>
      </c>
      <c r="F922" s="142">
        <v>8.5344000000000001E-4</v>
      </c>
      <c r="G922" s="142">
        <v>2.35116E-4</v>
      </c>
      <c r="H922" s="142">
        <v>2.35116E-4</v>
      </c>
      <c r="I922" s="142">
        <v>3.0000000000000001E-3</v>
      </c>
      <c r="J922" s="142">
        <v>2.9893199999999996E-4</v>
      </c>
      <c r="K922" s="142">
        <v>3.0000000000000001E-3</v>
      </c>
      <c r="L922" s="142">
        <v>3.1939199999999999E-4</v>
      </c>
      <c r="M922" s="142">
        <v>5.7648839999999996E-3</v>
      </c>
      <c r="N922" s="142"/>
      <c r="O922" s="134">
        <v>7.1120000000000005E-4</v>
      </c>
      <c r="P922" s="142">
        <f>O922-X922</f>
        <v>7.1120000000000005E-4</v>
      </c>
      <c r="Q922" s="134">
        <v>0</v>
      </c>
      <c r="R922" s="134">
        <v>0</v>
      </c>
      <c r="S922" s="142">
        <f>E922-F922</f>
        <v>1.114656E-2</v>
      </c>
      <c r="T922" s="142"/>
      <c r="U922" s="142"/>
      <c r="V922" s="142"/>
      <c r="W922" s="142"/>
      <c r="X922" s="142"/>
    </row>
    <row r="923" spans="1:24" ht="31.5" x14ac:dyDescent="0.25">
      <c r="A923" s="173"/>
      <c r="B923" s="189" t="s">
        <v>388</v>
      </c>
      <c r="C923" s="177"/>
      <c r="D923" s="195">
        <v>133.85856718555934</v>
      </c>
      <c r="E923" s="195">
        <v>18.154356</v>
      </c>
      <c r="F923" s="195">
        <v>4.2790251379999997</v>
      </c>
      <c r="G923" s="195">
        <v>1.0601405160000001</v>
      </c>
      <c r="H923" s="195">
        <v>3.4595714899999992</v>
      </c>
      <c r="I923" s="195">
        <v>13.175151083999999</v>
      </c>
      <c r="J923" s="195">
        <v>0.56212414799999966</v>
      </c>
      <c r="K923" s="195">
        <v>1.3182779999999998</v>
      </c>
      <c r="L923" s="195">
        <v>0.25732949999999993</v>
      </c>
      <c r="M923" s="195">
        <v>2.6007864000000001</v>
      </c>
      <c r="N923" s="195">
        <f t="shared" ref="N923" si="462">SUM(N924:N932)</f>
        <v>0</v>
      </c>
      <c r="O923" s="200">
        <v>8.9640856299999996</v>
      </c>
      <c r="P923" s="195">
        <f t="shared" ref="P923" si="463">SUM(P924:P932)</f>
        <v>8.9640856299999996</v>
      </c>
      <c r="Q923" s="195">
        <f t="shared" ref="Q923:W923" si="464">SUM(Q924:Q932)</f>
        <v>24.602798030000002</v>
      </c>
      <c r="R923" s="195">
        <f t="shared" si="464"/>
        <v>9.8454600900000013</v>
      </c>
      <c r="S923" s="195">
        <f t="shared" si="464"/>
        <v>13.875330862</v>
      </c>
      <c r="T923" s="195">
        <f t="shared" si="464"/>
        <v>0</v>
      </c>
      <c r="U923" s="195">
        <f t="shared" si="464"/>
        <v>0</v>
      </c>
      <c r="V923" s="195">
        <f t="shared" si="464"/>
        <v>0</v>
      </c>
      <c r="W923" s="195">
        <f t="shared" si="464"/>
        <v>0</v>
      </c>
      <c r="X923" s="195"/>
    </row>
    <row r="924" spans="1:24" ht="110.25" x14ac:dyDescent="0.25">
      <c r="A924" s="141">
        <f t="shared" si="461"/>
        <v>801</v>
      </c>
      <c r="B924" s="140" t="s">
        <v>1304</v>
      </c>
      <c r="C924" s="132" t="s">
        <v>2168</v>
      </c>
      <c r="D924" s="142">
        <v>9.3759584806779657</v>
      </c>
      <c r="E924" s="142">
        <f t="shared" ref="E924:E932" si="465">G924+I924+K924+M924</f>
        <v>0.78742800000000002</v>
      </c>
      <c r="F924" s="142">
        <v>3.4155318979999998</v>
      </c>
      <c r="G924" s="142">
        <v>0.78742800000000002</v>
      </c>
      <c r="H924" s="142">
        <v>3.1868589740000002</v>
      </c>
      <c r="I924" s="142">
        <v>0</v>
      </c>
      <c r="J924" s="142">
        <v>1.9617191999999672E-2</v>
      </c>
      <c r="K924" s="142">
        <v>0</v>
      </c>
      <c r="L924" s="142">
        <v>0.20905573199999994</v>
      </c>
      <c r="M924" s="142">
        <v>0</v>
      </c>
      <c r="N924" s="142"/>
      <c r="O924" s="134">
        <v>0.70652698000000047</v>
      </c>
      <c r="P924" s="142">
        <f t="shared" ref="P924:P932" si="466">O924-X924</f>
        <v>0.70652698000000047</v>
      </c>
      <c r="Q924" s="134">
        <v>9.8454600900000013</v>
      </c>
      <c r="R924" s="134">
        <v>9.8454600900000013</v>
      </c>
      <c r="S924" s="142">
        <f t="shared" ref="S924:S932" si="467">E924-F924</f>
        <v>-2.628103898</v>
      </c>
      <c r="T924" s="142"/>
      <c r="U924" s="142"/>
      <c r="V924" s="142"/>
      <c r="W924" s="142"/>
      <c r="X924" s="142"/>
    </row>
    <row r="925" spans="1:24" ht="126" x14ac:dyDescent="0.25">
      <c r="A925" s="141">
        <f t="shared" si="461"/>
        <v>802</v>
      </c>
      <c r="B925" s="140" t="s">
        <v>1306</v>
      </c>
      <c r="C925" s="132" t="s">
        <v>2169</v>
      </c>
      <c r="D925" s="142">
        <v>8.166647244</v>
      </c>
      <c r="E925" s="142">
        <f t="shared" si="465"/>
        <v>1.2E-2</v>
      </c>
      <c r="F925" s="142">
        <v>0</v>
      </c>
      <c r="G925" s="142">
        <v>2.35116E-4</v>
      </c>
      <c r="H925" s="142">
        <v>2.35116E-4</v>
      </c>
      <c r="I925" s="142">
        <v>3.0000000000000001E-3</v>
      </c>
      <c r="J925" s="142">
        <v>-2.35116E-4</v>
      </c>
      <c r="K925" s="142">
        <v>3.0000000000000001E-3</v>
      </c>
      <c r="L925" s="142">
        <v>0</v>
      </c>
      <c r="M925" s="142">
        <v>5.7648839999999996E-3</v>
      </c>
      <c r="N925" s="142"/>
      <c r="O925" s="134">
        <v>0</v>
      </c>
      <c r="P925" s="142">
        <f t="shared" si="466"/>
        <v>0</v>
      </c>
      <c r="Q925" s="134">
        <v>0</v>
      </c>
      <c r="R925" s="134">
        <v>0</v>
      </c>
      <c r="S925" s="142">
        <f t="shared" si="467"/>
        <v>1.2E-2</v>
      </c>
      <c r="T925" s="142"/>
      <c r="U925" s="142"/>
      <c r="V925" s="142"/>
      <c r="W925" s="142"/>
      <c r="X925" s="142"/>
    </row>
    <row r="926" spans="1:24" ht="94.5" x14ac:dyDescent="0.25">
      <c r="A926" s="141">
        <f t="shared" si="461"/>
        <v>803</v>
      </c>
      <c r="B926" s="140" t="s">
        <v>1308</v>
      </c>
      <c r="C926" s="132" t="s">
        <v>2170</v>
      </c>
      <c r="D926" s="142">
        <v>19.136006892000001</v>
      </c>
      <c r="E926" s="142">
        <f t="shared" si="465"/>
        <v>1.2E-2</v>
      </c>
      <c r="F926" s="142">
        <v>1.0885560000000001E-3</v>
      </c>
      <c r="G926" s="142">
        <v>2.35116E-4</v>
      </c>
      <c r="H926" s="142">
        <v>2.35116E-4</v>
      </c>
      <c r="I926" s="142">
        <v>3.0000000000000001E-3</v>
      </c>
      <c r="J926" s="142">
        <v>5.3404799999999986E-4</v>
      </c>
      <c r="K926" s="142">
        <v>3.0000000000000001E-3</v>
      </c>
      <c r="L926" s="142">
        <v>3.1939200000000016E-4</v>
      </c>
      <c r="M926" s="142">
        <v>5.7648839999999996E-3</v>
      </c>
      <c r="N926" s="142"/>
      <c r="O926" s="134">
        <v>9.0712999999988824E-4</v>
      </c>
      <c r="P926" s="142">
        <f t="shared" si="466"/>
        <v>9.0712999999988824E-4</v>
      </c>
      <c r="Q926" s="134">
        <v>0</v>
      </c>
      <c r="R926" s="134">
        <v>0</v>
      </c>
      <c r="S926" s="142">
        <f t="shared" si="467"/>
        <v>1.0911443999999999E-2</v>
      </c>
      <c r="T926" s="142"/>
      <c r="U926" s="142"/>
      <c r="V926" s="142"/>
      <c r="W926" s="142"/>
      <c r="X926" s="142"/>
    </row>
    <row r="927" spans="1:24" ht="141.75" x14ac:dyDescent="0.25">
      <c r="A927" s="141">
        <f t="shared" si="461"/>
        <v>804</v>
      </c>
      <c r="B927" s="140" t="s">
        <v>1310</v>
      </c>
      <c r="C927" s="132" t="s">
        <v>2171</v>
      </c>
      <c r="D927" s="142">
        <v>62.834945651999988</v>
      </c>
      <c r="E927" s="142">
        <f t="shared" si="465"/>
        <v>0.23178000000000004</v>
      </c>
      <c r="F927" s="142">
        <v>1.6484411999999997E-2</v>
      </c>
      <c r="G927" s="142">
        <v>4.5410399999999997E-3</v>
      </c>
      <c r="H927" s="142">
        <v>4.5410399999999997E-3</v>
      </c>
      <c r="I927" s="142">
        <v>5.7945000000000003E-2</v>
      </c>
      <c r="J927" s="142">
        <v>5.7743159999999998E-3</v>
      </c>
      <c r="K927" s="142">
        <v>5.7945000000000003E-2</v>
      </c>
      <c r="L927" s="142">
        <v>6.1690559999999974E-3</v>
      </c>
      <c r="M927" s="142">
        <v>0.11134896000000002</v>
      </c>
      <c r="N927" s="142"/>
      <c r="O927" s="134">
        <v>1.3737009999999999E-2</v>
      </c>
      <c r="P927" s="142">
        <f t="shared" si="466"/>
        <v>1.3737009999999999E-2</v>
      </c>
      <c r="Q927" s="134">
        <v>0</v>
      </c>
      <c r="R927" s="134">
        <v>0</v>
      </c>
      <c r="S927" s="142">
        <f t="shared" si="467"/>
        <v>0.21529558800000004</v>
      </c>
      <c r="T927" s="142"/>
      <c r="U927" s="142"/>
      <c r="V927" s="142"/>
      <c r="W927" s="142"/>
      <c r="X927" s="142"/>
    </row>
    <row r="928" spans="1:24" ht="204.75" x14ac:dyDescent="0.25">
      <c r="A928" s="267">
        <f t="shared" si="461"/>
        <v>805</v>
      </c>
      <c r="B928" s="140" t="s">
        <v>1312</v>
      </c>
      <c r="C928" s="132" t="s">
        <v>2172</v>
      </c>
      <c r="D928" s="142">
        <v>13.91138884088136</v>
      </c>
      <c r="E928" s="142">
        <f t="shared" si="465"/>
        <v>3.4473959999999999</v>
      </c>
      <c r="F928" s="142">
        <v>0</v>
      </c>
      <c r="G928" s="142">
        <v>0</v>
      </c>
      <c r="H928" s="142">
        <v>0</v>
      </c>
      <c r="I928" s="142">
        <v>0.86184899999999998</v>
      </c>
      <c r="J928" s="142">
        <v>0</v>
      </c>
      <c r="K928" s="142">
        <v>0.86184899999999998</v>
      </c>
      <c r="L928" s="142">
        <v>0</v>
      </c>
      <c r="M928" s="142">
        <v>1.723698</v>
      </c>
      <c r="N928" s="142"/>
      <c r="O928" s="134">
        <v>0</v>
      </c>
      <c r="P928" s="142">
        <f t="shared" si="466"/>
        <v>0</v>
      </c>
      <c r="Q928" s="134">
        <v>0</v>
      </c>
      <c r="R928" s="134">
        <v>0</v>
      </c>
      <c r="S928" s="142">
        <f t="shared" si="467"/>
        <v>3.4473959999999999</v>
      </c>
      <c r="T928" s="142"/>
      <c r="U928" s="142"/>
      <c r="V928" s="142"/>
      <c r="W928" s="142"/>
      <c r="X928" s="142"/>
    </row>
    <row r="929" spans="1:24" ht="173.25" x14ac:dyDescent="0.25">
      <c r="A929" s="141">
        <f t="shared" si="461"/>
        <v>806</v>
      </c>
      <c r="B929" s="135" t="s">
        <v>1314</v>
      </c>
      <c r="C929" s="136" t="s">
        <v>2078</v>
      </c>
      <c r="D929" s="142">
        <v>5.69593872</v>
      </c>
      <c r="E929" s="142">
        <f t="shared" si="465"/>
        <v>1.2E-2</v>
      </c>
      <c r="F929" s="142">
        <v>8.5344000000000001E-4</v>
      </c>
      <c r="G929" s="142">
        <v>2.35116E-4</v>
      </c>
      <c r="H929" s="142">
        <v>2.35116E-4</v>
      </c>
      <c r="I929" s="142">
        <v>3.0000000000000001E-3</v>
      </c>
      <c r="J929" s="142">
        <v>2.9893199999999996E-4</v>
      </c>
      <c r="K929" s="142">
        <v>3.0000000000000001E-3</v>
      </c>
      <c r="L929" s="142">
        <v>3.1939199999999999E-4</v>
      </c>
      <c r="M929" s="142">
        <v>5.7648839999999996E-3</v>
      </c>
      <c r="N929" s="142"/>
      <c r="O929" s="134">
        <v>7.1120000000000005E-4</v>
      </c>
      <c r="P929" s="142">
        <f t="shared" si="466"/>
        <v>7.1120000000000005E-4</v>
      </c>
      <c r="Q929" s="134">
        <v>0</v>
      </c>
      <c r="R929" s="134">
        <v>0</v>
      </c>
      <c r="S929" s="142">
        <f t="shared" si="467"/>
        <v>1.114656E-2</v>
      </c>
      <c r="T929" s="142"/>
      <c r="U929" s="142"/>
      <c r="V929" s="142"/>
      <c r="W929" s="142"/>
      <c r="X929" s="142"/>
    </row>
    <row r="930" spans="1:24" ht="110.25" x14ac:dyDescent="0.25">
      <c r="A930" s="141">
        <f t="shared" si="461"/>
        <v>807</v>
      </c>
      <c r="B930" s="140" t="s">
        <v>1315</v>
      </c>
      <c r="C930" s="132" t="s">
        <v>1316</v>
      </c>
      <c r="D930" s="142">
        <v>12.093815999999995</v>
      </c>
      <c r="E930" s="142">
        <f t="shared" si="465"/>
        <v>12.093816</v>
      </c>
      <c r="F930" s="142">
        <v>0.734264892</v>
      </c>
      <c r="G930" s="142">
        <v>0.23694291599999998</v>
      </c>
      <c r="H930" s="142">
        <v>0.23694291599999998</v>
      </c>
      <c r="I930" s="142">
        <v>11.856873084</v>
      </c>
      <c r="J930" s="142">
        <v>0.49732197600000005</v>
      </c>
      <c r="K930" s="142">
        <v>0</v>
      </c>
      <c r="L930" s="142">
        <v>0</v>
      </c>
      <c r="M930" s="142">
        <v>0</v>
      </c>
      <c r="N930" s="142"/>
      <c r="O930" s="134">
        <v>8.1498683599999993</v>
      </c>
      <c r="P930" s="142">
        <f t="shared" si="466"/>
        <v>8.1498683599999993</v>
      </c>
      <c r="Q930" s="134">
        <v>14.757337939999999</v>
      </c>
      <c r="R930" s="134">
        <v>0</v>
      </c>
      <c r="S930" s="142">
        <f t="shared" si="467"/>
        <v>11.359551108</v>
      </c>
      <c r="T930" s="142"/>
      <c r="U930" s="142"/>
      <c r="V930" s="142"/>
      <c r="W930" s="142"/>
      <c r="X930" s="142"/>
    </row>
    <row r="931" spans="1:24" ht="173.25" x14ac:dyDescent="0.25">
      <c r="A931" s="141">
        <f t="shared" si="461"/>
        <v>808</v>
      </c>
      <c r="B931" s="140" t="s">
        <v>1317</v>
      </c>
      <c r="C931" s="132" t="s">
        <v>1318</v>
      </c>
      <c r="D931" s="142">
        <v>1.5459359999999998</v>
      </c>
      <c r="E931" s="142">
        <f t="shared" si="465"/>
        <v>1.545936</v>
      </c>
      <c r="F931" s="142">
        <v>0.1099485</v>
      </c>
      <c r="G931" s="142">
        <v>3.0288095999999997E-2</v>
      </c>
      <c r="H931" s="142">
        <v>3.0288095999999997E-2</v>
      </c>
      <c r="I931" s="142">
        <v>0.38648399999999999</v>
      </c>
      <c r="J931" s="142">
        <v>3.8513867999999993E-2</v>
      </c>
      <c r="K931" s="142">
        <v>0.38648399999999999</v>
      </c>
      <c r="L931" s="142">
        <v>4.1146536000000011E-2</v>
      </c>
      <c r="M931" s="142">
        <v>0.74267990400000006</v>
      </c>
      <c r="N931" s="142"/>
      <c r="O931" s="134">
        <v>9.1623750000000004E-2</v>
      </c>
      <c r="P931" s="142">
        <f t="shared" si="466"/>
        <v>9.1623750000000004E-2</v>
      </c>
      <c r="Q931" s="134">
        <v>0</v>
      </c>
      <c r="R931" s="134">
        <v>0</v>
      </c>
      <c r="S931" s="142">
        <f t="shared" si="467"/>
        <v>1.4359875</v>
      </c>
      <c r="T931" s="142"/>
      <c r="U931" s="142"/>
      <c r="V931" s="142"/>
      <c r="W931" s="142"/>
      <c r="X931" s="142"/>
    </row>
    <row r="932" spans="1:24" ht="110.25" x14ac:dyDescent="0.25">
      <c r="A932" s="141">
        <f t="shared" si="461"/>
        <v>809</v>
      </c>
      <c r="B932" s="140" t="s">
        <v>1319</v>
      </c>
      <c r="C932" s="132" t="s">
        <v>2173</v>
      </c>
      <c r="D932" s="142">
        <v>1.0979293559999996</v>
      </c>
      <c r="E932" s="142">
        <f t="shared" si="465"/>
        <v>1.2E-2</v>
      </c>
      <c r="F932" s="142">
        <v>8.5344000000000001E-4</v>
      </c>
      <c r="G932" s="142">
        <v>2.35116E-4</v>
      </c>
      <c r="H932" s="142">
        <v>2.35116E-4</v>
      </c>
      <c r="I932" s="142">
        <v>3.0000000000000001E-3</v>
      </c>
      <c r="J932" s="142">
        <v>2.9893199999999996E-4</v>
      </c>
      <c r="K932" s="142">
        <v>3.0000000000000001E-3</v>
      </c>
      <c r="L932" s="142">
        <v>3.1939199999999999E-4</v>
      </c>
      <c r="M932" s="142">
        <v>5.7648839999999996E-3</v>
      </c>
      <c r="N932" s="142"/>
      <c r="O932" s="134">
        <v>7.1120000000000005E-4</v>
      </c>
      <c r="P932" s="142">
        <f t="shared" si="466"/>
        <v>7.1120000000000005E-4</v>
      </c>
      <c r="Q932" s="134">
        <v>0</v>
      </c>
      <c r="R932" s="134">
        <v>0</v>
      </c>
      <c r="S932" s="142">
        <f t="shared" si="467"/>
        <v>1.114656E-2</v>
      </c>
      <c r="T932" s="142"/>
      <c r="U932" s="142"/>
      <c r="V932" s="142"/>
      <c r="W932" s="142"/>
      <c r="X932" s="142"/>
    </row>
    <row r="933" spans="1:24" ht="31.5" x14ac:dyDescent="0.25">
      <c r="A933" s="173"/>
      <c r="B933" s="189" t="s">
        <v>410</v>
      </c>
      <c r="C933" s="177"/>
      <c r="D933" s="195">
        <v>0</v>
      </c>
      <c r="E933" s="195">
        <v>0</v>
      </c>
      <c r="F933" s="195">
        <v>6.2960369399999996</v>
      </c>
      <c r="G933" s="195">
        <v>0</v>
      </c>
      <c r="H933" s="195">
        <v>0.5846661700000001</v>
      </c>
      <c r="I933" s="195">
        <v>0</v>
      </c>
      <c r="J933" s="195">
        <v>0</v>
      </c>
      <c r="K933" s="195">
        <v>0</v>
      </c>
      <c r="L933" s="195">
        <v>5.7113707699999994</v>
      </c>
      <c r="M933" s="195">
        <v>0</v>
      </c>
      <c r="N933" s="195">
        <f t="shared" ref="N933:P933" si="468">SUM(N934:N934)</f>
        <v>0</v>
      </c>
      <c r="O933" s="200">
        <v>0</v>
      </c>
      <c r="P933" s="195">
        <f t="shared" si="468"/>
        <v>0</v>
      </c>
      <c r="Q933" s="195">
        <f t="shared" ref="Q933:W933" si="469">SUM(Q934:Q934)</f>
        <v>0</v>
      </c>
      <c r="R933" s="195">
        <f t="shared" si="469"/>
        <v>0</v>
      </c>
      <c r="S933" s="195">
        <f t="shared" si="469"/>
        <v>-6.2960369399999996</v>
      </c>
      <c r="T933" s="195">
        <f t="shared" si="469"/>
        <v>0</v>
      </c>
      <c r="U933" s="195">
        <f t="shared" si="469"/>
        <v>0</v>
      </c>
      <c r="V933" s="195">
        <f t="shared" si="469"/>
        <v>0</v>
      </c>
      <c r="W933" s="195">
        <f t="shared" si="469"/>
        <v>0</v>
      </c>
      <c r="X933" s="195"/>
    </row>
    <row r="934" spans="1:24" ht="94.5" x14ac:dyDescent="0.25">
      <c r="A934" s="141">
        <f t="shared" si="461"/>
        <v>810</v>
      </c>
      <c r="B934" s="135" t="s">
        <v>1321</v>
      </c>
      <c r="C934" s="136" t="s">
        <v>1322</v>
      </c>
      <c r="D934" s="142">
        <v>0</v>
      </c>
      <c r="E934" s="142">
        <f>G934+I934+K934+M934</f>
        <v>0</v>
      </c>
      <c r="F934" s="142">
        <v>6.2960369399999996</v>
      </c>
      <c r="G934" s="142">
        <v>0</v>
      </c>
      <c r="H934" s="142">
        <v>0.5846661700000001</v>
      </c>
      <c r="I934" s="142">
        <v>0</v>
      </c>
      <c r="J934" s="142">
        <v>0</v>
      </c>
      <c r="K934" s="142">
        <v>0</v>
      </c>
      <c r="L934" s="142">
        <v>5.7113707699999994</v>
      </c>
      <c r="M934" s="142">
        <v>0</v>
      </c>
      <c r="N934" s="142"/>
      <c r="O934" s="134">
        <v>0</v>
      </c>
      <c r="P934" s="142">
        <f>O934-X934</f>
        <v>0</v>
      </c>
      <c r="Q934" s="134">
        <v>0</v>
      </c>
      <c r="R934" s="134">
        <v>0</v>
      </c>
      <c r="S934" s="142">
        <f>E934-F934</f>
        <v>-6.2960369399999996</v>
      </c>
      <c r="T934" s="142"/>
      <c r="U934" s="142"/>
      <c r="V934" s="142"/>
      <c r="W934" s="142"/>
      <c r="X934" s="142"/>
    </row>
    <row r="935" spans="1:24" ht="31.5" x14ac:dyDescent="0.25">
      <c r="A935" s="173"/>
      <c r="B935" s="189" t="s">
        <v>420</v>
      </c>
      <c r="C935" s="177"/>
      <c r="D935" s="195">
        <v>41.947803923999999</v>
      </c>
      <c r="E935" s="195">
        <v>8.6595479999999991</v>
      </c>
      <c r="F935" s="195">
        <v>1.2480171360000001</v>
      </c>
      <c r="G935" s="195">
        <v>1.5645044279999998</v>
      </c>
      <c r="H935" s="195">
        <v>0.35748638399999999</v>
      </c>
      <c r="I935" s="195">
        <v>3.2445000000000002E-2</v>
      </c>
      <c r="J935" s="195">
        <v>0.18029089200000001</v>
      </c>
      <c r="K935" s="195">
        <v>3.3324863399999995</v>
      </c>
      <c r="L935" s="195">
        <v>0.71023986000000006</v>
      </c>
      <c r="M935" s="195">
        <v>3.7301122319999998</v>
      </c>
      <c r="N935" s="195">
        <f t="shared" ref="N935" si="470">SUM(N936:N940)</f>
        <v>0</v>
      </c>
      <c r="O935" s="200">
        <v>33.18038773</v>
      </c>
      <c r="P935" s="195">
        <f t="shared" ref="P935" si="471">SUM(P936:P940)</f>
        <v>33.18038773</v>
      </c>
      <c r="Q935" s="195">
        <f t="shared" ref="Q935:W935" si="472">SUM(Q936:Q940)</f>
        <v>32.996521779999995</v>
      </c>
      <c r="R935" s="195">
        <f t="shared" si="472"/>
        <v>26.671548479999998</v>
      </c>
      <c r="S935" s="195">
        <f t="shared" si="472"/>
        <v>7.4115308639999986</v>
      </c>
      <c r="T935" s="195">
        <f t="shared" si="472"/>
        <v>0</v>
      </c>
      <c r="U935" s="195">
        <f t="shared" si="472"/>
        <v>0</v>
      </c>
      <c r="V935" s="195">
        <f t="shared" si="472"/>
        <v>0</v>
      </c>
      <c r="W935" s="195">
        <f t="shared" si="472"/>
        <v>0</v>
      </c>
      <c r="X935" s="195"/>
    </row>
    <row r="936" spans="1:24" ht="126" x14ac:dyDescent="0.25">
      <c r="A936" s="141">
        <f t="shared" si="461"/>
        <v>811</v>
      </c>
      <c r="B936" s="135" t="s">
        <v>1323</v>
      </c>
      <c r="C936" s="136" t="s">
        <v>2079</v>
      </c>
      <c r="D936" s="142">
        <v>29.102040000000002</v>
      </c>
      <c r="E936" s="142">
        <f>G936+I936+K936+M936</f>
        <v>3.7410599999999996</v>
      </c>
      <c r="F936" s="142">
        <v>0.78369278400000009</v>
      </c>
      <c r="G936" s="142">
        <v>7.3295123999999989E-2</v>
      </c>
      <c r="H936" s="142">
        <v>7.3295123999999989E-2</v>
      </c>
      <c r="I936" s="142">
        <v>0</v>
      </c>
      <c r="J936" s="142">
        <v>9.3200915999999995E-2</v>
      </c>
      <c r="K936" s="142">
        <v>0</v>
      </c>
      <c r="L936" s="142">
        <v>0.61719674400000013</v>
      </c>
      <c r="M936" s="142">
        <v>3.6677648759999997</v>
      </c>
      <c r="N936" s="142"/>
      <c r="O936" s="134">
        <v>25.616425970000002</v>
      </c>
      <c r="P936" s="142">
        <f>O936-X936</f>
        <v>25.616425970000002</v>
      </c>
      <c r="Q936" s="134">
        <v>25.639503679999997</v>
      </c>
      <c r="R936" s="134">
        <v>25.639503679999997</v>
      </c>
      <c r="S936" s="142">
        <f>E936-F936</f>
        <v>2.9573672159999997</v>
      </c>
      <c r="T936" s="142"/>
      <c r="U936" s="142"/>
      <c r="V936" s="142"/>
      <c r="W936" s="142"/>
      <c r="X936" s="142"/>
    </row>
    <row r="937" spans="1:24" ht="94.5" x14ac:dyDescent="0.25">
      <c r="A937" s="141">
        <f t="shared" si="461"/>
        <v>812</v>
      </c>
      <c r="B937" s="140" t="s">
        <v>1324</v>
      </c>
      <c r="C937" s="132" t="s">
        <v>2174</v>
      </c>
      <c r="D937" s="142">
        <v>1.4583879239999999</v>
      </c>
      <c r="E937" s="142">
        <f>G937+I937+K937+M937</f>
        <v>0.12978000000000001</v>
      </c>
      <c r="F937" s="142">
        <v>9.230051999999999E-3</v>
      </c>
      <c r="G937" s="142">
        <v>2.5426439999999997E-3</v>
      </c>
      <c r="H937" s="142">
        <v>2.5426439999999997E-3</v>
      </c>
      <c r="I937" s="142">
        <v>3.2445000000000002E-2</v>
      </c>
      <c r="J937" s="142">
        <v>3.2331959999999994E-3</v>
      </c>
      <c r="K937" s="142">
        <v>3.2445000000000002E-2</v>
      </c>
      <c r="L937" s="142">
        <v>3.4542119999999995E-3</v>
      </c>
      <c r="M937" s="142">
        <v>6.2347355999999993E-2</v>
      </c>
      <c r="N937" s="142"/>
      <c r="O937" s="134">
        <v>7.6917099999999992E-3</v>
      </c>
      <c r="P937" s="142">
        <f>O937-X937</f>
        <v>7.6917099999999992E-3</v>
      </c>
      <c r="Q937" s="134">
        <v>0</v>
      </c>
      <c r="R937" s="134">
        <v>0</v>
      </c>
      <c r="S937" s="142">
        <f>E937-F937</f>
        <v>0.120549948</v>
      </c>
      <c r="T937" s="142"/>
      <c r="U937" s="142"/>
      <c r="V937" s="142"/>
      <c r="W937" s="142"/>
      <c r="X937" s="142"/>
    </row>
    <row r="938" spans="1:24" ht="126" x14ac:dyDescent="0.25">
      <c r="A938" s="141">
        <f t="shared" si="461"/>
        <v>813</v>
      </c>
      <c r="B938" s="140" t="s">
        <v>1326</v>
      </c>
      <c r="C938" s="132" t="s">
        <v>1327</v>
      </c>
      <c r="D938" s="142">
        <v>3.3659880000000002</v>
      </c>
      <c r="E938" s="142">
        <f>G938+I938+K938+M938</f>
        <v>3.3659879999999993</v>
      </c>
      <c r="F938" s="142">
        <v>0.23939234399999998</v>
      </c>
      <c r="G938" s="142">
        <v>6.594665999999999E-2</v>
      </c>
      <c r="H938" s="142">
        <v>6.594665999999999E-2</v>
      </c>
      <c r="I938" s="142">
        <v>0</v>
      </c>
      <c r="J938" s="142">
        <v>8.385678000000002E-2</v>
      </c>
      <c r="K938" s="142">
        <v>3.3000413399999995</v>
      </c>
      <c r="L938" s="142">
        <v>8.9588903999999969E-2</v>
      </c>
      <c r="M938" s="142">
        <v>0</v>
      </c>
      <c r="N938" s="142"/>
      <c r="O938" s="134">
        <v>0.19949361999999998</v>
      </c>
      <c r="P938" s="142">
        <f>O938-X938</f>
        <v>0.19949361999999998</v>
      </c>
      <c r="Q938" s="134">
        <v>0</v>
      </c>
      <c r="R938" s="134">
        <v>0</v>
      </c>
      <c r="S938" s="142">
        <f>E938-F938</f>
        <v>3.1265956559999992</v>
      </c>
      <c r="T938" s="142"/>
      <c r="U938" s="142"/>
      <c r="V938" s="142"/>
      <c r="W938" s="142"/>
      <c r="X938" s="142"/>
    </row>
    <row r="939" spans="1:24" ht="94.5" x14ac:dyDescent="0.25">
      <c r="A939" s="141">
        <f t="shared" si="461"/>
        <v>814</v>
      </c>
      <c r="B939" s="135" t="s">
        <v>2081</v>
      </c>
      <c r="C939" s="136" t="s">
        <v>1328</v>
      </c>
      <c r="D939" s="142">
        <v>8.0213879999999982</v>
      </c>
      <c r="E939" s="142">
        <f>G939+I939+K939+M939</f>
        <v>1.4227199999999998</v>
      </c>
      <c r="F939" s="142">
        <v>0.215701956</v>
      </c>
      <c r="G939" s="142">
        <v>1.4227199999999998</v>
      </c>
      <c r="H939" s="142">
        <v>0.215701956</v>
      </c>
      <c r="I939" s="142">
        <v>0</v>
      </c>
      <c r="J939" s="142">
        <v>0</v>
      </c>
      <c r="K939" s="142">
        <v>0</v>
      </c>
      <c r="L939" s="142">
        <v>0</v>
      </c>
      <c r="M939" s="142">
        <v>0</v>
      </c>
      <c r="N939" s="142"/>
      <c r="O939" s="134">
        <v>6.3247316300000005</v>
      </c>
      <c r="P939" s="142">
        <f>O939-X939</f>
        <v>6.3247316300000005</v>
      </c>
      <c r="Q939" s="134">
        <v>6.3249732999999999</v>
      </c>
      <c r="R939" s="134">
        <v>0</v>
      </c>
      <c r="S939" s="142">
        <f>E939-F939</f>
        <v>1.2070180439999998</v>
      </c>
      <c r="T939" s="142"/>
      <c r="U939" s="142"/>
      <c r="V939" s="142"/>
      <c r="W939" s="142"/>
      <c r="X939" s="142"/>
    </row>
    <row r="940" spans="1:24" ht="157.5" x14ac:dyDescent="0.25">
      <c r="A940" s="141">
        <f t="shared" si="461"/>
        <v>815</v>
      </c>
      <c r="B940" s="140" t="s">
        <v>1600</v>
      </c>
      <c r="C940" s="132" t="s">
        <v>1601</v>
      </c>
      <c r="D940" s="142">
        <v>0</v>
      </c>
      <c r="E940" s="142">
        <f>G940+I940+K940+M940</f>
        <v>0</v>
      </c>
      <c r="F940" s="142">
        <v>0</v>
      </c>
      <c r="G940" s="142">
        <v>0</v>
      </c>
      <c r="H940" s="142">
        <v>0</v>
      </c>
      <c r="I940" s="142">
        <v>0</v>
      </c>
      <c r="J940" s="142">
        <v>0</v>
      </c>
      <c r="K940" s="142">
        <v>0</v>
      </c>
      <c r="L940" s="142">
        <v>0</v>
      </c>
      <c r="M940" s="142">
        <v>0</v>
      </c>
      <c r="N940" s="142"/>
      <c r="O940" s="134">
        <v>1.0320448000000002</v>
      </c>
      <c r="P940" s="142">
        <f>O940-X940</f>
        <v>1.0320448000000002</v>
      </c>
      <c r="Q940" s="134">
        <v>1.0320448000000002</v>
      </c>
      <c r="R940" s="134">
        <v>1.0320448000000002</v>
      </c>
      <c r="S940" s="142">
        <f>E940-F940</f>
        <v>0</v>
      </c>
      <c r="T940" s="142"/>
      <c r="U940" s="142"/>
      <c r="V940" s="142"/>
      <c r="W940" s="142"/>
      <c r="X940" s="142"/>
    </row>
    <row r="941" spans="1:24" ht="31.5" x14ac:dyDescent="0.25">
      <c r="A941" s="173"/>
      <c r="B941" s="189" t="s">
        <v>446</v>
      </c>
      <c r="C941" s="177"/>
      <c r="D941" s="195">
        <v>9.0204047560677978</v>
      </c>
      <c r="E941" s="195">
        <v>1.2E-2</v>
      </c>
      <c r="F941" s="195">
        <v>0</v>
      </c>
      <c r="G941" s="195">
        <v>0</v>
      </c>
      <c r="H941" s="195">
        <v>0</v>
      </c>
      <c r="I941" s="195">
        <v>3.0000000000000001E-3</v>
      </c>
      <c r="J941" s="195">
        <v>0</v>
      </c>
      <c r="K941" s="195">
        <v>3.0000000000000001E-3</v>
      </c>
      <c r="L941" s="195">
        <v>0</v>
      </c>
      <c r="M941" s="195">
        <v>6.0000000000000001E-3</v>
      </c>
      <c r="N941" s="195">
        <f t="shared" ref="N941:P941" si="473">SUM(N942:N942)</f>
        <v>0</v>
      </c>
      <c r="O941" s="200">
        <v>0</v>
      </c>
      <c r="P941" s="195">
        <f t="shared" si="473"/>
        <v>0</v>
      </c>
      <c r="Q941" s="195">
        <f t="shared" ref="Q941:W941" si="474">SUM(Q942:Q942)</f>
        <v>0</v>
      </c>
      <c r="R941" s="195">
        <f t="shared" si="474"/>
        <v>0</v>
      </c>
      <c r="S941" s="195">
        <f t="shared" si="474"/>
        <v>1.2E-2</v>
      </c>
      <c r="T941" s="195">
        <f t="shared" si="474"/>
        <v>0</v>
      </c>
      <c r="U941" s="195">
        <f t="shared" si="474"/>
        <v>0</v>
      </c>
      <c r="V941" s="195">
        <f t="shared" si="474"/>
        <v>0</v>
      </c>
      <c r="W941" s="195">
        <f t="shared" si="474"/>
        <v>0</v>
      </c>
      <c r="X941" s="195"/>
    </row>
    <row r="942" spans="1:24" ht="204.75" x14ac:dyDescent="0.25">
      <c r="A942" s="141">
        <f t="shared" si="461"/>
        <v>816</v>
      </c>
      <c r="B942" s="140" t="s">
        <v>1329</v>
      </c>
      <c r="C942" s="132" t="s">
        <v>1330</v>
      </c>
      <c r="D942" s="142">
        <v>9.0204047560677978</v>
      </c>
      <c r="E942" s="142">
        <f>G942+I942+K942+M942</f>
        <v>1.2E-2</v>
      </c>
      <c r="F942" s="142">
        <v>0</v>
      </c>
      <c r="G942" s="142">
        <v>0</v>
      </c>
      <c r="H942" s="142">
        <v>0</v>
      </c>
      <c r="I942" s="142">
        <v>3.0000000000000001E-3</v>
      </c>
      <c r="J942" s="142">
        <v>0</v>
      </c>
      <c r="K942" s="142">
        <v>3.0000000000000001E-3</v>
      </c>
      <c r="L942" s="142">
        <v>0</v>
      </c>
      <c r="M942" s="142">
        <v>6.0000000000000001E-3</v>
      </c>
      <c r="N942" s="142"/>
      <c r="O942" s="134">
        <v>0</v>
      </c>
      <c r="P942" s="142">
        <f>O942-X942</f>
        <v>0</v>
      </c>
      <c r="Q942" s="134">
        <v>0</v>
      </c>
      <c r="R942" s="134">
        <v>0</v>
      </c>
      <c r="S942" s="142">
        <f>E942-F942</f>
        <v>1.2E-2</v>
      </c>
      <c r="T942" s="142"/>
      <c r="U942" s="142"/>
      <c r="V942" s="142"/>
      <c r="W942" s="142"/>
      <c r="X942" s="142"/>
    </row>
    <row r="943" spans="1:24" ht="31.5" x14ac:dyDescent="0.25">
      <c r="A943" s="173"/>
      <c r="B943" s="189" t="s">
        <v>462</v>
      </c>
      <c r="C943" s="177"/>
      <c r="D943" s="195">
        <v>88.572021926847484</v>
      </c>
      <c r="E943" s="195">
        <v>38.789327999999998</v>
      </c>
      <c r="F943" s="195">
        <v>2.7587352840000001</v>
      </c>
      <c r="G943" s="195">
        <v>0.75996332400000011</v>
      </c>
      <c r="H943" s="195">
        <v>0.75996332400000011</v>
      </c>
      <c r="I943" s="195">
        <v>9.6973319999999994</v>
      </c>
      <c r="J943" s="195">
        <v>0.9663577200000002</v>
      </c>
      <c r="K943" s="195">
        <v>9.6973319999999994</v>
      </c>
      <c r="L943" s="195">
        <v>1.03241424</v>
      </c>
      <c r="M943" s="195">
        <v>18.634700676000005</v>
      </c>
      <c r="N943" s="195">
        <f t="shared" ref="N943" si="475">SUM(N944:N945)</f>
        <v>0</v>
      </c>
      <c r="O943" s="200">
        <v>2.29894607</v>
      </c>
      <c r="P943" s="195">
        <f t="shared" ref="P943" si="476">SUM(P944:P945)</f>
        <v>2.29894607</v>
      </c>
      <c r="Q943" s="195">
        <f t="shared" ref="Q943:W943" si="477">SUM(Q944:Q945)</f>
        <v>0</v>
      </c>
      <c r="R943" s="195">
        <f t="shared" si="477"/>
        <v>0</v>
      </c>
      <c r="S943" s="195">
        <f t="shared" si="477"/>
        <v>36.030592716000001</v>
      </c>
      <c r="T943" s="195">
        <f t="shared" si="477"/>
        <v>0</v>
      </c>
      <c r="U943" s="195">
        <f t="shared" si="477"/>
        <v>0</v>
      </c>
      <c r="V943" s="195">
        <f t="shared" si="477"/>
        <v>0</v>
      </c>
      <c r="W943" s="195">
        <f t="shared" si="477"/>
        <v>0</v>
      </c>
      <c r="X943" s="195"/>
    </row>
    <row r="944" spans="1:24" ht="126" x14ac:dyDescent="0.25">
      <c r="A944" s="141">
        <f t="shared" si="461"/>
        <v>817</v>
      </c>
      <c r="B944" s="135" t="s">
        <v>1331</v>
      </c>
      <c r="C944" s="136" t="s">
        <v>1332</v>
      </c>
      <c r="D944" s="142">
        <v>77.585558142711889</v>
      </c>
      <c r="E944" s="142">
        <f>G944+I944+K944+M944</f>
        <v>31.484940000000002</v>
      </c>
      <c r="F944" s="142">
        <v>2.2392399840000001</v>
      </c>
      <c r="G944" s="142">
        <v>0.61685520000000005</v>
      </c>
      <c r="H944" s="142">
        <v>0.61685520000000005</v>
      </c>
      <c r="I944" s="142">
        <v>7.8712349999999995</v>
      </c>
      <c r="J944" s="142">
        <v>0.78438364800000016</v>
      </c>
      <c r="K944" s="142">
        <v>7.8712349999999995</v>
      </c>
      <c r="L944" s="142">
        <v>0.83800113599999992</v>
      </c>
      <c r="M944" s="142">
        <v>15.125614800000003</v>
      </c>
      <c r="N944" s="142"/>
      <c r="O944" s="134">
        <v>1.8660333200000001</v>
      </c>
      <c r="P944" s="142">
        <f>O944-X944</f>
        <v>1.8660333200000001</v>
      </c>
      <c r="Q944" s="134">
        <v>0</v>
      </c>
      <c r="R944" s="134">
        <v>0</v>
      </c>
      <c r="S944" s="142">
        <f>E944-F944</f>
        <v>29.245700016000001</v>
      </c>
      <c r="T944" s="142"/>
      <c r="U944" s="142"/>
      <c r="V944" s="142"/>
      <c r="W944" s="142"/>
      <c r="X944" s="142"/>
    </row>
    <row r="945" spans="1:24" ht="110.25" x14ac:dyDescent="0.25">
      <c r="A945" s="141">
        <f t="shared" si="461"/>
        <v>818</v>
      </c>
      <c r="B945" s="140" t="s">
        <v>1333</v>
      </c>
      <c r="C945" s="132" t="s">
        <v>2175</v>
      </c>
      <c r="D945" s="142">
        <v>10.986463784135593</v>
      </c>
      <c r="E945" s="142">
        <f>G945+I945+K945+M945</f>
        <v>7.3043880000000012</v>
      </c>
      <c r="F945" s="142">
        <v>0.51949529999999999</v>
      </c>
      <c r="G945" s="142">
        <v>0.143108124</v>
      </c>
      <c r="H945" s="142">
        <v>0.143108124</v>
      </c>
      <c r="I945" s="142">
        <v>1.8260970000000001</v>
      </c>
      <c r="J945" s="142">
        <v>0.18197407199999999</v>
      </c>
      <c r="K945" s="142">
        <v>1.8260970000000001</v>
      </c>
      <c r="L945" s="142">
        <v>0.194413104</v>
      </c>
      <c r="M945" s="142">
        <v>3.5090858760000008</v>
      </c>
      <c r="N945" s="142"/>
      <c r="O945" s="134">
        <v>0.43291275000000001</v>
      </c>
      <c r="P945" s="142">
        <f>O945-X945</f>
        <v>0.43291275000000001</v>
      </c>
      <c r="Q945" s="134">
        <v>0</v>
      </c>
      <c r="R945" s="134">
        <v>0</v>
      </c>
      <c r="S945" s="142">
        <f>E945-F945</f>
        <v>6.7848927000000012</v>
      </c>
      <c r="T945" s="142"/>
      <c r="U945" s="142"/>
      <c r="V945" s="142"/>
      <c r="W945" s="142"/>
      <c r="X945" s="142"/>
    </row>
    <row r="946" spans="1:24" ht="31.5" x14ac:dyDescent="0.25">
      <c r="A946" s="173"/>
      <c r="B946" s="192" t="s">
        <v>339</v>
      </c>
      <c r="C946" s="193"/>
      <c r="D946" s="195">
        <v>139.63833301667796</v>
      </c>
      <c r="E946" s="195">
        <v>35.230620000000002</v>
      </c>
      <c r="F946" s="195">
        <v>47.513819722000001</v>
      </c>
      <c r="G946" s="195">
        <v>19.861408248</v>
      </c>
      <c r="H946" s="195">
        <v>31.956892247999999</v>
      </c>
      <c r="I946" s="195">
        <v>6.0485519999999999</v>
      </c>
      <c r="J946" s="195">
        <v>15.328217218000002</v>
      </c>
      <c r="K946" s="195">
        <v>6.584007648</v>
      </c>
      <c r="L946" s="195">
        <v>0.22871025599999995</v>
      </c>
      <c r="M946" s="195">
        <v>2.7366521039999996</v>
      </c>
      <c r="N946" s="195">
        <f t="shared" ref="N946" si="478">SUM(N947:N954)</f>
        <v>0</v>
      </c>
      <c r="O946" s="200">
        <v>46.432306780000005</v>
      </c>
      <c r="P946" s="195">
        <f t="shared" ref="P946" si="479">SUM(P947:P954)</f>
        <v>46.432306780000005</v>
      </c>
      <c r="Q946" s="195">
        <f t="shared" ref="Q946:W946" si="480">SUM(Q947:Q954)</f>
        <v>46.67140311</v>
      </c>
      <c r="R946" s="195">
        <f t="shared" si="480"/>
        <v>2.3443904400000002</v>
      </c>
      <c r="S946" s="195">
        <f t="shared" si="480"/>
        <v>-12.283199721999999</v>
      </c>
      <c r="T946" s="195">
        <f t="shared" si="480"/>
        <v>0</v>
      </c>
      <c r="U946" s="195">
        <f t="shared" si="480"/>
        <v>0</v>
      </c>
      <c r="V946" s="195">
        <f t="shared" si="480"/>
        <v>0</v>
      </c>
      <c r="W946" s="195">
        <f t="shared" si="480"/>
        <v>0</v>
      </c>
      <c r="X946" s="195"/>
    </row>
    <row r="947" spans="1:24" ht="110.25" x14ac:dyDescent="0.25">
      <c r="A947" s="141">
        <f t="shared" si="461"/>
        <v>819</v>
      </c>
      <c r="B947" s="140" t="s">
        <v>1334</v>
      </c>
      <c r="C947" s="132" t="s">
        <v>2176</v>
      </c>
      <c r="D947" s="142">
        <v>3.8129715286779593</v>
      </c>
      <c r="E947" s="142">
        <f t="shared" ref="E947:E954" si="481">G947+I947+K947+M947</f>
        <v>1.2E-2</v>
      </c>
      <c r="F947" s="142">
        <v>8.5344000000000001E-4</v>
      </c>
      <c r="G947" s="142">
        <v>2.35116E-4</v>
      </c>
      <c r="H947" s="142">
        <v>2.35116E-4</v>
      </c>
      <c r="I947" s="142">
        <v>3.0000000000000001E-3</v>
      </c>
      <c r="J947" s="142">
        <v>2.9893199999999996E-4</v>
      </c>
      <c r="K947" s="142">
        <v>3.0000000000000001E-3</v>
      </c>
      <c r="L947" s="142">
        <v>3.1939199999999999E-4</v>
      </c>
      <c r="M947" s="142">
        <v>5.7648839999999996E-3</v>
      </c>
      <c r="N947" s="142"/>
      <c r="O947" s="134">
        <v>7.1120000000000005E-4</v>
      </c>
      <c r="P947" s="142">
        <f t="shared" ref="P947:P954" si="482">O947-X947</f>
        <v>7.1120000000000005E-4</v>
      </c>
      <c r="Q947" s="134">
        <v>0</v>
      </c>
      <c r="R947" s="134">
        <v>0</v>
      </c>
      <c r="S947" s="142">
        <f t="shared" ref="S947:S954" si="483">E947-F947</f>
        <v>1.114656E-2</v>
      </c>
      <c r="T947" s="142"/>
      <c r="U947" s="142"/>
      <c r="V947" s="142"/>
      <c r="W947" s="142"/>
      <c r="X947" s="142"/>
    </row>
    <row r="948" spans="1:24" ht="78.75" x14ac:dyDescent="0.25">
      <c r="A948" s="141">
        <f t="shared" si="461"/>
        <v>820</v>
      </c>
      <c r="B948" s="140" t="s">
        <v>1335</v>
      </c>
      <c r="C948" s="132" t="s">
        <v>1336</v>
      </c>
      <c r="D948" s="142">
        <v>5.994899135999999</v>
      </c>
      <c r="E948" s="142">
        <f t="shared" si="481"/>
        <v>5.6720279999999992</v>
      </c>
      <c r="F948" s="142">
        <v>0.40340024399999991</v>
      </c>
      <c r="G948" s="142">
        <v>0.11112677999999999</v>
      </c>
      <c r="H948" s="142">
        <v>0.11112677999999999</v>
      </c>
      <c r="I948" s="142">
        <v>1.4180069999999998</v>
      </c>
      <c r="J948" s="142">
        <v>0.141307128</v>
      </c>
      <c r="K948" s="142">
        <v>1.4180069999999998</v>
      </c>
      <c r="L948" s="142">
        <v>0.15096633599999992</v>
      </c>
      <c r="M948" s="142">
        <v>2.7248872199999998</v>
      </c>
      <c r="N948" s="142"/>
      <c r="O948" s="134">
        <v>0.33616687000000001</v>
      </c>
      <c r="P948" s="142">
        <f t="shared" si="482"/>
        <v>0.33616687000000001</v>
      </c>
      <c r="Q948" s="134">
        <v>0</v>
      </c>
      <c r="R948" s="134">
        <v>0</v>
      </c>
      <c r="S948" s="142">
        <f t="shared" si="483"/>
        <v>5.268627755999999</v>
      </c>
      <c r="T948" s="142"/>
      <c r="U948" s="142"/>
      <c r="V948" s="142"/>
      <c r="W948" s="142"/>
      <c r="X948" s="142"/>
    </row>
    <row r="949" spans="1:24" ht="94.5" x14ac:dyDescent="0.25">
      <c r="A949" s="141">
        <f t="shared" si="461"/>
        <v>821</v>
      </c>
      <c r="B949" s="140" t="s">
        <v>1337</v>
      </c>
      <c r="C949" s="132" t="s">
        <v>2177</v>
      </c>
      <c r="D949" s="142">
        <v>5.1980726640000006</v>
      </c>
      <c r="E949" s="142">
        <f t="shared" si="481"/>
        <v>1.2E-2</v>
      </c>
      <c r="F949" s="142">
        <v>0</v>
      </c>
      <c r="G949" s="142">
        <v>0</v>
      </c>
      <c r="H949" s="142">
        <v>0</v>
      </c>
      <c r="I949" s="142">
        <v>3.0000000000000001E-3</v>
      </c>
      <c r="J949" s="142">
        <v>0</v>
      </c>
      <c r="K949" s="142">
        <v>3.0000000000000001E-3</v>
      </c>
      <c r="L949" s="142">
        <v>0</v>
      </c>
      <c r="M949" s="142">
        <v>6.0000000000000001E-3</v>
      </c>
      <c r="N949" s="142"/>
      <c r="O949" s="134">
        <v>0</v>
      </c>
      <c r="P949" s="142">
        <f t="shared" si="482"/>
        <v>0</v>
      </c>
      <c r="Q949" s="134">
        <v>0</v>
      </c>
      <c r="R949" s="134">
        <v>0</v>
      </c>
      <c r="S949" s="142">
        <f t="shared" si="483"/>
        <v>1.2E-2</v>
      </c>
      <c r="T949" s="142"/>
      <c r="U949" s="142"/>
      <c r="V949" s="142"/>
      <c r="W949" s="142"/>
      <c r="X949" s="142"/>
    </row>
    <row r="950" spans="1:24" ht="110.25" x14ac:dyDescent="0.25">
      <c r="A950" s="141">
        <f t="shared" si="461"/>
        <v>822</v>
      </c>
      <c r="B950" s="140" t="s">
        <v>2084</v>
      </c>
      <c r="C950" s="132" t="s">
        <v>1339</v>
      </c>
      <c r="D950" s="142">
        <v>35.780540843999994</v>
      </c>
      <c r="E950" s="142">
        <f t="shared" si="481"/>
        <v>4.7169600000000003</v>
      </c>
      <c r="F950" s="142">
        <v>1.2623538959999998</v>
      </c>
      <c r="G950" s="142">
        <v>9.2414999999999983E-2</v>
      </c>
      <c r="H950" s="142">
        <v>9.2414999999999983E-2</v>
      </c>
      <c r="I950" s="142">
        <v>4.6245450000000003</v>
      </c>
      <c r="J950" s="142">
        <v>1.1699388959999999</v>
      </c>
      <c r="K950" s="142">
        <v>0</v>
      </c>
      <c r="L950" s="142">
        <v>0</v>
      </c>
      <c r="M950" s="142">
        <v>0</v>
      </c>
      <c r="N950" s="142"/>
      <c r="O950" s="134">
        <v>31.839127780000002</v>
      </c>
      <c r="P950" s="142">
        <f t="shared" si="482"/>
        <v>31.839127780000002</v>
      </c>
      <c r="Q950" s="134">
        <v>32.414207779999998</v>
      </c>
      <c r="R950" s="134">
        <v>0</v>
      </c>
      <c r="S950" s="142">
        <f t="shared" si="483"/>
        <v>3.4546061040000007</v>
      </c>
      <c r="T950" s="142"/>
      <c r="U950" s="142"/>
      <c r="V950" s="142"/>
      <c r="W950" s="142"/>
      <c r="X950" s="142"/>
    </row>
    <row r="951" spans="1:24" ht="94.5" x14ac:dyDescent="0.25">
      <c r="A951" s="267">
        <f t="shared" si="461"/>
        <v>823</v>
      </c>
      <c r="B951" s="140" t="s">
        <v>1340</v>
      </c>
      <c r="C951" s="132" t="s">
        <v>1341</v>
      </c>
      <c r="D951" s="142">
        <v>83.544320844000012</v>
      </c>
      <c r="E951" s="142">
        <f t="shared" si="481"/>
        <v>19.554516</v>
      </c>
      <c r="F951" s="142">
        <v>45.202043830000001</v>
      </c>
      <c r="G951" s="142">
        <v>19.554516</v>
      </c>
      <c r="H951" s="142">
        <v>31.65</v>
      </c>
      <c r="I951" s="142">
        <v>0</v>
      </c>
      <c r="J951" s="142">
        <v>13.552043830000002</v>
      </c>
      <c r="K951" s="142">
        <v>0</v>
      </c>
      <c r="L951" s="142">
        <v>0</v>
      </c>
      <c r="M951" s="142">
        <v>0</v>
      </c>
      <c r="N951" s="142"/>
      <c r="O951" s="134">
        <v>0</v>
      </c>
      <c r="P951" s="142">
        <f t="shared" si="482"/>
        <v>0</v>
      </c>
      <c r="Q951" s="134">
        <v>0</v>
      </c>
      <c r="R951" s="134">
        <v>0</v>
      </c>
      <c r="S951" s="142">
        <f t="shared" si="483"/>
        <v>-25.647527830000001</v>
      </c>
      <c r="T951" s="142"/>
      <c r="U951" s="142"/>
      <c r="V951" s="142"/>
      <c r="W951" s="142"/>
      <c r="X951" s="142"/>
    </row>
    <row r="952" spans="1:24" ht="126" x14ac:dyDescent="0.25">
      <c r="A952" s="141">
        <f t="shared" si="461"/>
        <v>824</v>
      </c>
      <c r="B952" s="140" t="s">
        <v>1342</v>
      </c>
      <c r="C952" s="132" t="s">
        <v>2085</v>
      </c>
      <c r="D952" s="142">
        <v>5.3075279999999996</v>
      </c>
      <c r="E952" s="142">
        <f t="shared" si="481"/>
        <v>5.2631160000000001</v>
      </c>
      <c r="F952" s="142">
        <v>0.30059504399999998</v>
      </c>
      <c r="G952" s="142">
        <v>0.10311535200000001</v>
      </c>
      <c r="H952" s="142">
        <v>0.10311535200000001</v>
      </c>
      <c r="I952" s="142">
        <v>0</v>
      </c>
      <c r="J952" s="142">
        <v>0.19747969199999998</v>
      </c>
      <c r="K952" s="142">
        <v>5.1600006480000005</v>
      </c>
      <c r="L952" s="142">
        <v>0</v>
      </c>
      <c r="M952" s="142">
        <v>0</v>
      </c>
      <c r="N952" s="142"/>
      <c r="O952" s="134">
        <v>3.8848603099999997</v>
      </c>
      <c r="P952" s="142">
        <f t="shared" si="482"/>
        <v>3.8848603099999997</v>
      </c>
      <c r="Q952" s="134">
        <v>3.8857547100000001</v>
      </c>
      <c r="R952" s="134">
        <v>0</v>
      </c>
      <c r="S952" s="142">
        <f t="shared" si="483"/>
        <v>4.9625209560000005</v>
      </c>
      <c r="T952" s="142"/>
      <c r="U952" s="142"/>
      <c r="V952" s="142"/>
      <c r="W952" s="142"/>
      <c r="X952" s="142"/>
    </row>
    <row r="953" spans="1:24" ht="141.75" x14ac:dyDescent="0.25">
      <c r="A953" s="141">
        <f t="shared" si="461"/>
        <v>825</v>
      </c>
      <c r="B953" s="140" t="s">
        <v>2086</v>
      </c>
      <c r="C953" s="132" t="s">
        <v>2087</v>
      </c>
      <c r="D953" s="142">
        <v>0</v>
      </c>
      <c r="E953" s="142">
        <f t="shared" si="481"/>
        <v>0</v>
      </c>
      <c r="F953" s="142">
        <v>7.7424528000000006E-2</v>
      </c>
      <c r="G953" s="142">
        <v>0</v>
      </c>
      <c r="H953" s="142">
        <v>0</v>
      </c>
      <c r="I953" s="142">
        <v>0</v>
      </c>
      <c r="J953" s="142">
        <v>0</v>
      </c>
      <c r="K953" s="142">
        <v>0</v>
      </c>
      <c r="L953" s="142">
        <v>7.7424528000000006E-2</v>
      </c>
      <c r="M953" s="142">
        <v>0</v>
      </c>
      <c r="N953" s="142"/>
      <c r="O953" s="134">
        <v>2.3443904400000002</v>
      </c>
      <c r="P953" s="142">
        <f t="shared" si="482"/>
        <v>2.3443904400000002</v>
      </c>
      <c r="Q953" s="134">
        <v>2.3443904400000002</v>
      </c>
      <c r="R953" s="134">
        <v>2.3443904400000002</v>
      </c>
      <c r="S953" s="142">
        <f t="shared" si="483"/>
        <v>-7.7424528000000006E-2</v>
      </c>
      <c r="T953" s="142"/>
      <c r="U953" s="142"/>
      <c r="V953" s="142"/>
      <c r="W953" s="142"/>
      <c r="X953" s="142"/>
    </row>
    <row r="954" spans="1:24" ht="94.5" x14ac:dyDescent="0.25">
      <c r="A954" s="141">
        <f t="shared" si="461"/>
        <v>826</v>
      </c>
      <c r="B954" s="140" t="s">
        <v>2088</v>
      </c>
      <c r="C954" s="132" t="s">
        <v>1602</v>
      </c>
      <c r="D954" s="142">
        <v>0</v>
      </c>
      <c r="E954" s="142">
        <f t="shared" si="481"/>
        <v>0</v>
      </c>
      <c r="F954" s="142">
        <v>0.26714874</v>
      </c>
      <c r="G954" s="142">
        <v>0</v>
      </c>
      <c r="H954" s="142">
        <v>0</v>
      </c>
      <c r="I954" s="142">
        <v>0</v>
      </c>
      <c r="J954" s="142">
        <v>0.26714874</v>
      </c>
      <c r="K954" s="142">
        <v>0</v>
      </c>
      <c r="L954" s="142">
        <v>0</v>
      </c>
      <c r="M954" s="142">
        <v>0</v>
      </c>
      <c r="N954" s="142"/>
      <c r="O954" s="134">
        <v>8.0270501799999998</v>
      </c>
      <c r="P954" s="142">
        <f t="shared" si="482"/>
        <v>8.0270501799999998</v>
      </c>
      <c r="Q954" s="134">
        <v>8.0270501799999998</v>
      </c>
      <c r="R954" s="134">
        <v>0</v>
      </c>
      <c r="S954" s="142">
        <f t="shared" si="483"/>
        <v>-0.26714874</v>
      </c>
      <c r="T954" s="142"/>
      <c r="U954" s="142"/>
      <c r="V954" s="142"/>
      <c r="W954" s="142"/>
      <c r="X954" s="142"/>
    </row>
    <row r="955" spans="1:24" ht="31.5" x14ac:dyDescent="0.25">
      <c r="A955" s="173"/>
      <c r="B955" s="189" t="s">
        <v>468</v>
      </c>
      <c r="C955" s="177"/>
      <c r="D955" s="195">
        <v>22.261544663999999</v>
      </c>
      <c r="E955" s="195">
        <v>2.4268560000000003</v>
      </c>
      <c r="F955" s="195">
        <v>0.49816688399999992</v>
      </c>
      <c r="G955" s="195">
        <v>4.7547155999999993E-2</v>
      </c>
      <c r="H955" s="195">
        <v>4.7547155999999993E-2</v>
      </c>
      <c r="I955" s="195">
        <v>0.60671400000000009</v>
      </c>
      <c r="J955" s="195">
        <v>6.0460211999999992E-2</v>
      </c>
      <c r="K955" s="195">
        <v>0.60671400000000009</v>
      </c>
      <c r="L955" s="195">
        <v>0.39015951599999993</v>
      </c>
      <c r="M955" s="195">
        <v>1.1658808440000001</v>
      </c>
      <c r="N955" s="195">
        <f t="shared" ref="N955" si="484">SUM(N956:N957)</f>
        <v>0</v>
      </c>
      <c r="O955" s="200">
        <v>16.098521159999997</v>
      </c>
      <c r="P955" s="195">
        <f t="shared" ref="P955" si="485">SUM(P956:P957)</f>
        <v>16.098521159999997</v>
      </c>
      <c r="Q955" s="195">
        <f t="shared" ref="Q955:W955" si="486">SUM(Q956:Q957)</f>
        <v>15.38756283</v>
      </c>
      <c r="R955" s="195">
        <f t="shared" si="486"/>
        <v>15.38756283</v>
      </c>
      <c r="S955" s="195">
        <f t="shared" si="486"/>
        <v>1.9286891160000004</v>
      </c>
      <c r="T955" s="195">
        <f t="shared" si="486"/>
        <v>0</v>
      </c>
      <c r="U955" s="195">
        <f t="shared" si="486"/>
        <v>0</v>
      </c>
      <c r="V955" s="195">
        <f t="shared" si="486"/>
        <v>0</v>
      </c>
      <c r="W955" s="195">
        <f t="shared" si="486"/>
        <v>0</v>
      </c>
      <c r="X955" s="195"/>
    </row>
    <row r="956" spans="1:24" ht="94.5" x14ac:dyDescent="0.25">
      <c r="A956" s="141">
        <f t="shared" si="461"/>
        <v>827</v>
      </c>
      <c r="B956" s="135" t="s">
        <v>1343</v>
      </c>
      <c r="C956" s="136" t="s">
        <v>2178</v>
      </c>
      <c r="D956" s="142">
        <v>0.46166066399999994</v>
      </c>
      <c r="E956" s="142">
        <f>G956+I956+K956+M956</f>
        <v>1.2E-2</v>
      </c>
      <c r="F956" s="142">
        <v>8.5344000000000001E-4</v>
      </c>
      <c r="G956" s="142">
        <v>2.35116E-4</v>
      </c>
      <c r="H956" s="142">
        <v>2.35116E-4</v>
      </c>
      <c r="I956" s="142">
        <v>3.0000000000000001E-3</v>
      </c>
      <c r="J956" s="142">
        <v>2.9893199999999996E-4</v>
      </c>
      <c r="K956" s="142">
        <v>3.0000000000000001E-3</v>
      </c>
      <c r="L956" s="142">
        <v>3.1939199999999999E-4</v>
      </c>
      <c r="M956" s="142">
        <v>5.7648839999999996E-3</v>
      </c>
      <c r="N956" s="142"/>
      <c r="O956" s="134">
        <v>0.71120000000000005</v>
      </c>
      <c r="P956" s="142">
        <f>O956-X956</f>
        <v>0.71120000000000005</v>
      </c>
      <c r="Q956" s="134">
        <v>0</v>
      </c>
      <c r="R956" s="134">
        <v>0</v>
      </c>
      <c r="S956" s="142">
        <f>E956-F956</f>
        <v>1.114656E-2</v>
      </c>
      <c r="T956" s="142"/>
      <c r="U956" s="142"/>
      <c r="V956" s="142"/>
      <c r="W956" s="142"/>
      <c r="X956" s="142"/>
    </row>
    <row r="957" spans="1:24" ht="141.75" x14ac:dyDescent="0.25">
      <c r="A957" s="141">
        <f t="shared" si="461"/>
        <v>828</v>
      </c>
      <c r="B957" s="140" t="s">
        <v>1345</v>
      </c>
      <c r="C957" s="132" t="s">
        <v>2089</v>
      </c>
      <c r="D957" s="142">
        <v>21.799883999999999</v>
      </c>
      <c r="E957" s="142">
        <f>G957+I957+K957+M957</f>
        <v>2.4148560000000003</v>
      </c>
      <c r="F957" s="142">
        <v>0.49731344399999994</v>
      </c>
      <c r="G957" s="142">
        <v>4.7312039999999993E-2</v>
      </c>
      <c r="H957" s="142">
        <v>4.7312039999999993E-2</v>
      </c>
      <c r="I957" s="142">
        <v>0.60371400000000008</v>
      </c>
      <c r="J957" s="142">
        <v>6.0161279999999991E-2</v>
      </c>
      <c r="K957" s="142">
        <v>0.60371400000000008</v>
      </c>
      <c r="L957" s="142">
        <v>0.38984012399999995</v>
      </c>
      <c r="M957" s="142">
        <v>1.1601159600000002</v>
      </c>
      <c r="N957" s="142"/>
      <c r="O957" s="134">
        <v>15.387321159999997</v>
      </c>
      <c r="P957" s="142">
        <f>O957-X957</f>
        <v>15.387321159999997</v>
      </c>
      <c r="Q957" s="134">
        <v>15.38756283</v>
      </c>
      <c r="R957" s="134">
        <v>15.38756283</v>
      </c>
      <c r="S957" s="142">
        <f>E957-F957</f>
        <v>1.9175425560000003</v>
      </c>
      <c r="T957" s="142"/>
      <c r="U957" s="142"/>
      <c r="V957" s="142"/>
      <c r="W957" s="142"/>
      <c r="X957" s="142"/>
    </row>
    <row r="958" spans="1:24" ht="31.5" x14ac:dyDescent="0.25">
      <c r="A958" s="173"/>
      <c r="B958" s="189" t="s">
        <v>483</v>
      </c>
      <c r="C958" s="177"/>
      <c r="D958" s="195">
        <v>6.1090656600000015</v>
      </c>
      <c r="E958" s="195">
        <v>1.2E-2</v>
      </c>
      <c r="F958" s="195">
        <v>5.2340399699999995</v>
      </c>
      <c r="G958" s="195">
        <v>0</v>
      </c>
      <c r="H958" s="195">
        <v>0</v>
      </c>
      <c r="I958" s="195">
        <v>3.0000000000000001E-3</v>
      </c>
      <c r="J958" s="195">
        <v>5.2340399699999995</v>
      </c>
      <c r="K958" s="195">
        <v>3.0000000000000001E-3</v>
      </c>
      <c r="L958" s="195">
        <v>0</v>
      </c>
      <c r="M958" s="195">
        <v>6.0000000000000001E-3</v>
      </c>
      <c r="N958" s="195">
        <f t="shared" ref="N958" si="487">SUM(N959:N960)</f>
        <v>0</v>
      </c>
      <c r="O958" s="200">
        <v>0</v>
      </c>
      <c r="P958" s="195">
        <f t="shared" ref="P958" si="488">SUM(P959:P960)</f>
        <v>0</v>
      </c>
      <c r="Q958" s="195">
        <f t="shared" ref="Q958:W958" si="489">SUM(Q959:Q960)</f>
        <v>0.32015051</v>
      </c>
      <c r="R958" s="195">
        <f t="shared" si="489"/>
        <v>0</v>
      </c>
      <c r="S958" s="195">
        <f t="shared" si="489"/>
        <v>-5.22203997</v>
      </c>
      <c r="T958" s="195">
        <f t="shared" si="489"/>
        <v>0</v>
      </c>
      <c r="U958" s="195">
        <f t="shared" si="489"/>
        <v>0</v>
      </c>
      <c r="V958" s="195">
        <f t="shared" si="489"/>
        <v>0</v>
      </c>
      <c r="W958" s="195">
        <f t="shared" si="489"/>
        <v>0</v>
      </c>
      <c r="X958" s="195"/>
    </row>
    <row r="959" spans="1:24" ht="141.75" x14ac:dyDescent="0.25">
      <c r="A959" s="141">
        <f t="shared" si="461"/>
        <v>829</v>
      </c>
      <c r="B959" s="140" t="s">
        <v>1346</v>
      </c>
      <c r="C959" s="132" t="s">
        <v>2179</v>
      </c>
      <c r="D959" s="142">
        <v>6.1090656600000015</v>
      </c>
      <c r="E959" s="142">
        <f>G959+I959+K959+M959</f>
        <v>1.2E-2</v>
      </c>
      <c r="F959" s="142">
        <v>5.2340399699999995</v>
      </c>
      <c r="G959" s="142">
        <v>0</v>
      </c>
      <c r="H959" s="142">
        <v>0</v>
      </c>
      <c r="I959" s="142">
        <v>3.0000000000000001E-3</v>
      </c>
      <c r="J959" s="142">
        <v>5.2340399699999995</v>
      </c>
      <c r="K959" s="142">
        <v>3.0000000000000001E-3</v>
      </c>
      <c r="L959" s="142">
        <v>0</v>
      </c>
      <c r="M959" s="142">
        <v>6.0000000000000001E-3</v>
      </c>
      <c r="N959" s="142"/>
      <c r="O959" s="134">
        <v>0</v>
      </c>
      <c r="P959" s="142">
        <f>O959-X959</f>
        <v>0</v>
      </c>
      <c r="Q959" s="134">
        <v>0</v>
      </c>
      <c r="R959" s="134">
        <v>0</v>
      </c>
      <c r="S959" s="142">
        <f>E959-F959</f>
        <v>-5.22203997</v>
      </c>
      <c r="T959" s="142"/>
      <c r="U959" s="142"/>
      <c r="V959" s="142"/>
      <c r="W959" s="142"/>
      <c r="X959" s="142"/>
    </row>
    <row r="960" spans="1:24" ht="157.5" x14ac:dyDescent="0.25">
      <c r="A960" s="141">
        <f t="shared" si="461"/>
        <v>830</v>
      </c>
      <c r="B960" s="140" t="s">
        <v>1348</v>
      </c>
      <c r="C960" s="132" t="s">
        <v>2180</v>
      </c>
      <c r="D960" s="142">
        <v>0</v>
      </c>
      <c r="E960" s="142">
        <f>G960+I960+K960+M960</f>
        <v>0</v>
      </c>
      <c r="F960" s="142">
        <v>0</v>
      </c>
      <c r="G960" s="142">
        <v>0</v>
      </c>
      <c r="H960" s="142">
        <v>0</v>
      </c>
      <c r="I960" s="142">
        <v>0</v>
      </c>
      <c r="J960" s="142">
        <v>0</v>
      </c>
      <c r="K960" s="142">
        <v>0</v>
      </c>
      <c r="L960" s="142">
        <v>0</v>
      </c>
      <c r="M960" s="142">
        <v>0</v>
      </c>
      <c r="N960" s="142"/>
      <c r="O960" s="134">
        <v>0</v>
      </c>
      <c r="P960" s="142">
        <f>O960-X960</f>
        <v>0</v>
      </c>
      <c r="Q960" s="134">
        <v>0.32015051</v>
      </c>
      <c r="R960" s="134">
        <v>0</v>
      </c>
      <c r="S960" s="142">
        <f>E960-F960</f>
        <v>0</v>
      </c>
      <c r="T960" s="142"/>
      <c r="U960" s="142"/>
      <c r="V960" s="142"/>
      <c r="W960" s="142"/>
      <c r="X960" s="142"/>
    </row>
    <row r="961" spans="1:24" ht="31.5" x14ac:dyDescent="0.25">
      <c r="A961" s="173"/>
      <c r="B961" s="192" t="s">
        <v>532</v>
      </c>
      <c r="C961" s="193"/>
      <c r="D961" s="195">
        <v>617.86288691511868</v>
      </c>
      <c r="E961" s="195">
        <v>246.69631200000001</v>
      </c>
      <c r="F961" s="195">
        <v>93.421818933627108</v>
      </c>
      <c r="G961" s="195">
        <v>40.58403491</v>
      </c>
      <c r="H961" s="195">
        <v>35.693978174000002</v>
      </c>
      <c r="I961" s="195">
        <v>57.919765620000007</v>
      </c>
      <c r="J961" s="195">
        <v>20.831179537627115</v>
      </c>
      <c r="K961" s="195">
        <v>69.290905503999994</v>
      </c>
      <c r="L961" s="195">
        <v>36.896661222000006</v>
      </c>
      <c r="M961" s="195">
        <v>78.901605966000005</v>
      </c>
      <c r="N961" s="195">
        <f t="shared" ref="N961" si="490">SUM(N962:N980)</f>
        <v>0</v>
      </c>
      <c r="O961" s="200">
        <v>167.61004248000006</v>
      </c>
      <c r="P961" s="195">
        <f t="shared" ref="P961" si="491">SUM(P962:P980)</f>
        <v>167.61004248000006</v>
      </c>
      <c r="Q961" s="195">
        <f t="shared" ref="Q961:W961" si="492">SUM(Q962:Q980)</f>
        <v>150.77605785999998</v>
      </c>
      <c r="R961" s="195">
        <f t="shared" si="492"/>
        <v>0</v>
      </c>
      <c r="S961" s="195">
        <f t="shared" si="492"/>
        <v>153.27449306637286</v>
      </c>
      <c r="T961" s="195">
        <f t="shared" si="492"/>
        <v>0</v>
      </c>
      <c r="U961" s="195">
        <f t="shared" si="492"/>
        <v>0</v>
      </c>
      <c r="V961" s="195">
        <f t="shared" si="492"/>
        <v>0</v>
      </c>
      <c r="W961" s="195">
        <f t="shared" si="492"/>
        <v>0</v>
      </c>
      <c r="X961" s="195"/>
    </row>
    <row r="962" spans="1:24" ht="141.75" x14ac:dyDescent="0.25">
      <c r="A962" s="141">
        <f t="shared" si="461"/>
        <v>831</v>
      </c>
      <c r="B962" s="140" t="s">
        <v>1349</v>
      </c>
      <c r="C962" s="132" t="s">
        <v>2091</v>
      </c>
      <c r="D962" s="142">
        <v>29.468540707118642</v>
      </c>
      <c r="E962" s="142">
        <f t="shared" ref="E962:E980" si="493">G962+I962+K962+M962</f>
        <v>2.2956960000000004</v>
      </c>
      <c r="F962" s="142">
        <v>0.163272204</v>
      </c>
      <c r="G962" s="142">
        <v>4.4977452000000008E-2</v>
      </c>
      <c r="H962" s="142">
        <v>4.4977452000000008E-2</v>
      </c>
      <c r="I962" s="142">
        <v>0.57392399999999999</v>
      </c>
      <c r="J962" s="142">
        <v>5.7192635999999984E-2</v>
      </c>
      <c r="K962" s="142">
        <v>0.57392399999999999</v>
      </c>
      <c r="L962" s="142">
        <v>6.1102116000000019E-2</v>
      </c>
      <c r="M962" s="142">
        <v>1.1028705480000001</v>
      </c>
      <c r="N962" s="142"/>
      <c r="O962" s="134">
        <v>0.13606017000000001</v>
      </c>
      <c r="P962" s="142">
        <f t="shared" ref="P962:P980" si="494">O962-X962</f>
        <v>0.13606017000000001</v>
      </c>
      <c r="Q962" s="134">
        <v>0</v>
      </c>
      <c r="R962" s="134">
        <v>0</v>
      </c>
      <c r="S962" s="142">
        <f t="shared" ref="S962:S980" si="495">E962-F962</f>
        <v>2.1324237960000003</v>
      </c>
      <c r="T962" s="142"/>
      <c r="U962" s="142"/>
      <c r="V962" s="142"/>
      <c r="W962" s="142"/>
      <c r="X962" s="142"/>
    </row>
    <row r="963" spans="1:24" ht="78.75" x14ac:dyDescent="0.25">
      <c r="A963" s="141">
        <f t="shared" si="461"/>
        <v>832</v>
      </c>
      <c r="B963" s="135" t="s">
        <v>1350</v>
      </c>
      <c r="C963" s="136" t="s">
        <v>1351</v>
      </c>
      <c r="D963" s="142">
        <v>96.014189544000018</v>
      </c>
      <c r="E963" s="142">
        <f t="shared" si="493"/>
        <v>84.605915999999979</v>
      </c>
      <c r="F963" s="142">
        <v>36.017256203999999</v>
      </c>
      <c r="G963" s="142">
        <v>6.6576052520000006</v>
      </c>
      <c r="H963" s="142">
        <v>6.6576052520000006</v>
      </c>
      <c r="I963" s="142">
        <v>21.151478999999995</v>
      </c>
      <c r="J963" s="142">
        <v>2.1077853839999987</v>
      </c>
      <c r="K963" s="142">
        <v>21.151478999999995</v>
      </c>
      <c r="L963" s="142">
        <v>27.251865567999999</v>
      </c>
      <c r="M963" s="142">
        <v>35.645352748000001</v>
      </c>
      <c r="N963" s="142"/>
      <c r="O963" s="134">
        <v>14.92012474</v>
      </c>
      <c r="P963" s="142">
        <f t="shared" si="494"/>
        <v>14.92012474</v>
      </c>
      <c r="Q963" s="134">
        <v>0</v>
      </c>
      <c r="R963" s="134">
        <v>0</v>
      </c>
      <c r="S963" s="142">
        <f t="shared" si="495"/>
        <v>48.58865979599998</v>
      </c>
      <c r="T963" s="142"/>
      <c r="U963" s="142"/>
      <c r="V963" s="142"/>
      <c r="W963" s="142"/>
      <c r="X963" s="142"/>
    </row>
    <row r="964" spans="1:24" ht="141.75" x14ac:dyDescent="0.25">
      <c r="A964" s="141">
        <f t="shared" si="461"/>
        <v>833</v>
      </c>
      <c r="B964" s="140" t="s">
        <v>1352</v>
      </c>
      <c r="C964" s="132" t="s">
        <v>1353</v>
      </c>
      <c r="D964" s="142">
        <v>189.14575198799997</v>
      </c>
      <c r="E964" s="142">
        <f t="shared" si="493"/>
        <v>8.7015960000000003</v>
      </c>
      <c r="F964" s="142">
        <v>3.8115392639999999</v>
      </c>
      <c r="G964" s="142">
        <v>8.7015960000000003</v>
      </c>
      <c r="H964" s="142">
        <v>3.8115392639999999</v>
      </c>
      <c r="I964" s="142">
        <v>0</v>
      </c>
      <c r="J964" s="142">
        <v>0</v>
      </c>
      <c r="K964" s="142">
        <v>0</v>
      </c>
      <c r="L964" s="142">
        <v>0</v>
      </c>
      <c r="M964" s="142">
        <v>0</v>
      </c>
      <c r="N964" s="142"/>
      <c r="O964" s="134">
        <v>97.994925900000013</v>
      </c>
      <c r="P964" s="142">
        <f t="shared" si="494"/>
        <v>97.994925900000013</v>
      </c>
      <c r="Q964" s="134">
        <v>122.18743720999998</v>
      </c>
      <c r="R964" s="134">
        <v>0</v>
      </c>
      <c r="S964" s="142">
        <f t="shared" si="495"/>
        <v>4.890056736</v>
      </c>
      <c r="T964" s="142"/>
      <c r="U964" s="142"/>
      <c r="V964" s="142"/>
      <c r="W964" s="142"/>
      <c r="X964" s="142"/>
    </row>
    <row r="965" spans="1:24" ht="110.25" x14ac:dyDescent="0.25">
      <c r="A965" s="141">
        <f t="shared" si="461"/>
        <v>834</v>
      </c>
      <c r="B965" s="140" t="s">
        <v>2092</v>
      </c>
      <c r="C965" s="132" t="s">
        <v>1354</v>
      </c>
      <c r="D965" s="142">
        <v>0.39770726399999995</v>
      </c>
      <c r="E965" s="142">
        <f t="shared" si="493"/>
        <v>0.32831999999999995</v>
      </c>
      <c r="F965" s="142">
        <v>2.3350463999999994E-2</v>
      </c>
      <c r="G965" s="142">
        <v>6.4324919999999997E-3</v>
      </c>
      <c r="H965" s="142">
        <v>6.4324919999999997E-3</v>
      </c>
      <c r="I965" s="142">
        <v>8.208E-2</v>
      </c>
      <c r="J965" s="142">
        <v>8.1794399999999979E-3</v>
      </c>
      <c r="K965" s="142">
        <v>8.208E-2</v>
      </c>
      <c r="L965" s="142">
        <v>8.7385319999999985E-3</v>
      </c>
      <c r="M965" s="142">
        <v>0.15772750799999999</v>
      </c>
      <c r="N965" s="142"/>
      <c r="O965" s="134">
        <v>1.9458719999999999E-2</v>
      </c>
      <c r="P965" s="142">
        <f t="shared" si="494"/>
        <v>1.9458719999999999E-2</v>
      </c>
      <c r="Q965" s="134">
        <v>0</v>
      </c>
      <c r="R965" s="134">
        <v>0</v>
      </c>
      <c r="S965" s="142">
        <f t="shared" si="495"/>
        <v>0.30496953599999993</v>
      </c>
      <c r="T965" s="142"/>
      <c r="U965" s="142"/>
      <c r="V965" s="142"/>
      <c r="W965" s="142"/>
      <c r="X965" s="142"/>
    </row>
    <row r="966" spans="1:24" ht="110.25" x14ac:dyDescent="0.25">
      <c r="A966" s="141">
        <f t="shared" si="461"/>
        <v>835</v>
      </c>
      <c r="B966" s="140" t="s">
        <v>1355</v>
      </c>
      <c r="C966" s="132" t="s">
        <v>1356</v>
      </c>
      <c r="D966" s="142">
        <v>18.829444572</v>
      </c>
      <c r="E966" s="142">
        <f t="shared" si="493"/>
        <v>16.998228000000001</v>
      </c>
      <c r="F966" s="142">
        <v>0.79344246000000007</v>
      </c>
      <c r="G966" s="142">
        <v>0.33303051600000005</v>
      </c>
      <c r="H966" s="142">
        <v>0.33303051600000005</v>
      </c>
      <c r="I966" s="142">
        <v>0</v>
      </c>
      <c r="J966" s="142">
        <v>0.46041194400000002</v>
      </c>
      <c r="K966" s="142">
        <v>16.665197484</v>
      </c>
      <c r="L966" s="142">
        <v>0</v>
      </c>
      <c r="M966" s="142">
        <v>0</v>
      </c>
      <c r="N966" s="142"/>
      <c r="O966" s="134">
        <v>14.775403630000001</v>
      </c>
      <c r="P966" s="142">
        <f t="shared" si="494"/>
        <v>14.775403630000001</v>
      </c>
      <c r="Q966" s="134">
        <v>16.303643579999999</v>
      </c>
      <c r="R966" s="134">
        <v>0</v>
      </c>
      <c r="S966" s="142">
        <f t="shared" si="495"/>
        <v>16.20478554</v>
      </c>
      <c r="T966" s="142"/>
      <c r="U966" s="142"/>
      <c r="V966" s="142"/>
      <c r="W966" s="142"/>
      <c r="X966" s="142"/>
    </row>
    <row r="967" spans="1:24" ht="78.75" x14ac:dyDescent="0.25">
      <c r="A967" s="141">
        <f t="shared" si="461"/>
        <v>836</v>
      </c>
      <c r="B967" s="140" t="s">
        <v>1357</v>
      </c>
      <c r="C967" s="132" t="s">
        <v>2181</v>
      </c>
      <c r="D967" s="142">
        <v>36.79531386</v>
      </c>
      <c r="E967" s="142">
        <f t="shared" si="493"/>
        <v>3.8788320000000001</v>
      </c>
      <c r="F967" s="142">
        <v>0.27586636799999997</v>
      </c>
      <c r="G967" s="142">
        <v>7.5994343999999991E-2</v>
      </c>
      <c r="H967" s="142">
        <v>7.5994343999999991E-2</v>
      </c>
      <c r="I967" s="142">
        <v>0.96970800000000001</v>
      </c>
      <c r="J967" s="142">
        <v>9.663327599999999E-2</v>
      </c>
      <c r="K967" s="142">
        <v>0.96970800000000001</v>
      </c>
      <c r="L967" s="142">
        <v>0.10323874799999999</v>
      </c>
      <c r="M967" s="142">
        <v>1.8634216560000001</v>
      </c>
      <c r="N967" s="142"/>
      <c r="O967" s="134">
        <v>0.80698227</v>
      </c>
      <c r="P967" s="142">
        <f t="shared" si="494"/>
        <v>0.80698227</v>
      </c>
      <c r="Q967" s="134">
        <v>0</v>
      </c>
      <c r="R967" s="134">
        <v>0</v>
      </c>
      <c r="S967" s="142">
        <f t="shared" si="495"/>
        <v>3.6029656320000001</v>
      </c>
      <c r="T967" s="142"/>
      <c r="U967" s="142"/>
      <c r="V967" s="142"/>
      <c r="W967" s="142"/>
      <c r="X967" s="142"/>
    </row>
    <row r="968" spans="1:24" ht="78.75" x14ac:dyDescent="0.25">
      <c r="A968" s="141">
        <f t="shared" si="461"/>
        <v>837</v>
      </c>
      <c r="B968" s="133" t="s">
        <v>1358</v>
      </c>
      <c r="C968" s="138" t="s">
        <v>1359</v>
      </c>
      <c r="D968" s="142">
        <v>31.960016075999995</v>
      </c>
      <c r="E968" s="142">
        <f t="shared" si="493"/>
        <v>3.6945599999999996</v>
      </c>
      <c r="F968" s="142">
        <v>0.26276073599999999</v>
      </c>
      <c r="G968" s="142">
        <v>7.2384095999999995E-2</v>
      </c>
      <c r="H968" s="142">
        <v>7.2384095999999995E-2</v>
      </c>
      <c r="I968" s="142">
        <v>0.92364000000000002</v>
      </c>
      <c r="J968" s="142">
        <v>9.2042472000000028E-2</v>
      </c>
      <c r="K968" s="142">
        <v>0.92364000000000002</v>
      </c>
      <c r="L968" s="142">
        <v>9.8334167999999958E-2</v>
      </c>
      <c r="M968" s="142">
        <v>1.7748959039999996</v>
      </c>
      <c r="N968" s="142"/>
      <c r="O968" s="134">
        <v>0.22334657999999999</v>
      </c>
      <c r="P968" s="142">
        <f t="shared" si="494"/>
        <v>0.22334657999999999</v>
      </c>
      <c r="Q968" s="134">
        <v>0</v>
      </c>
      <c r="R968" s="134">
        <v>0</v>
      </c>
      <c r="S968" s="142">
        <f t="shared" si="495"/>
        <v>3.4317992639999995</v>
      </c>
      <c r="T968" s="142"/>
      <c r="U968" s="142"/>
      <c r="V968" s="142"/>
      <c r="W968" s="142"/>
      <c r="X968" s="142"/>
    </row>
    <row r="969" spans="1:24" ht="78.75" x14ac:dyDescent="0.25">
      <c r="A969" s="141">
        <f t="shared" si="461"/>
        <v>838</v>
      </c>
      <c r="B969" s="135" t="s">
        <v>1360</v>
      </c>
      <c r="C969" s="136" t="s">
        <v>1361</v>
      </c>
      <c r="D969" s="142">
        <v>5.802626268</v>
      </c>
      <c r="E969" s="142">
        <f t="shared" si="493"/>
        <v>5.4726240000000006</v>
      </c>
      <c r="F969" s="142">
        <v>0.38921844</v>
      </c>
      <c r="G969" s="142">
        <v>0.107220072</v>
      </c>
      <c r="H969" s="142">
        <v>0.107220072</v>
      </c>
      <c r="I969" s="142">
        <v>1.3681560000000001</v>
      </c>
      <c r="J969" s="142">
        <v>0.13633935600000002</v>
      </c>
      <c r="K969" s="142">
        <v>1.3681560000000001</v>
      </c>
      <c r="L969" s="142">
        <v>0.14565901199999998</v>
      </c>
      <c r="M969" s="142">
        <v>2.6290919280000002</v>
      </c>
      <c r="N969" s="142"/>
      <c r="O969" s="134">
        <v>0.32434869999999999</v>
      </c>
      <c r="P969" s="142">
        <f t="shared" si="494"/>
        <v>0.32434869999999999</v>
      </c>
      <c r="Q969" s="134">
        <v>0</v>
      </c>
      <c r="R969" s="134">
        <v>0</v>
      </c>
      <c r="S969" s="142">
        <f t="shared" si="495"/>
        <v>5.083405560000001</v>
      </c>
      <c r="T969" s="142"/>
      <c r="U969" s="142"/>
      <c r="V969" s="142"/>
      <c r="W969" s="142"/>
      <c r="X969" s="142"/>
    </row>
    <row r="970" spans="1:24" ht="110.25" x14ac:dyDescent="0.25">
      <c r="A970" s="141">
        <f t="shared" si="461"/>
        <v>839</v>
      </c>
      <c r="B970" s="140" t="s">
        <v>2095</v>
      </c>
      <c r="C970" s="132" t="s">
        <v>1362</v>
      </c>
      <c r="D970" s="142">
        <v>0.76711179600000012</v>
      </c>
      <c r="E970" s="142">
        <f t="shared" si="493"/>
        <v>1.2E-2</v>
      </c>
      <c r="F970" s="142">
        <v>8.5344000000000001E-4</v>
      </c>
      <c r="G970" s="142">
        <v>2.35116E-4</v>
      </c>
      <c r="H970" s="142">
        <v>2.35116E-4</v>
      </c>
      <c r="I970" s="142">
        <v>3.0000000000000001E-3</v>
      </c>
      <c r="J970" s="142">
        <v>2.9893199999999996E-4</v>
      </c>
      <c r="K970" s="142">
        <v>3.0000000000000001E-3</v>
      </c>
      <c r="L970" s="142">
        <v>3.1939199999999999E-4</v>
      </c>
      <c r="M970" s="142">
        <v>5.7648839999999996E-3</v>
      </c>
      <c r="N970" s="142"/>
      <c r="O970" s="134">
        <v>7.1120000000000005E-4</v>
      </c>
      <c r="P970" s="142">
        <f t="shared" si="494"/>
        <v>7.1120000000000005E-4</v>
      </c>
      <c r="Q970" s="134">
        <v>0</v>
      </c>
      <c r="R970" s="134">
        <v>0</v>
      </c>
      <c r="S970" s="142">
        <f t="shared" si="495"/>
        <v>1.114656E-2</v>
      </c>
      <c r="T970" s="142"/>
      <c r="U970" s="142"/>
      <c r="V970" s="142"/>
      <c r="W970" s="142"/>
      <c r="X970" s="142"/>
    </row>
    <row r="971" spans="1:24" ht="94.5" x14ac:dyDescent="0.25">
      <c r="A971" s="141">
        <f t="shared" si="461"/>
        <v>840</v>
      </c>
      <c r="B971" s="140" t="s">
        <v>2096</v>
      </c>
      <c r="C971" s="132" t="s">
        <v>1363</v>
      </c>
      <c r="D971" s="142">
        <v>20.641281852000002</v>
      </c>
      <c r="E971" s="142">
        <f t="shared" si="493"/>
        <v>19.441283999999996</v>
      </c>
      <c r="F971" s="142">
        <v>1.3826833199999997</v>
      </c>
      <c r="G971" s="142">
        <v>0.38089507199999995</v>
      </c>
      <c r="H971" s="142">
        <v>0.38089507199999995</v>
      </c>
      <c r="I971" s="142">
        <v>4.8603209999999999</v>
      </c>
      <c r="J971" s="142">
        <v>0.48434029199999995</v>
      </c>
      <c r="K971" s="142">
        <v>4.8603209999999999</v>
      </c>
      <c r="L971" s="142">
        <v>0.51744795599999982</v>
      </c>
      <c r="M971" s="142">
        <v>9.3397469279999985</v>
      </c>
      <c r="N971" s="142"/>
      <c r="O971" s="134">
        <v>1.1522361000000001</v>
      </c>
      <c r="P971" s="142">
        <f t="shared" si="494"/>
        <v>1.1522361000000001</v>
      </c>
      <c r="Q971" s="134">
        <v>0</v>
      </c>
      <c r="R971" s="134">
        <v>0</v>
      </c>
      <c r="S971" s="142">
        <f t="shared" si="495"/>
        <v>18.058600679999998</v>
      </c>
      <c r="T971" s="142"/>
      <c r="U971" s="142"/>
      <c r="V971" s="142"/>
      <c r="W971" s="142"/>
      <c r="X971" s="142"/>
    </row>
    <row r="972" spans="1:24" ht="78.75" x14ac:dyDescent="0.25">
      <c r="A972" s="141">
        <f t="shared" si="461"/>
        <v>841</v>
      </c>
      <c r="B972" s="140" t="s">
        <v>2097</v>
      </c>
      <c r="C972" s="132" t="s">
        <v>2098</v>
      </c>
      <c r="D972" s="142">
        <v>9.5909800439999984</v>
      </c>
      <c r="E972" s="142">
        <f t="shared" si="493"/>
        <v>1.2E-2</v>
      </c>
      <c r="F972" s="142">
        <v>0</v>
      </c>
      <c r="G972" s="142">
        <v>0</v>
      </c>
      <c r="H972" s="142">
        <v>0</v>
      </c>
      <c r="I972" s="142">
        <v>0</v>
      </c>
      <c r="J972" s="142">
        <v>0</v>
      </c>
      <c r="K972" s="142">
        <v>0</v>
      </c>
      <c r="L972" s="142">
        <v>0</v>
      </c>
      <c r="M972" s="142">
        <v>1.2E-2</v>
      </c>
      <c r="N972" s="142"/>
      <c r="O972" s="134">
        <v>0</v>
      </c>
      <c r="P972" s="142">
        <f t="shared" si="494"/>
        <v>0</v>
      </c>
      <c r="Q972" s="134">
        <v>0</v>
      </c>
      <c r="R972" s="134">
        <v>0</v>
      </c>
      <c r="S972" s="142">
        <f t="shared" si="495"/>
        <v>1.2E-2</v>
      </c>
      <c r="T972" s="142"/>
      <c r="U972" s="142"/>
      <c r="V972" s="142"/>
      <c r="W972" s="142"/>
      <c r="X972" s="142"/>
    </row>
    <row r="973" spans="1:24" ht="157.5" x14ac:dyDescent="0.25">
      <c r="A973" s="141">
        <f t="shared" si="461"/>
        <v>842</v>
      </c>
      <c r="B973" s="140" t="s">
        <v>1364</v>
      </c>
      <c r="C973" s="132" t="s">
        <v>1365</v>
      </c>
      <c r="D973" s="142">
        <v>74.090904000000009</v>
      </c>
      <c r="E973" s="142">
        <f t="shared" si="493"/>
        <v>46.877939999999995</v>
      </c>
      <c r="F973" s="142">
        <v>10.06752457</v>
      </c>
      <c r="G973" s="142">
        <v>7.6519552420000014</v>
      </c>
      <c r="H973" s="142">
        <v>7.6519552420000014</v>
      </c>
      <c r="I973" s="142">
        <v>11.719484999999999</v>
      </c>
      <c r="J973" s="142">
        <v>1.167869112</v>
      </c>
      <c r="K973" s="142">
        <v>11.719484999999999</v>
      </c>
      <c r="L973" s="142">
        <v>1.2477002159999984</v>
      </c>
      <c r="M973" s="142">
        <v>15.787014757999996</v>
      </c>
      <c r="N973" s="142"/>
      <c r="O973" s="134">
        <v>24.408701449999999</v>
      </c>
      <c r="P973" s="142">
        <f t="shared" si="494"/>
        <v>24.408701449999999</v>
      </c>
      <c r="Q973" s="134">
        <v>0</v>
      </c>
      <c r="R973" s="134">
        <v>0</v>
      </c>
      <c r="S973" s="142">
        <f t="shared" si="495"/>
        <v>36.810415429999992</v>
      </c>
      <c r="T973" s="142"/>
      <c r="U973" s="142"/>
      <c r="V973" s="142"/>
      <c r="W973" s="142"/>
      <c r="X973" s="142"/>
    </row>
    <row r="974" spans="1:24" ht="126" x14ac:dyDescent="0.25">
      <c r="A974" s="141">
        <f t="shared" si="461"/>
        <v>843</v>
      </c>
      <c r="B974" s="140" t="s">
        <v>1366</v>
      </c>
      <c r="C974" s="132" t="s">
        <v>2182</v>
      </c>
      <c r="D974" s="142">
        <v>61.273157028000014</v>
      </c>
      <c r="E974" s="142">
        <f t="shared" si="493"/>
        <v>28.686144000000002</v>
      </c>
      <c r="F974" s="142">
        <v>22.924254010000002</v>
      </c>
      <c r="G974" s="142">
        <v>16.04836598</v>
      </c>
      <c r="H974" s="142">
        <v>16.04836598</v>
      </c>
      <c r="I974" s="142">
        <v>7.1715360000000006</v>
      </c>
      <c r="J974" s="142">
        <v>0</v>
      </c>
      <c r="K974" s="142">
        <v>5.4662420200000019</v>
      </c>
      <c r="L974" s="142">
        <v>6.8758880300000023</v>
      </c>
      <c r="M974" s="142">
        <v>0</v>
      </c>
      <c r="N974" s="142"/>
      <c r="O974" s="134">
        <v>0</v>
      </c>
      <c r="P974" s="142">
        <f t="shared" si="494"/>
        <v>0</v>
      </c>
      <c r="Q974" s="134">
        <v>0</v>
      </c>
      <c r="R974" s="134">
        <v>0</v>
      </c>
      <c r="S974" s="142">
        <f t="shared" si="495"/>
        <v>5.7618899900000002</v>
      </c>
      <c r="T974" s="142"/>
      <c r="U974" s="142"/>
      <c r="V974" s="142"/>
      <c r="W974" s="142"/>
      <c r="X974" s="142"/>
    </row>
    <row r="975" spans="1:24" ht="78.75" x14ac:dyDescent="0.25">
      <c r="A975" s="141">
        <f t="shared" si="461"/>
        <v>844</v>
      </c>
      <c r="B975" s="135" t="s">
        <v>1368</v>
      </c>
      <c r="C975" s="136" t="s">
        <v>2183</v>
      </c>
      <c r="D975" s="142">
        <v>16.718219999999995</v>
      </c>
      <c r="E975" s="142">
        <f t="shared" si="493"/>
        <v>16.718220000000002</v>
      </c>
      <c r="F975" s="142">
        <v>1.189016364</v>
      </c>
      <c r="G975" s="142">
        <v>0.32754460799999996</v>
      </c>
      <c r="H975" s="142">
        <v>0.32754460799999996</v>
      </c>
      <c r="I975" s="142">
        <v>4.1795550000000006</v>
      </c>
      <c r="J975" s="142">
        <v>0.41650068000000007</v>
      </c>
      <c r="K975" s="142">
        <v>4.1795550000000006</v>
      </c>
      <c r="L975" s="142">
        <v>0.44497107599999997</v>
      </c>
      <c r="M975" s="142">
        <v>8.031565392000001</v>
      </c>
      <c r="N975" s="142"/>
      <c r="O975" s="134">
        <v>0.99084696999999999</v>
      </c>
      <c r="P975" s="142">
        <f t="shared" si="494"/>
        <v>0.99084696999999999</v>
      </c>
      <c r="Q975" s="134">
        <v>0</v>
      </c>
      <c r="R975" s="134">
        <v>0</v>
      </c>
      <c r="S975" s="142">
        <f t="shared" si="495"/>
        <v>15.529203636000002</v>
      </c>
      <c r="T975" s="142"/>
      <c r="U975" s="142"/>
      <c r="V975" s="142"/>
      <c r="W975" s="142"/>
      <c r="X975" s="142"/>
    </row>
    <row r="976" spans="1:24" ht="189" x14ac:dyDescent="0.25">
      <c r="A976" s="141">
        <f t="shared" si="461"/>
        <v>845</v>
      </c>
      <c r="B976" s="140" t="s">
        <v>1370</v>
      </c>
      <c r="C976" s="132" t="s">
        <v>2184</v>
      </c>
      <c r="D976" s="142">
        <v>13.243300836000001</v>
      </c>
      <c r="E976" s="142">
        <f t="shared" si="493"/>
        <v>4.4802959999999992</v>
      </c>
      <c r="F976" s="142">
        <v>0.31864304400000004</v>
      </c>
      <c r="G976" s="142">
        <v>8.7778259999999997E-2</v>
      </c>
      <c r="H976" s="142">
        <v>8.7778259999999997E-2</v>
      </c>
      <c r="I976" s="142">
        <v>1.1200739999999998</v>
      </c>
      <c r="J976" s="142">
        <v>0.11161752</v>
      </c>
      <c r="K976" s="142">
        <v>1.1200739999999998</v>
      </c>
      <c r="L976" s="142">
        <v>0.11924726400000005</v>
      </c>
      <c r="M976" s="142">
        <v>2.1523697400000001</v>
      </c>
      <c r="N976" s="142"/>
      <c r="O976" s="134">
        <v>0.26553587000000001</v>
      </c>
      <c r="P976" s="142">
        <f t="shared" si="494"/>
        <v>0.26553587000000001</v>
      </c>
      <c r="Q976" s="134">
        <v>0</v>
      </c>
      <c r="R976" s="134">
        <v>0</v>
      </c>
      <c r="S976" s="142">
        <f t="shared" si="495"/>
        <v>4.1616529559999993</v>
      </c>
      <c r="T976" s="142"/>
      <c r="U976" s="142"/>
      <c r="V976" s="142"/>
      <c r="W976" s="142"/>
      <c r="X976" s="142"/>
    </row>
    <row r="977" spans="1:24" ht="110.25" x14ac:dyDescent="0.25">
      <c r="A977" s="141">
        <f t="shared" si="461"/>
        <v>846</v>
      </c>
      <c r="B977" s="135" t="s">
        <v>1372</v>
      </c>
      <c r="C977" s="136" t="s">
        <v>2185</v>
      </c>
      <c r="D977" s="142">
        <v>10.674001080000002</v>
      </c>
      <c r="E977" s="142">
        <f t="shared" si="493"/>
        <v>3.6604800000000002</v>
      </c>
      <c r="F977" s="142">
        <v>0.31249681200000001</v>
      </c>
      <c r="G977" s="142">
        <v>7.1716379999999996E-2</v>
      </c>
      <c r="H977" s="142">
        <v>7.1716379999999996E-2</v>
      </c>
      <c r="I977" s="142">
        <v>3.5887636200000004</v>
      </c>
      <c r="J977" s="142">
        <v>0.24078043200000002</v>
      </c>
      <c r="K977" s="142">
        <v>0</v>
      </c>
      <c r="L977" s="142">
        <v>0</v>
      </c>
      <c r="M977" s="142">
        <v>0</v>
      </c>
      <c r="N977" s="142"/>
      <c r="O977" s="134">
        <v>11.5420392</v>
      </c>
      <c r="P977" s="142">
        <f t="shared" si="494"/>
        <v>11.5420392</v>
      </c>
      <c r="Q977" s="134">
        <v>12.28497707</v>
      </c>
      <c r="R977" s="134">
        <v>0</v>
      </c>
      <c r="S977" s="142">
        <f t="shared" si="495"/>
        <v>3.3479831880000002</v>
      </c>
      <c r="T977" s="142"/>
      <c r="U977" s="142"/>
      <c r="V977" s="142"/>
      <c r="W977" s="142"/>
      <c r="X977" s="142"/>
    </row>
    <row r="978" spans="1:24" ht="110.25" x14ac:dyDescent="0.25">
      <c r="A978" s="141">
        <f t="shared" si="461"/>
        <v>847</v>
      </c>
      <c r="B978" s="140" t="s">
        <v>2099</v>
      </c>
      <c r="C978" s="132" t="s">
        <v>1374</v>
      </c>
      <c r="D978" s="142">
        <v>0.43023599999999995</v>
      </c>
      <c r="E978" s="142">
        <f t="shared" si="493"/>
        <v>0.41823599999999994</v>
      </c>
      <c r="F978" s="142">
        <v>2.9745360000000002E-2</v>
      </c>
      <c r="G978" s="142">
        <v>8.1941039999999989E-3</v>
      </c>
      <c r="H978" s="142">
        <v>8.1941039999999989E-3</v>
      </c>
      <c r="I978" s="142">
        <v>0.10455899999999999</v>
      </c>
      <c r="J978" s="142">
        <v>1.0419516000000002E-2</v>
      </c>
      <c r="K978" s="142">
        <v>0.10455899999999999</v>
      </c>
      <c r="L978" s="142">
        <v>1.1131740000000003E-2</v>
      </c>
      <c r="M978" s="142">
        <v>0.20092389599999999</v>
      </c>
      <c r="N978" s="142"/>
      <c r="O978" s="134">
        <v>2.4787800000000002E-2</v>
      </c>
      <c r="P978" s="142">
        <f t="shared" si="494"/>
        <v>2.4787800000000002E-2</v>
      </c>
      <c r="Q978" s="134">
        <v>0</v>
      </c>
      <c r="R978" s="134">
        <v>0</v>
      </c>
      <c r="S978" s="142">
        <f t="shared" si="495"/>
        <v>0.38849063999999994</v>
      </c>
      <c r="T978" s="142"/>
      <c r="U978" s="142"/>
      <c r="V978" s="142"/>
      <c r="W978" s="142"/>
      <c r="X978" s="142"/>
    </row>
    <row r="979" spans="1:24" ht="141.75" x14ac:dyDescent="0.25">
      <c r="A979" s="141">
        <f t="shared" si="461"/>
        <v>848</v>
      </c>
      <c r="B979" s="135" t="s">
        <v>1375</v>
      </c>
      <c r="C979" s="136" t="s">
        <v>2100</v>
      </c>
      <c r="D979" s="142">
        <v>2.0201039999999999</v>
      </c>
      <c r="E979" s="142">
        <f t="shared" si="493"/>
        <v>0.41393999999999997</v>
      </c>
      <c r="F979" s="142">
        <v>2.9439816000000001E-2</v>
      </c>
      <c r="G979" s="142">
        <v>8.1099239999999993E-3</v>
      </c>
      <c r="H979" s="142">
        <v>8.1099239999999993E-3</v>
      </c>
      <c r="I979" s="142">
        <v>0.10348499999999999</v>
      </c>
      <c r="J979" s="142">
        <v>1.0312488E-2</v>
      </c>
      <c r="K979" s="142">
        <v>0.10348499999999999</v>
      </c>
      <c r="L979" s="142">
        <v>1.1017404000000003E-2</v>
      </c>
      <c r="M979" s="142">
        <v>0.19886007599999997</v>
      </c>
      <c r="N979" s="142"/>
      <c r="O979" s="134">
        <v>2.4533180000000002E-2</v>
      </c>
      <c r="P979" s="142">
        <f t="shared" si="494"/>
        <v>2.4533180000000002E-2</v>
      </c>
      <c r="Q979" s="134">
        <v>0</v>
      </c>
      <c r="R979" s="134">
        <v>0</v>
      </c>
      <c r="S979" s="142">
        <f t="shared" si="495"/>
        <v>0.38450018399999997</v>
      </c>
      <c r="T979" s="142"/>
      <c r="U979" s="142"/>
      <c r="V979" s="142"/>
      <c r="W979" s="142"/>
      <c r="X979" s="142"/>
    </row>
    <row r="980" spans="1:24" ht="78.75" x14ac:dyDescent="0.25">
      <c r="A980" s="141">
        <f t="shared" si="461"/>
        <v>849</v>
      </c>
      <c r="B980" s="140" t="s">
        <v>1603</v>
      </c>
      <c r="C980" s="132" t="s">
        <v>1604</v>
      </c>
      <c r="D980" s="142">
        <v>0</v>
      </c>
      <c r="E980" s="142">
        <f t="shared" si="493"/>
        <v>0</v>
      </c>
      <c r="F980" s="142">
        <v>15.430456057627117</v>
      </c>
      <c r="G980" s="142">
        <v>0</v>
      </c>
      <c r="H980" s="142">
        <v>0</v>
      </c>
      <c r="I980" s="142">
        <v>0</v>
      </c>
      <c r="J980" s="142">
        <v>15.430456057627117</v>
      </c>
      <c r="K980" s="142">
        <v>0</v>
      </c>
      <c r="L980" s="142">
        <v>0</v>
      </c>
      <c r="M980" s="142">
        <v>0</v>
      </c>
      <c r="N980" s="142"/>
      <c r="O980" s="134">
        <v>0</v>
      </c>
      <c r="P980" s="142">
        <f t="shared" si="494"/>
        <v>0</v>
      </c>
      <c r="Q980" s="134">
        <v>0</v>
      </c>
      <c r="R980" s="134">
        <v>0</v>
      </c>
      <c r="S980" s="142">
        <f t="shared" si="495"/>
        <v>-15.430456057627117</v>
      </c>
      <c r="T980" s="142"/>
      <c r="U980" s="142"/>
      <c r="V980" s="142"/>
      <c r="W980" s="142"/>
      <c r="X980" s="142"/>
    </row>
    <row r="981" spans="1:24" ht="15.75" x14ac:dyDescent="0.25">
      <c r="A981" s="173"/>
      <c r="B981" s="192" t="s">
        <v>520</v>
      </c>
      <c r="C981" s="193"/>
      <c r="D981" s="195">
        <v>187.76488534088134</v>
      </c>
      <c r="E981" s="195">
        <v>60.641507999999995</v>
      </c>
      <c r="F981" s="195">
        <v>5.4927238860000012</v>
      </c>
      <c r="G981" s="195">
        <v>1.840458514</v>
      </c>
      <c r="H981" s="195">
        <v>2.3571086340000007</v>
      </c>
      <c r="I981" s="195">
        <v>14.552525999999999</v>
      </c>
      <c r="J981" s="195">
        <v>1.4078949839999997</v>
      </c>
      <c r="K981" s="195">
        <v>16.924528848000001</v>
      </c>
      <c r="L981" s="195">
        <v>1.7277202680000003</v>
      </c>
      <c r="M981" s="195">
        <v>27.323994637999995</v>
      </c>
      <c r="N981" s="195">
        <f t="shared" ref="N981" si="496">SUM(N982:N994)</f>
        <v>0</v>
      </c>
      <c r="O981" s="200">
        <v>13.382883029999999</v>
      </c>
      <c r="P981" s="195">
        <f t="shared" ref="P981" si="497">SUM(P982:P994)</f>
        <v>13.382883029999999</v>
      </c>
      <c r="Q981" s="195">
        <f t="shared" ref="Q981:W981" si="498">SUM(Q982:Q994)</f>
        <v>10.32367807</v>
      </c>
      <c r="R981" s="195">
        <f t="shared" si="498"/>
        <v>10.32367807</v>
      </c>
      <c r="S981" s="195">
        <f t="shared" si="498"/>
        <v>55.148784113999987</v>
      </c>
      <c r="T981" s="195">
        <f t="shared" si="498"/>
        <v>0</v>
      </c>
      <c r="U981" s="195">
        <f t="shared" si="498"/>
        <v>0</v>
      </c>
      <c r="V981" s="195">
        <f t="shared" si="498"/>
        <v>0</v>
      </c>
      <c r="W981" s="195">
        <f t="shared" si="498"/>
        <v>0</v>
      </c>
      <c r="X981" s="195"/>
    </row>
    <row r="982" spans="1:24" ht="126" x14ac:dyDescent="0.25">
      <c r="A982" s="141">
        <f t="shared" si="461"/>
        <v>850</v>
      </c>
      <c r="B982" s="140" t="s">
        <v>1376</v>
      </c>
      <c r="C982" s="132" t="s">
        <v>1377</v>
      </c>
      <c r="D982" s="142">
        <v>18.897130043999997</v>
      </c>
      <c r="E982" s="142">
        <f t="shared" ref="E982:E994" si="499">G982+I982+K982+M982</f>
        <v>0.135492</v>
      </c>
      <c r="F982" s="142">
        <v>3.542613E-2</v>
      </c>
      <c r="G982" s="142">
        <v>3.542613E-2</v>
      </c>
      <c r="H982" s="142">
        <v>3.542613E-2</v>
      </c>
      <c r="I982" s="142">
        <v>3.3873E-2</v>
      </c>
      <c r="J982" s="142">
        <v>0</v>
      </c>
      <c r="K982" s="142">
        <v>3.3873E-2</v>
      </c>
      <c r="L982" s="142">
        <v>0</v>
      </c>
      <c r="M982" s="142">
        <v>3.2319869999999987E-2</v>
      </c>
      <c r="N982" s="142"/>
      <c r="O982" s="134">
        <v>0</v>
      </c>
      <c r="P982" s="142">
        <f t="shared" ref="P982:P994" si="500">O982-X982</f>
        <v>0</v>
      </c>
      <c r="Q982" s="134">
        <v>0</v>
      </c>
      <c r="R982" s="134">
        <v>0</v>
      </c>
      <c r="S982" s="142">
        <f t="shared" ref="S982:S994" si="501">E982-F982</f>
        <v>0.10006587</v>
      </c>
      <c r="T982" s="142"/>
      <c r="U982" s="142"/>
      <c r="V982" s="142"/>
      <c r="W982" s="142"/>
      <c r="X982" s="142"/>
    </row>
    <row r="983" spans="1:24" ht="110.25" x14ac:dyDescent="0.25">
      <c r="A983" s="141">
        <f t="shared" ref="A983:A1045" si="502">IF(A982&gt;0,A982+1,A981+1)</f>
        <v>851</v>
      </c>
      <c r="B983" s="133" t="s">
        <v>1378</v>
      </c>
      <c r="C983" s="138" t="s">
        <v>1379</v>
      </c>
      <c r="D983" s="142">
        <v>8.7998063880000004</v>
      </c>
      <c r="E983" s="142">
        <f t="shared" si="499"/>
        <v>1.325952</v>
      </c>
      <c r="F983" s="142">
        <v>9.4303008000000008E-2</v>
      </c>
      <c r="G983" s="142">
        <v>2.597814E-2</v>
      </c>
      <c r="H983" s="142">
        <v>2.597814E-2</v>
      </c>
      <c r="I983" s="142">
        <v>0.331488</v>
      </c>
      <c r="J983" s="142">
        <v>3.3033408E-2</v>
      </c>
      <c r="K983" s="142">
        <v>0.331488</v>
      </c>
      <c r="L983" s="142">
        <v>3.5291460000000011E-2</v>
      </c>
      <c r="M983" s="142">
        <v>0.63699786000000003</v>
      </c>
      <c r="N983" s="142"/>
      <c r="O983" s="134">
        <v>7.858583999999999E-2</v>
      </c>
      <c r="P983" s="142">
        <f t="shared" si="500"/>
        <v>7.858583999999999E-2</v>
      </c>
      <c r="Q983" s="134">
        <v>0</v>
      </c>
      <c r="R983" s="134">
        <v>0</v>
      </c>
      <c r="S983" s="142">
        <f t="shared" si="501"/>
        <v>1.231648992</v>
      </c>
      <c r="T983" s="142"/>
      <c r="U983" s="142"/>
      <c r="V983" s="142"/>
      <c r="W983" s="142"/>
      <c r="X983" s="142"/>
    </row>
    <row r="984" spans="1:24" ht="78.75" x14ac:dyDescent="0.25">
      <c r="A984" s="141">
        <f t="shared" si="502"/>
        <v>852</v>
      </c>
      <c r="B984" s="135" t="s">
        <v>1380</v>
      </c>
      <c r="C984" s="136" t="s">
        <v>1381</v>
      </c>
      <c r="D984" s="142">
        <v>6.6401069759999993</v>
      </c>
      <c r="E984" s="142">
        <f t="shared" si="499"/>
        <v>0.56164800000000004</v>
      </c>
      <c r="F984" s="142">
        <v>0.21661660800000002</v>
      </c>
      <c r="G984" s="142">
        <v>1.1003868E-2</v>
      </c>
      <c r="H984" s="142">
        <v>1.1003868E-2</v>
      </c>
      <c r="I984" s="142">
        <v>0</v>
      </c>
      <c r="J984" s="142">
        <v>1.3992312000000003E-2</v>
      </c>
      <c r="K984" s="142">
        <v>0.55064413200000006</v>
      </c>
      <c r="L984" s="142">
        <v>0.19162042800000001</v>
      </c>
      <c r="M984" s="142">
        <v>0</v>
      </c>
      <c r="N984" s="142"/>
      <c r="O984" s="134">
        <v>5.7032042999999994</v>
      </c>
      <c r="P984" s="142">
        <f t="shared" si="500"/>
        <v>5.7032042999999994</v>
      </c>
      <c r="Q984" s="134">
        <v>6.7120514499999997</v>
      </c>
      <c r="R984" s="134">
        <v>6.7120514499999997</v>
      </c>
      <c r="S984" s="142">
        <f t="shared" si="501"/>
        <v>0.34503139199999999</v>
      </c>
      <c r="T984" s="142"/>
      <c r="U984" s="142"/>
      <c r="V984" s="142"/>
      <c r="W984" s="142"/>
      <c r="X984" s="142"/>
    </row>
    <row r="985" spans="1:24" ht="94.5" x14ac:dyDescent="0.25">
      <c r="A985" s="141">
        <f t="shared" si="502"/>
        <v>853</v>
      </c>
      <c r="B985" s="140" t="s">
        <v>1382</v>
      </c>
      <c r="C985" s="132" t="s">
        <v>1383</v>
      </c>
      <c r="D985" s="142">
        <v>45.233587321220341</v>
      </c>
      <c r="E985" s="142">
        <f t="shared" si="499"/>
        <v>40.69901999999999</v>
      </c>
      <c r="F985" s="142">
        <v>2.937583692</v>
      </c>
      <c r="G985" s="142">
        <v>0.79737817199999994</v>
      </c>
      <c r="H985" s="142">
        <v>0.79737817199999994</v>
      </c>
      <c r="I985" s="142">
        <v>10.174754999999999</v>
      </c>
      <c r="J985" s="142">
        <v>1.0569630480000001</v>
      </c>
      <c r="K985" s="142">
        <v>10.174754999999999</v>
      </c>
      <c r="L985" s="142">
        <v>1.0832424720000002</v>
      </c>
      <c r="M985" s="142">
        <v>19.552131827999997</v>
      </c>
      <c r="N985" s="142"/>
      <c r="O985" s="134">
        <v>2.4479864099999999</v>
      </c>
      <c r="P985" s="142">
        <f t="shared" si="500"/>
        <v>2.4479864099999999</v>
      </c>
      <c r="Q985" s="134">
        <v>0</v>
      </c>
      <c r="R985" s="134">
        <v>0</v>
      </c>
      <c r="S985" s="142">
        <f t="shared" si="501"/>
        <v>37.761436307999993</v>
      </c>
      <c r="T985" s="142"/>
      <c r="U985" s="142"/>
      <c r="V985" s="142"/>
      <c r="W985" s="142"/>
      <c r="X985" s="142"/>
    </row>
    <row r="986" spans="1:24" ht="94.5" x14ac:dyDescent="0.25">
      <c r="A986" s="141">
        <f t="shared" si="502"/>
        <v>854</v>
      </c>
      <c r="B986" s="140" t="s">
        <v>1384</v>
      </c>
      <c r="C986" s="132" t="s">
        <v>2186</v>
      </c>
      <c r="D986" s="142">
        <v>1.1020560000000001</v>
      </c>
      <c r="E986" s="142">
        <f t="shared" si="499"/>
        <v>1.023768</v>
      </c>
      <c r="F986" s="142">
        <v>0</v>
      </c>
      <c r="G986" s="142">
        <v>2.0057736000000003E-2</v>
      </c>
      <c r="H986" s="142">
        <v>2.0057736000000003E-2</v>
      </c>
      <c r="I986" s="142">
        <v>0.255942</v>
      </c>
      <c r="J986" s="142">
        <v>-2.0057736000000003E-2</v>
      </c>
      <c r="K986" s="142">
        <v>0.255942</v>
      </c>
      <c r="L986" s="142">
        <v>0</v>
      </c>
      <c r="M986" s="142">
        <v>0.49182626400000001</v>
      </c>
      <c r="N986" s="142"/>
      <c r="O986" s="134">
        <v>0</v>
      </c>
      <c r="P986" s="142">
        <f t="shared" si="500"/>
        <v>0</v>
      </c>
      <c r="Q986" s="134">
        <v>0</v>
      </c>
      <c r="R986" s="134">
        <v>0</v>
      </c>
      <c r="S986" s="142">
        <f t="shared" si="501"/>
        <v>1.023768</v>
      </c>
      <c r="T986" s="142"/>
      <c r="U986" s="142"/>
      <c r="V986" s="142"/>
      <c r="W986" s="142"/>
      <c r="X986" s="142"/>
    </row>
    <row r="987" spans="1:24" ht="141.75" x14ac:dyDescent="0.25">
      <c r="A987" s="141">
        <f t="shared" si="502"/>
        <v>855</v>
      </c>
      <c r="B987" s="135" t="s">
        <v>1386</v>
      </c>
      <c r="C987" s="175" t="s">
        <v>1387</v>
      </c>
      <c r="D987" s="142">
        <v>2.9847087030508486</v>
      </c>
      <c r="E987" s="142">
        <f t="shared" si="499"/>
        <v>1.2E-2</v>
      </c>
      <c r="F987" s="142">
        <v>0.52865012</v>
      </c>
      <c r="G987" s="142">
        <v>1.2E-2</v>
      </c>
      <c r="H987" s="142">
        <v>0.52865012</v>
      </c>
      <c r="I987" s="142">
        <v>0</v>
      </c>
      <c r="J987" s="142">
        <v>0</v>
      </c>
      <c r="K987" s="142">
        <v>0</v>
      </c>
      <c r="L987" s="142">
        <v>0</v>
      </c>
      <c r="M987" s="142">
        <v>0</v>
      </c>
      <c r="N987" s="142"/>
      <c r="O987" s="134">
        <v>0</v>
      </c>
      <c r="P987" s="142">
        <f t="shared" si="500"/>
        <v>0</v>
      </c>
      <c r="Q987" s="134">
        <v>0</v>
      </c>
      <c r="R987" s="134">
        <v>0</v>
      </c>
      <c r="S987" s="142">
        <f t="shared" si="501"/>
        <v>-0.51665011999999999</v>
      </c>
      <c r="T987" s="142"/>
      <c r="U987" s="142"/>
      <c r="V987" s="142"/>
      <c r="W987" s="142"/>
      <c r="X987" s="142"/>
    </row>
    <row r="988" spans="1:24" ht="126" x14ac:dyDescent="0.25">
      <c r="A988" s="141">
        <f t="shared" si="502"/>
        <v>856</v>
      </c>
      <c r="B988" s="133" t="s">
        <v>1388</v>
      </c>
      <c r="C988" s="138" t="s">
        <v>1389</v>
      </c>
      <c r="D988" s="142">
        <v>3.8789419086101695</v>
      </c>
      <c r="E988" s="142">
        <f t="shared" si="499"/>
        <v>3.8678039999999996</v>
      </c>
      <c r="F988" s="142">
        <v>0.68384266000000005</v>
      </c>
      <c r="G988" s="142">
        <v>0.68384266000000016</v>
      </c>
      <c r="H988" s="142">
        <v>0.68384266000000016</v>
      </c>
      <c r="I988" s="142">
        <v>0.966951</v>
      </c>
      <c r="J988" s="142">
        <v>0</v>
      </c>
      <c r="K988" s="142">
        <v>0.966951</v>
      </c>
      <c r="L988" s="142">
        <v>-1.1102230246251565E-16</v>
      </c>
      <c r="M988" s="142">
        <v>1.2500593399999997</v>
      </c>
      <c r="N988" s="142"/>
      <c r="O988" s="134">
        <v>0</v>
      </c>
      <c r="P988" s="142">
        <f t="shared" si="500"/>
        <v>0</v>
      </c>
      <c r="Q988" s="134">
        <v>0</v>
      </c>
      <c r="R988" s="134">
        <v>0</v>
      </c>
      <c r="S988" s="142">
        <f t="shared" si="501"/>
        <v>3.1839613399999998</v>
      </c>
      <c r="T988" s="142"/>
      <c r="U988" s="142"/>
      <c r="V988" s="142"/>
      <c r="W988" s="142"/>
      <c r="X988" s="142"/>
    </row>
    <row r="989" spans="1:24" ht="110.25" x14ac:dyDescent="0.25">
      <c r="A989" s="141">
        <f t="shared" si="502"/>
        <v>857</v>
      </c>
      <c r="B989" s="135" t="s">
        <v>2102</v>
      </c>
      <c r="C989" s="176" t="s">
        <v>2187</v>
      </c>
      <c r="D989" s="142">
        <v>27.555744000000001</v>
      </c>
      <c r="E989" s="142">
        <f t="shared" si="499"/>
        <v>1.2E-2</v>
      </c>
      <c r="F989" s="142">
        <v>0</v>
      </c>
      <c r="G989" s="142">
        <v>0</v>
      </c>
      <c r="H989" s="142">
        <v>0</v>
      </c>
      <c r="I989" s="142">
        <v>3.0000000000000001E-3</v>
      </c>
      <c r="J989" s="142">
        <v>0</v>
      </c>
      <c r="K989" s="142">
        <v>3.0000000000000001E-3</v>
      </c>
      <c r="L989" s="142">
        <v>0</v>
      </c>
      <c r="M989" s="142">
        <v>6.0000000000000001E-3</v>
      </c>
      <c r="N989" s="142"/>
      <c r="O989" s="134">
        <v>0</v>
      </c>
      <c r="P989" s="142">
        <f t="shared" si="500"/>
        <v>0</v>
      </c>
      <c r="Q989" s="134">
        <v>0</v>
      </c>
      <c r="R989" s="134">
        <v>0</v>
      </c>
      <c r="S989" s="142">
        <f t="shared" si="501"/>
        <v>1.2E-2</v>
      </c>
      <c r="T989" s="142"/>
      <c r="U989" s="142"/>
      <c r="V989" s="142"/>
      <c r="W989" s="142"/>
      <c r="X989" s="142"/>
    </row>
    <row r="990" spans="1:24" ht="141.75" x14ac:dyDescent="0.25">
      <c r="A990" s="141">
        <f t="shared" si="502"/>
        <v>858</v>
      </c>
      <c r="B990" s="135" t="s">
        <v>2103</v>
      </c>
      <c r="C990" s="136" t="s">
        <v>2104</v>
      </c>
      <c r="D990" s="142">
        <v>26.746584000000002</v>
      </c>
      <c r="E990" s="142">
        <f t="shared" si="499"/>
        <v>2.5482959999999997</v>
      </c>
      <c r="F990" s="142">
        <v>0.18123732000000001</v>
      </c>
      <c r="G990" s="142">
        <v>4.9926407999999992E-2</v>
      </c>
      <c r="H990" s="142">
        <v>4.9926407999999992E-2</v>
      </c>
      <c r="I990" s="142">
        <v>0.63707399999999992</v>
      </c>
      <c r="J990" s="142">
        <v>6.348564000000001E-2</v>
      </c>
      <c r="K990" s="142">
        <v>0.63707399999999992</v>
      </c>
      <c r="L990" s="142">
        <v>6.7825271999999992E-2</v>
      </c>
      <c r="M990" s="142">
        <v>1.2242215919999999</v>
      </c>
      <c r="N990" s="142"/>
      <c r="O990" s="134">
        <v>0.1510311</v>
      </c>
      <c r="P990" s="142">
        <f t="shared" si="500"/>
        <v>0.1510311</v>
      </c>
      <c r="Q990" s="134">
        <v>0</v>
      </c>
      <c r="R990" s="134">
        <v>0</v>
      </c>
      <c r="S990" s="142">
        <f t="shared" si="501"/>
        <v>2.3670586799999995</v>
      </c>
      <c r="T990" s="142"/>
      <c r="U990" s="142"/>
      <c r="V990" s="142"/>
      <c r="W990" s="142"/>
      <c r="X990" s="142"/>
    </row>
    <row r="991" spans="1:24" ht="94.5" x14ac:dyDescent="0.25">
      <c r="A991" s="141">
        <f t="shared" si="502"/>
        <v>859</v>
      </c>
      <c r="B991" s="135" t="s">
        <v>2105</v>
      </c>
      <c r="C991" s="136" t="s">
        <v>2106</v>
      </c>
      <c r="D991" s="142">
        <v>1.8697560000000002</v>
      </c>
      <c r="E991" s="142">
        <f t="shared" si="499"/>
        <v>1.8577560000000002</v>
      </c>
      <c r="F991" s="142">
        <v>0.132125412</v>
      </c>
      <c r="G991" s="142">
        <v>3.6397283999999995E-2</v>
      </c>
      <c r="H991" s="142">
        <v>3.6397283999999995E-2</v>
      </c>
      <c r="I991" s="142">
        <v>0</v>
      </c>
      <c r="J991" s="142">
        <v>4.628221200000001E-2</v>
      </c>
      <c r="K991" s="142">
        <v>1.8213587160000002</v>
      </c>
      <c r="L991" s="142">
        <v>4.9445915999999986E-2</v>
      </c>
      <c r="M991" s="142">
        <v>0</v>
      </c>
      <c r="N991" s="142"/>
      <c r="O991" s="134">
        <v>0.18287348</v>
      </c>
      <c r="P991" s="142">
        <f t="shared" si="500"/>
        <v>0.18287348</v>
      </c>
      <c r="Q991" s="134">
        <v>0</v>
      </c>
      <c r="R991" s="134">
        <v>0</v>
      </c>
      <c r="S991" s="142">
        <f t="shared" si="501"/>
        <v>1.7256305880000002</v>
      </c>
      <c r="T991" s="142"/>
      <c r="U991" s="142"/>
      <c r="V991" s="142"/>
      <c r="W991" s="142"/>
      <c r="X991" s="142"/>
    </row>
    <row r="992" spans="1:24" ht="110.25" x14ac:dyDescent="0.25">
      <c r="A992" s="141">
        <f t="shared" si="502"/>
        <v>860</v>
      </c>
      <c r="B992" s="135" t="s">
        <v>1391</v>
      </c>
      <c r="C992" s="136" t="s">
        <v>2188</v>
      </c>
      <c r="D992" s="142">
        <v>35.922947999999998</v>
      </c>
      <c r="E992" s="142">
        <f t="shared" si="499"/>
        <v>3.7706399999999993</v>
      </c>
      <c r="F992" s="142">
        <v>0.26817162</v>
      </c>
      <c r="G992" s="142">
        <v>7.3874652000000013E-2</v>
      </c>
      <c r="H992" s="142">
        <v>7.3874652000000013E-2</v>
      </c>
      <c r="I992" s="142">
        <v>0.94265999999999983</v>
      </c>
      <c r="J992" s="142">
        <v>9.3937871999999978E-2</v>
      </c>
      <c r="K992" s="142">
        <v>0.94265999999999983</v>
      </c>
      <c r="L992" s="142">
        <v>0.10035909600000001</v>
      </c>
      <c r="M992" s="142">
        <v>1.8114453479999995</v>
      </c>
      <c r="N992" s="142"/>
      <c r="O992" s="134">
        <v>1.1766524700000001</v>
      </c>
      <c r="P992" s="142">
        <f t="shared" si="500"/>
        <v>1.1766524700000001</v>
      </c>
      <c r="Q992" s="134">
        <v>0</v>
      </c>
      <c r="R992" s="134">
        <v>0</v>
      </c>
      <c r="S992" s="142">
        <f t="shared" si="501"/>
        <v>3.5024683799999994</v>
      </c>
      <c r="T992" s="142"/>
      <c r="U992" s="142"/>
      <c r="V992" s="142"/>
      <c r="W992" s="142"/>
      <c r="X992" s="142"/>
    </row>
    <row r="993" spans="1:24" ht="126" x14ac:dyDescent="0.25">
      <c r="A993" s="141">
        <f t="shared" si="502"/>
        <v>861</v>
      </c>
      <c r="B993" s="135" t="s">
        <v>2108</v>
      </c>
      <c r="C993" s="136" t="s">
        <v>2109</v>
      </c>
      <c r="D993" s="142">
        <v>4.3133040000000005</v>
      </c>
      <c r="E993" s="142">
        <f t="shared" si="499"/>
        <v>4.301304</v>
      </c>
      <c r="F993" s="142">
        <v>0.37736994000000001</v>
      </c>
      <c r="G993" s="142">
        <v>8.4271440000000003E-2</v>
      </c>
      <c r="H993" s="142">
        <v>8.4271440000000003E-2</v>
      </c>
      <c r="I993" s="142">
        <v>1.075326</v>
      </c>
      <c r="J993" s="142">
        <v>0.10715829600000004</v>
      </c>
      <c r="K993" s="142">
        <v>1.075326</v>
      </c>
      <c r="L993" s="142">
        <v>0.185940204</v>
      </c>
      <c r="M993" s="142">
        <v>2.0663805600000003</v>
      </c>
      <c r="N993" s="142"/>
      <c r="O993" s="134">
        <v>3.6113849500000001</v>
      </c>
      <c r="P993" s="142">
        <f t="shared" si="500"/>
        <v>3.6113849500000001</v>
      </c>
      <c r="Q993" s="134">
        <v>3.61162662</v>
      </c>
      <c r="R993" s="134">
        <v>3.61162662</v>
      </c>
      <c r="S993" s="142">
        <f t="shared" si="501"/>
        <v>3.9239340600000001</v>
      </c>
      <c r="T993" s="142"/>
      <c r="U993" s="142"/>
      <c r="V993" s="142"/>
      <c r="W993" s="142"/>
      <c r="X993" s="142"/>
    </row>
    <row r="994" spans="1:24" ht="94.5" x14ac:dyDescent="0.25">
      <c r="A994" s="267">
        <f t="shared" si="502"/>
        <v>862</v>
      </c>
      <c r="B994" s="135" t="s">
        <v>1392</v>
      </c>
      <c r="C994" s="136" t="s">
        <v>2110</v>
      </c>
      <c r="D994" s="142">
        <v>3.8202119999999997</v>
      </c>
      <c r="E994" s="142">
        <f t="shared" si="499"/>
        <v>0.52582799999999996</v>
      </c>
      <c r="F994" s="142">
        <v>3.7397375999999996E-2</v>
      </c>
      <c r="G994" s="142">
        <v>1.0302024E-2</v>
      </c>
      <c r="H994" s="142">
        <v>1.0302024E-2</v>
      </c>
      <c r="I994" s="142">
        <v>0.13145699999999999</v>
      </c>
      <c r="J994" s="142">
        <v>1.3099931999999998E-2</v>
      </c>
      <c r="K994" s="142">
        <v>0.13145699999999999</v>
      </c>
      <c r="L994" s="142">
        <v>1.3995419999999998E-2</v>
      </c>
      <c r="M994" s="142">
        <v>0.25261197599999996</v>
      </c>
      <c r="N994" s="142"/>
      <c r="O994" s="134">
        <v>3.1164480000000001E-2</v>
      </c>
      <c r="P994" s="142">
        <f t="shared" si="500"/>
        <v>3.1164480000000001E-2</v>
      </c>
      <c r="Q994" s="134">
        <v>0</v>
      </c>
      <c r="R994" s="134">
        <v>0</v>
      </c>
      <c r="S994" s="142">
        <f t="shared" si="501"/>
        <v>0.48843062399999998</v>
      </c>
      <c r="T994" s="142"/>
      <c r="U994" s="142"/>
      <c r="V994" s="142"/>
      <c r="W994" s="142"/>
      <c r="X994" s="142"/>
    </row>
    <row r="995" spans="1:24" ht="31.5" x14ac:dyDescent="0.25">
      <c r="A995" s="173"/>
      <c r="B995" s="192" t="s">
        <v>413</v>
      </c>
      <c r="C995" s="193"/>
      <c r="D995" s="195">
        <v>343.85155021179656</v>
      </c>
      <c r="E995" s="195">
        <v>158.12821200000002</v>
      </c>
      <c r="F995" s="195">
        <v>56.718965851999997</v>
      </c>
      <c r="G995" s="195">
        <v>16.656558225999998</v>
      </c>
      <c r="H995" s="195">
        <v>15.71360713</v>
      </c>
      <c r="I995" s="195">
        <v>27.413520935999994</v>
      </c>
      <c r="J995" s="195">
        <v>36.289205828</v>
      </c>
      <c r="K995" s="195">
        <v>22.361090496000003</v>
      </c>
      <c r="L995" s="195">
        <v>4.7161528939999986</v>
      </c>
      <c r="M995" s="195">
        <v>91.697042342000003</v>
      </c>
      <c r="N995" s="195">
        <f t="shared" ref="N995" si="503">SUM(N996:N1009)</f>
        <v>0</v>
      </c>
      <c r="O995" s="200">
        <v>91.452262719999965</v>
      </c>
      <c r="P995" s="195">
        <f t="shared" ref="P995" si="504">SUM(P996:P1009)</f>
        <v>91.452262719999965</v>
      </c>
      <c r="Q995" s="195">
        <f t="shared" ref="Q995:W995" si="505">SUM(Q996:Q1009)</f>
        <v>44.644861480000003</v>
      </c>
      <c r="R995" s="195">
        <f t="shared" si="505"/>
        <v>23.191995029999998</v>
      </c>
      <c r="S995" s="195">
        <f t="shared" si="505"/>
        <v>101.40924614799998</v>
      </c>
      <c r="T995" s="195">
        <f t="shared" si="505"/>
        <v>0</v>
      </c>
      <c r="U995" s="195">
        <f t="shared" si="505"/>
        <v>0</v>
      </c>
      <c r="V995" s="195">
        <f t="shared" si="505"/>
        <v>0</v>
      </c>
      <c r="W995" s="195">
        <f t="shared" si="505"/>
        <v>0</v>
      </c>
      <c r="X995" s="195"/>
    </row>
    <row r="996" spans="1:24" ht="126" x14ac:dyDescent="0.25">
      <c r="A996" s="141">
        <f t="shared" si="502"/>
        <v>863</v>
      </c>
      <c r="B996" s="135" t="s">
        <v>1393</v>
      </c>
      <c r="C996" s="136" t="s">
        <v>1394</v>
      </c>
      <c r="D996" s="142">
        <v>8.2424750879999991</v>
      </c>
      <c r="E996" s="142">
        <f t="shared" ref="E996:E1009" si="506">G996+I996+K996+M996</f>
        <v>1.1169960000000001</v>
      </c>
      <c r="F996" s="142">
        <v>0.17404490400000003</v>
      </c>
      <c r="G996" s="142">
        <v>1.1169960000000001</v>
      </c>
      <c r="H996" s="142">
        <v>0.17404490400000003</v>
      </c>
      <c r="I996" s="142">
        <v>0</v>
      </c>
      <c r="J996" s="142">
        <v>0</v>
      </c>
      <c r="K996" s="142">
        <v>0</v>
      </c>
      <c r="L996" s="142">
        <v>0</v>
      </c>
      <c r="M996" s="142">
        <v>0</v>
      </c>
      <c r="N996" s="142"/>
      <c r="O996" s="134">
        <v>6.3957629199999992</v>
      </c>
      <c r="P996" s="142">
        <f t="shared" ref="P996:P1009" si="507">O996-X996</f>
        <v>6.3957629199999992</v>
      </c>
      <c r="Q996" s="134">
        <v>6.9900117000000002</v>
      </c>
      <c r="R996" s="134">
        <v>0</v>
      </c>
      <c r="S996" s="142">
        <f t="shared" ref="S996:S1009" si="508">E996-F996</f>
        <v>0.94295109600000004</v>
      </c>
      <c r="T996" s="142"/>
      <c r="U996" s="142"/>
      <c r="V996" s="142"/>
      <c r="W996" s="142"/>
      <c r="X996" s="142"/>
    </row>
    <row r="997" spans="1:24" ht="110.25" x14ac:dyDescent="0.25">
      <c r="A997" s="141">
        <f t="shared" si="502"/>
        <v>864</v>
      </c>
      <c r="B997" s="135" t="s">
        <v>1395</v>
      </c>
      <c r="C997" s="136" t="s">
        <v>2111</v>
      </c>
      <c r="D997" s="142">
        <v>16.007543999999999</v>
      </c>
      <c r="E997" s="142">
        <f t="shared" si="506"/>
        <v>15.146699999999999</v>
      </c>
      <c r="F997" s="142">
        <v>0.57975207599999989</v>
      </c>
      <c r="G997" s="142">
        <v>0.29675524799999997</v>
      </c>
      <c r="H997" s="142">
        <v>0.29675524799999997</v>
      </c>
      <c r="I997" s="142">
        <v>14.849944751999999</v>
      </c>
      <c r="J997" s="142">
        <v>0.28299682799999992</v>
      </c>
      <c r="K997" s="142">
        <v>0</v>
      </c>
      <c r="L997" s="142">
        <v>0</v>
      </c>
      <c r="M997" s="142">
        <v>0</v>
      </c>
      <c r="N997" s="142"/>
      <c r="O997" s="134">
        <v>10.2669807</v>
      </c>
      <c r="P997" s="142">
        <f t="shared" si="507"/>
        <v>10.2669807</v>
      </c>
      <c r="Q997" s="134">
        <v>10.284317140000001</v>
      </c>
      <c r="R997" s="134">
        <v>0</v>
      </c>
      <c r="S997" s="142">
        <f t="shared" si="508"/>
        <v>14.566947923999999</v>
      </c>
      <c r="T997" s="142"/>
      <c r="U997" s="142"/>
      <c r="V997" s="142"/>
      <c r="W997" s="142"/>
      <c r="X997" s="142"/>
    </row>
    <row r="998" spans="1:24" ht="126" x14ac:dyDescent="0.25">
      <c r="A998" s="141">
        <f t="shared" si="502"/>
        <v>865</v>
      </c>
      <c r="B998" s="135" t="s">
        <v>1396</v>
      </c>
      <c r="C998" s="136" t="s">
        <v>1397</v>
      </c>
      <c r="D998" s="142">
        <v>13.317728843999999</v>
      </c>
      <c r="E998" s="142">
        <f t="shared" si="506"/>
        <v>11.916012000000002</v>
      </c>
      <c r="F998" s="142">
        <v>0.84747853200000012</v>
      </c>
      <c r="G998" s="142">
        <v>0.23345938799999999</v>
      </c>
      <c r="H998" s="142">
        <v>0.23345938799999999</v>
      </c>
      <c r="I998" s="142">
        <v>0</v>
      </c>
      <c r="J998" s="142">
        <v>0.29686333200000004</v>
      </c>
      <c r="K998" s="142">
        <v>11.682552612000002</v>
      </c>
      <c r="L998" s="142">
        <v>0.31715581200000009</v>
      </c>
      <c r="M998" s="142">
        <v>0</v>
      </c>
      <c r="N998" s="142"/>
      <c r="O998" s="134">
        <v>0.73192699999999999</v>
      </c>
      <c r="P998" s="142">
        <f t="shared" si="507"/>
        <v>0.73192699999999999</v>
      </c>
      <c r="Q998" s="134">
        <v>0</v>
      </c>
      <c r="R998" s="134">
        <v>0</v>
      </c>
      <c r="S998" s="142">
        <f t="shared" si="508"/>
        <v>11.068533468000002</v>
      </c>
      <c r="T998" s="142"/>
      <c r="U998" s="142"/>
      <c r="V998" s="142"/>
      <c r="W998" s="142"/>
      <c r="X998" s="142"/>
    </row>
    <row r="999" spans="1:24" ht="78.75" x14ac:dyDescent="0.25">
      <c r="A999" s="141">
        <f t="shared" si="502"/>
        <v>866</v>
      </c>
      <c r="B999" s="135" t="s">
        <v>1398</v>
      </c>
      <c r="C999" s="136" t="s">
        <v>1399</v>
      </c>
      <c r="D999" s="142">
        <v>2.9103088440000002</v>
      </c>
      <c r="E999" s="142">
        <f t="shared" si="506"/>
        <v>2.73522</v>
      </c>
      <c r="F999" s="142">
        <v>0.19747664399999998</v>
      </c>
      <c r="G999" s="142">
        <v>0.13469056800000001</v>
      </c>
      <c r="H999" s="142">
        <v>0.13469056800000001</v>
      </c>
      <c r="I999" s="142">
        <v>0.683805</v>
      </c>
      <c r="J999" s="142">
        <v>6.2786075999999968E-2</v>
      </c>
      <c r="K999" s="142">
        <v>0.683805</v>
      </c>
      <c r="L999" s="142">
        <v>0</v>
      </c>
      <c r="M999" s="142">
        <v>1.2329194319999999</v>
      </c>
      <c r="N999" s="142"/>
      <c r="O999" s="134">
        <v>2.1857049599999998</v>
      </c>
      <c r="P999" s="142">
        <f t="shared" si="507"/>
        <v>2.1857049599999998</v>
      </c>
      <c r="Q999" s="134">
        <v>2.4616616600000003</v>
      </c>
      <c r="R999" s="134">
        <v>0</v>
      </c>
      <c r="S999" s="142">
        <f t="shared" si="508"/>
        <v>2.537743356</v>
      </c>
      <c r="T999" s="142"/>
      <c r="U999" s="142"/>
      <c r="V999" s="142"/>
      <c r="W999" s="142"/>
      <c r="X999" s="142"/>
    </row>
    <row r="1000" spans="1:24" ht="110.25" x14ac:dyDescent="0.25">
      <c r="A1000" s="141">
        <f t="shared" si="502"/>
        <v>867</v>
      </c>
      <c r="B1000" s="135" t="s">
        <v>1400</v>
      </c>
      <c r="C1000" s="136" t="s">
        <v>1401</v>
      </c>
      <c r="D1000" s="142">
        <v>142.87900414576274</v>
      </c>
      <c r="E1000" s="142">
        <f t="shared" si="506"/>
        <v>75.452327999999994</v>
      </c>
      <c r="F1000" s="142">
        <v>19.839076508000002</v>
      </c>
      <c r="G1000" s="142">
        <v>1.5181481560000001</v>
      </c>
      <c r="H1000" s="142">
        <v>1.5181481560000001</v>
      </c>
      <c r="I1000" s="142">
        <v>0</v>
      </c>
      <c r="J1000" s="142">
        <v>16.312694092000001</v>
      </c>
      <c r="K1000" s="142">
        <v>0</v>
      </c>
      <c r="L1000" s="142">
        <v>2.0082342600000018</v>
      </c>
      <c r="M1000" s="142">
        <v>73.934179843999999</v>
      </c>
      <c r="N1000" s="142"/>
      <c r="O1000" s="134">
        <v>57.160003349999997</v>
      </c>
      <c r="P1000" s="142">
        <f t="shared" si="507"/>
        <v>57.160003349999997</v>
      </c>
      <c r="Q1000" s="134">
        <v>0</v>
      </c>
      <c r="R1000" s="134">
        <v>0</v>
      </c>
      <c r="S1000" s="142">
        <f t="shared" si="508"/>
        <v>55.613251491999989</v>
      </c>
      <c r="T1000" s="142"/>
      <c r="U1000" s="142"/>
      <c r="V1000" s="142"/>
      <c r="W1000" s="142"/>
      <c r="X1000" s="142"/>
    </row>
    <row r="1001" spans="1:24" ht="220.5" x14ac:dyDescent="0.25">
      <c r="A1001" s="141">
        <f t="shared" si="502"/>
        <v>868</v>
      </c>
      <c r="B1001" s="135" t="s">
        <v>1402</v>
      </c>
      <c r="C1001" s="136" t="s">
        <v>1403</v>
      </c>
      <c r="D1001" s="142">
        <v>19.238981700000007</v>
      </c>
      <c r="E1001" s="142">
        <f t="shared" si="506"/>
        <v>1.1999999999999999E-2</v>
      </c>
      <c r="F1001" s="142">
        <v>0.18828133199999994</v>
      </c>
      <c r="G1001" s="142">
        <v>2.35116E-4</v>
      </c>
      <c r="H1001" s="142">
        <v>2.35116E-4</v>
      </c>
      <c r="I1001" s="142">
        <v>0</v>
      </c>
      <c r="J1001" s="142">
        <v>2.9893199999999996E-4</v>
      </c>
      <c r="K1001" s="142">
        <v>1.1764883999999998E-2</v>
      </c>
      <c r="L1001" s="142">
        <v>0.18774728399999993</v>
      </c>
      <c r="M1001" s="142">
        <v>0</v>
      </c>
      <c r="N1001" s="142"/>
      <c r="O1001" s="134">
        <v>10.770957769999999</v>
      </c>
      <c r="P1001" s="142">
        <f t="shared" si="507"/>
        <v>10.770957769999999</v>
      </c>
      <c r="Q1001" s="134">
        <v>14.123029189999999</v>
      </c>
      <c r="R1001" s="134">
        <v>14.123029189999999</v>
      </c>
      <c r="S1001" s="142">
        <f t="shared" si="508"/>
        <v>-0.17628133199999993</v>
      </c>
      <c r="T1001" s="142"/>
      <c r="U1001" s="142"/>
      <c r="V1001" s="142"/>
      <c r="W1001" s="142"/>
      <c r="X1001" s="142"/>
    </row>
    <row r="1002" spans="1:24" ht="141.75" x14ac:dyDescent="0.25">
      <c r="A1002" s="141">
        <f t="shared" si="502"/>
        <v>869</v>
      </c>
      <c r="B1002" s="135" t="s">
        <v>2113</v>
      </c>
      <c r="C1002" s="136" t="s">
        <v>2114</v>
      </c>
      <c r="D1002" s="142">
        <v>91.209036520881355</v>
      </c>
      <c r="E1002" s="142">
        <f t="shared" si="506"/>
        <v>5.2816919999999996</v>
      </c>
      <c r="F1002" s="142">
        <v>18.598866375999997</v>
      </c>
      <c r="G1002" s="142">
        <v>0.14406174999999999</v>
      </c>
      <c r="H1002" s="142">
        <v>0.14406174999999999</v>
      </c>
      <c r="I1002" s="142">
        <v>1.3204229999999999</v>
      </c>
      <c r="J1002" s="142">
        <v>18.225184836</v>
      </c>
      <c r="K1002" s="142">
        <v>1.3204229999999999</v>
      </c>
      <c r="L1002" s="142">
        <v>0.22961978999999744</v>
      </c>
      <c r="M1002" s="142">
        <v>2.4967842499999997</v>
      </c>
      <c r="N1002" s="142"/>
      <c r="O1002" s="134">
        <v>0.31303262999999998</v>
      </c>
      <c r="P1002" s="142">
        <f t="shared" si="507"/>
        <v>0.31303262999999998</v>
      </c>
      <c r="Q1002" s="134">
        <v>0</v>
      </c>
      <c r="R1002" s="134">
        <v>0</v>
      </c>
      <c r="S1002" s="142">
        <f t="shared" si="508"/>
        <v>-13.317174375999997</v>
      </c>
      <c r="T1002" s="142"/>
      <c r="U1002" s="142"/>
      <c r="V1002" s="142"/>
      <c r="W1002" s="142"/>
      <c r="X1002" s="142"/>
    </row>
    <row r="1003" spans="1:24" ht="141.75" x14ac:dyDescent="0.25">
      <c r="A1003" s="141">
        <f t="shared" si="502"/>
        <v>870</v>
      </c>
      <c r="B1003" s="135" t="s">
        <v>2115</v>
      </c>
      <c r="C1003" s="136" t="s">
        <v>1404</v>
      </c>
      <c r="D1003" s="142">
        <v>1.5596374767457628</v>
      </c>
      <c r="E1003" s="142">
        <f t="shared" si="506"/>
        <v>0.117732</v>
      </c>
      <c r="F1003" s="142">
        <v>0.31102831599999997</v>
      </c>
      <c r="G1003" s="142">
        <v>2.3066279999999998E-3</v>
      </c>
      <c r="H1003" s="142">
        <v>2.3066279999999998E-3</v>
      </c>
      <c r="I1003" s="142">
        <v>0.115425372</v>
      </c>
      <c r="J1003" s="142">
        <v>0.30872168799999999</v>
      </c>
      <c r="K1003" s="142">
        <v>0</v>
      </c>
      <c r="L1003" s="142">
        <v>0</v>
      </c>
      <c r="M1003" s="142">
        <v>0</v>
      </c>
      <c r="N1003" s="142"/>
      <c r="O1003" s="134">
        <v>1.2376761999999999</v>
      </c>
      <c r="P1003" s="142">
        <f t="shared" si="507"/>
        <v>1.2376761999999999</v>
      </c>
      <c r="Q1003" s="134">
        <v>1.7168759499999999</v>
      </c>
      <c r="R1003" s="134">
        <v>0</v>
      </c>
      <c r="S1003" s="142">
        <f t="shared" si="508"/>
        <v>-0.19329631599999997</v>
      </c>
      <c r="T1003" s="142"/>
      <c r="U1003" s="142"/>
      <c r="V1003" s="142"/>
      <c r="W1003" s="142"/>
      <c r="X1003" s="142"/>
    </row>
    <row r="1004" spans="1:24" ht="94.5" x14ac:dyDescent="0.25">
      <c r="A1004" s="141">
        <f t="shared" si="502"/>
        <v>871</v>
      </c>
      <c r="B1004" s="135" t="s">
        <v>1405</v>
      </c>
      <c r="C1004" s="136" t="s">
        <v>1406</v>
      </c>
      <c r="D1004" s="142">
        <v>15.449457528406782</v>
      </c>
      <c r="E1004" s="142">
        <f t="shared" si="506"/>
        <v>14.251404000000003</v>
      </c>
      <c r="F1004" s="142">
        <v>3.7246262199999998</v>
      </c>
      <c r="G1004" s="142">
        <v>2.6000000000000005</v>
      </c>
      <c r="H1004" s="142">
        <v>2.6000000000000005</v>
      </c>
      <c r="I1004" s="142">
        <v>3.5628510000000002</v>
      </c>
      <c r="J1004" s="142">
        <v>0</v>
      </c>
      <c r="K1004" s="142">
        <v>3.5628510000000002</v>
      </c>
      <c r="L1004" s="142">
        <v>1.1246262199999992</v>
      </c>
      <c r="M1004" s="142">
        <v>4.5257020000000008</v>
      </c>
      <c r="N1004" s="142"/>
      <c r="O1004" s="134">
        <v>0</v>
      </c>
      <c r="P1004" s="142">
        <f t="shared" si="507"/>
        <v>0</v>
      </c>
      <c r="Q1004" s="134">
        <v>0</v>
      </c>
      <c r="R1004" s="134">
        <v>0</v>
      </c>
      <c r="S1004" s="142">
        <f t="shared" si="508"/>
        <v>10.526777780000003</v>
      </c>
      <c r="T1004" s="142"/>
      <c r="U1004" s="142"/>
      <c r="V1004" s="142"/>
      <c r="W1004" s="142"/>
      <c r="X1004" s="142"/>
    </row>
    <row r="1005" spans="1:24" ht="236.25" x14ac:dyDescent="0.25">
      <c r="A1005" s="141">
        <f t="shared" si="502"/>
        <v>872</v>
      </c>
      <c r="B1005" s="135" t="s">
        <v>2116</v>
      </c>
      <c r="C1005" s="136" t="s">
        <v>1407</v>
      </c>
      <c r="D1005" s="142">
        <v>4.2176999999999998</v>
      </c>
      <c r="E1005" s="142">
        <f t="shared" si="506"/>
        <v>4.2177000000000007</v>
      </c>
      <c r="F1005" s="142">
        <v>0.29996698799999999</v>
      </c>
      <c r="G1005" s="142">
        <v>8.2633475999999983E-2</v>
      </c>
      <c r="H1005" s="142">
        <v>8.2633475999999983E-2</v>
      </c>
      <c r="I1005" s="142">
        <v>1.0544249999999999</v>
      </c>
      <c r="J1005" s="142">
        <v>0.10507549199999999</v>
      </c>
      <c r="K1005" s="142">
        <v>1.0544249999999999</v>
      </c>
      <c r="L1005" s="142">
        <v>0.11225802000000001</v>
      </c>
      <c r="M1005" s="142">
        <v>2.0262165240000001</v>
      </c>
      <c r="N1005" s="142"/>
      <c r="O1005" s="134">
        <v>0.24997248999999999</v>
      </c>
      <c r="P1005" s="142">
        <f t="shared" si="507"/>
        <v>0.24997248999999999</v>
      </c>
      <c r="Q1005" s="134">
        <v>0</v>
      </c>
      <c r="R1005" s="134">
        <v>0</v>
      </c>
      <c r="S1005" s="142">
        <f t="shared" si="508"/>
        <v>3.9177330120000007</v>
      </c>
      <c r="T1005" s="142"/>
      <c r="U1005" s="142"/>
      <c r="V1005" s="142"/>
      <c r="W1005" s="142"/>
      <c r="X1005" s="142"/>
    </row>
    <row r="1006" spans="1:24" ht="126" x14ac:dyDescent="0.25">
      <c r="A1006" s="141">
        <f t="shared" si="502"/>
        <v>873</v>
      </c>
      <c r="B1006" s="135" t="s">
        <v>1408</v>
      </c>
      <c r="C1006" s="136" t="s">
        <v>1409</v>
      </c>
      <c r="D1006" s="142">
        <v>11.699351999999999</v>
      </c>
      <c r="E1006" s="142">
        <f t="shared" si="506"/>
        <v>11.699351999999998</v>
      </c>
      <c r="F1006" s="142">
        <v>10.520829059999999</v>
      </c>
      <c r="G1006" s="142">
        <v>9.9179741879999987</v>
      </c>
      <c r="H1006" s="142">
        <v>9.9179741879999987</v>
      </c>
      <c r="I1006" s="142">
        <v>1.7813778119999994</v>
      </c>
      <c r="J1006" s="142">
        <v>0.29146570800000049</v>
      </c>
      <c r="K1006" s="142">
        <v>0</v>
      </c>
      <c r="L1006" s="142">
        <v>0.3113891639999995</v>
      </c>
      <c r="M1006" s="142">
        <v>0</v>
      </c>
      <c r="N1006" s="142"/>
      <c r="O1006" s="134">
        <v>0.69339119999999987</v>
      </c>
      <c r="P1006" s="142">
        <f t="shared" si="507"/>
        <v>0.69339119999999987</v>
      </c>
      <c r="Q1006" s="134">
        <v>0</v>
      </c>
      <c r="R1006" s="134">
        <v>0</v>
      </c>
      <c r="S1006" s="142">
        <f t="shared" si="508"/>
        <v>1.1785229399999988</v>
      </c>
      <c r="T1006" s="142"/>
      <c r="U1006" s="142"/>
      <c r="V1006" s="142"/>
      <c r="W1006" s="142"/>
      <c r="X1006" s="142"/>
    </row>
    <row r="1007" spans="1:24" ht="141.75" x14ac:dyDescent="0.25">
      <c r="A1007" s="141">
        <f t="shared" si="502"/>
        <v>874</v>
      </c>
      <c r="B1007" s="135" t="s">
        <v>1410</v>
      </c>
      <c r="C1007" s="136" t="s">
        <v>1411</v>
      </c>
      <c r="D1007" s="142">
        <v>6.6676040640000007</v>
      </c>
      <c r="E1007" s="142">
        <f t="shared" si="506"/>
        <v>5.8151399999999995</v>
      </c>
      <c r="F1007" s="142">
        <v>0.706363344</v>
      </c>
      <c r="G1007" s="142">
        <v>0.40620753599999992</v>
      </c>
      <c r="H1007" s="142">
        <v>0.40620753599999992</v>
      </c>
      <c r="I1007" s="142">
        <v>1.4537849999999999</v>
      </c>
      <c r="J1007" s="142">
        <v>0.14487248400000008</v>
      </c>
      <c r="K1007" s="142">
        <v>1.4537849999999999</v>
      </c>
      <c r="L1007" s="142">
        <v>0.155283324</v>
      </c>
      <c r="M1007" s="142">
        <v>2.5013624639999996</v>
      </c>
      <c r="N1007" s="142"/>
      <c r="O1007" s="134">
        <v>0.75483860999999941</v>
      </c>
      <c r="P1007" s="142">
        <f t="shared" si="507"/>
        <v>0.75483860999999941</v>
      </c>
      <c r="Q1007" s="134">
        <v>8.9697644299999997</v>
      </c>
      <c r="R1007" s="134">
        <v>8.9697644299999997</v>
      </c>
      <c r="S1007" s="142">
        <f t="shared" si="508"/>
        <v>5.1087766559999999</v>
      </c>
      <c r="T1007" s="142"/>
      <c r="U1007" s="142"/>
      <c r="V1007" s="142"/>
      <c r="W1007" s="142"/>
      <c r="X1007" s="142"/>
    </row>
    <row r="1008" spans="1:24" ht="189" x14ac:dyDescent="0.25">
      <c r="A1008" s="141">
        <f t="shared" si="502"/>
        <v>875</v>
      </c>
      <c r="B1008" s="135" t="s">
        <v>1412</v>
      </c>
      <c r="C1008" s="136" t="s">
        <v>2117</v>
      </c>
      <c r="D1008" s="142">
        <v>10.081199999999999</v>
      </c>
      <c r="E1008" s="142">
        <f t="shared" si="506"/>
        <v>10.006416</v>
      </c>
      <c r="F1008" s="142">
        <v>0.71166617999999982</v>
      </c>
      <c r="G1008" s="142">
        <v>0.19604643599999999</v>
      </c>
      <c r="H1008" s="142">
        <v>0.19604643599999999</v>
      </c>
      <c r="I1008" s="142">
        <v>2.5016039999999999</v>
      </c>
      <c r="J1008" s="142">
        <v>0.24928964399999998</v>
      </c>
      <c r="K1008" s="142">
        <v>2.5016039999999999</v>
      </c>
      <c r="L1008" s="142">
        <v>0.2663300999999999</v>
      </c>
      <c r="M1008" s="142">
        <v>4.8071615639999994</v>
      </c>
      <c r="N1008" s="142"/>
      <c r="O1008" s="134">
        <v>0.59305514999999998</v>
      </c>
      <c r="P1008" s="142">
        <f t="shared" si="507"/>
        <v>0.59305514999999998</v>
      </c>
      <c r="Q1008" s="134">
        <v>0</v>
      </c>
      <c r="R1008" s="134">
        <v>0</v>
      </c>
      <c r="S1008" s="142">
        <f t="shared" si="508"/>
        <v>9.2947498199999998</v>
      </c>
      <c r="T1008" s="142"/>
      <c r="U1008" s="142"/>
      <c r="V1008" s="142"/>
      <c r="W1008" s="142"/>
      <c r="X1008" s="142"/>
    </row>
    <row r="1009" spans="1:24" ht="63" x14ac:dyDescent="0.25">
      <c r="A1009" s="141">
        <f t="shared" si="502"/>
        <v>876</v>
      </c>
      <c r="B1009" s="135" t="s">
        <v>1413</v>
      </c>
      <c r="C1009" s="136" t="s">
        <v>1414</v>
      </c>
      <c r="D1009" s="142">
        <v>0.37152000000000002</v>
      </c>
      <c r="E1009" s="142">
        <f t="shared" si="506"/>
        <v>0.35952000000000006</v>
      </c>
      <c r="F1009" s="142">
        <v>1.9509371999999997E-2</v>
      </c>
      <c r="G1009" s="142">
        <v>7.0437360000000001E-3</v>
      </c>
      <c r="H1009" s="142">
        <v>7.0437360000000001E-3</v>
      </c>
      <c r="I1009" s="142">
        <v>8.9880000000000015E-2</v>
      </c>
      <c r="J1009" s="142">
        <v>8.9567159999999982E-3</v>
      </c>
      <c r="K1009" s="142">
        <v>8.9880000000000015E-2</v>
      </c>
      <c r="L1009" s="142">
        <v>3.5089199999999987E-3</v>
      </c>
      <c r="M1009" s="142">
        <v>0.17271626400000004</v>
      </c>
      <c r="N1009" s="142"/>
      <c r="O1009" s="134">
        <v>9.8959740000000004E-2</v>
      </c>
      <c r="P1009" s="142">
        <f t="shared" si="507"/>
        <v>9.8959740000000004E-2</v>
      </c>
      <c r="Q1009" s="134">
        <v>9.9201410000000004E-2</v>
      </c>
      <c r="R1009" s="134">
        <v>9.9201410000000004E-2</v>
      </c>
      <c r="S1009" s="142">
        <f t="shared" si="508"/>
        <v>0.34001062800000004</v>
      </c>
      <c r="T1009" s="142"/>
      <c r="U1009" s="142"/>
      <c r="V1009" s="142"/>
      <c r="W1009" s="142"/>
      <c r="X1009" s="142"/>
    </row>
    <row r="1010" spans="1:24" ht="31.5" x14ac:dyDescent="0.25">
      <c r="A1010" s="173"/>
      <c r="B1010" s="192" t="s">
        <v>594</v>
      </c>
      <c r="C1010" s="193"/>
      <c r="D1010" s="195">
        <v>50.563350551999996</v>
      </c>
      <c r="E1010" s="195">
        <v>23.256264000000002</v>
      </c>
      <c r="F1010" s="195">
        <v>45.957905940000003</v>
      </c>
      <c r="G1010" s="195">
        <v>4.1490350399999993</v>
      </c>
      <c r="H1010" s="195">
        <v>4.1490350399999993</v>
      </c>
      <c r="I1010" s="195">
        <v>5.8140659999999995</v>
      </c>
      <c r="J1010" s="195">
        <v>0.31849485999999999</v>
      </c>
      <c r="K1010" s="195">
        <v>5.8140659999999995</v>
      </c>
      <c r="L1010" s="195">
        <v>41.490376040000001</v>
      </c>
      <c r="M1010" s="195">
        <v>7.4790969599999988</v>
      </c>
      <c r="N1010" s="195">
        <f t="shared" ref="N1010" si="509">SUM(N1011:N1015)</f>
        <v>0</v>
      </c>
      <c r="O1010" s="200">
        <v>0.83308399999999994</v>
      </c>
      <c r="P1010" s="195">
        <f t="shared" ref="P1010" si="510">SUM(P1011:P1015)</f>
        <v>0.83308399999999994</v>
      </c>
      <c r="Q1010" s="195">
        <f t="shared" ref="Q1010:W1010" si="511">SUM(Q1011:Q1015)</f>
        <v>0.99035877999999999</v>
      </c>
      <c r="R1010" s="195">
        <f t="shared" si="511"/>
        <v>0.67018058999999996</v>
      </c>
      <c r="S1010" s="195">
        <f t="shared" si="511"/>
        <v>-22.701641940000005</v>
      </c>
      <c r="T1010" s="195">
        <f t="shared" si="511"/>
        <v>0</v>
      </c>
      <c r="U1010" s="195">
        <f t="shared" si="511"/>
        <v>0</v>
      </c>
      <c r="V1010" s="195">
        <f t="shared" si="511"/>
        <v>0</v>
      </c>
      <c r="W1010" s="195">
        <f t="shared" si="511"/>
        <v>0</v>
      </c>
      <c r="X1010" s="195"/>
    </row>
    <row r="1011" spans="1:24" ht="78.75" x14ac:dyDescent="0.25">
      <c r="A1011" s="267">
        <f t="shared" si="502"/>
        <v>877</v>
      </c>
      <c r="B1011" s="135" t="s">
        <v>1415</v>
      </c>
      <c r="C1011" s="136" t="s">
        <v>1416</v>
      </c>
      <c r="D1011" s="142">
        <v>50.563350551999996</v>
      </c>
      <c r="E1011" s="142">
        <f>G1011+I1011+K1011+M1011</f>
        <v>23.256263999999998</v>
      </c>
      <c r="F1011" s="142">
        <v>45.639411080000002</v>
      </c>
      <c r="G1011" s="142">
        <v>4.1490350399999993</v>
      </c>
      <c r="H1011" s="142">
        <v>4.1490350399999993</v>
      </c>
      <c r="I1011" s="142">
        <v>5.8140659999999995</v>
      </c>
      <c r="J1011" s="142">
        <v>0</v>
      </c>
      <c r="K1011" s="142">
        <v>5.8140659999999995</v>
      </c>
      <c r="L1011" s="142">
        <v>41.490376040000001</v>
      </c>
      <c r="M1011" s="142">
        <v>7.4790969599999988</v>
      </c>
      <c r="N1011" s="142"/>
      <c r="O1011" s="134">
        <v>0</v>
      </c>
      <c r="P1011" s="142">
        <f>O1011-X1011</f>
        <v>0</v>
      </c>
      <c r="Q1011" s="134">
        <v>0</v>
      </c>
      <c r="R1011" s="134">
        <v>0</v>
      </c>
      <c r="S1011" s="142">
        <f>E1011-F1011</f>
        <v>-22.383147080000004</v>
      </c>
      <c r="T1011" s="142"/>
      <c r="U1011" s="142"/>
      <c r="V1011" s="142"/>
      <c r="W1011" s="142"/>
      <c r="X1011" s="142"/>
    </row>
    <row r="1012" spans="1:24" ht="94.5" x14ac:dyDescent="0.25">
      <c r="A1012" s="141">
        <f t="shared" si="502"/>
        <v>878</v>
      </c>
      <c r="B1012" s="135" t="s">
        <v>2118</v>
      </c>
      <c r="C1012" s="136" t="s">
        <v>1417</v>
      </c>
      <c r="D1012" s="142">
        <v>0</v>
      </c>
      <c r="E1012" s="142">
        <f>G1012+I1012+K1012+M1012</f>
        <v>0</v>
      </c>
      <c r="F1012" s="142">
        <v>0</v>
      </c>
      <c r="G1012" s="142">
        <v>0</v>
      </c>
      <c r="H1012" s="142">
        <v>0</v>
      </c>
      <c r="I1012" s="142">
        <v>0</v>
      </c>
      <c r="J1012" s="142">
        <v>0</v>
      </c>
      <c r="K1012" s="142">
        <v>0</v>
      </c>
      <c r="L1012" s="142">
        <v>0</v>
      </c>
      <c r="M1012" s="142">
        <v>0</v>
      </c>
      <c r="N1012" s="142"/>
      <c r="O1012" s="134">
        <v>4.9264630000000004E-2</v>
      </c>
      <c r="P1012" s="142">
        <f>O1012-X1012</f>
        <v>4.9264630000000004E-2</v>
      </c>
      <c r="Q1012" s="134">
        <v>5.1292690000000002E-2</v>
      </c>
      <c r="R1012" s="134">
        <v>0</v>
      </c>
      <c r="S1012" s="142">
        <f>E1012-F1012</f>
        <v>0</v>
      </c>
      <c r="T1012" s="142"/>
      <c r="U1012" s="142"/>
      <c r="V1012" s="142"/>
      <c r="W1012" s="142"/>
      <c r="X1012" s="142"/>
    </row>
    <row r="1013" spans="1:24" ht="94.5" x14ac:dyDescent="0.25">
      <c r="A1013" s="141">
        <f t="shared" si="502"/>
        <v>879</v>
      </c>
      <c r="B1013" s="135" t="s">
        <v>2119</v>
      </c>
      <c r="C1013" s="136" t="s">
        <v>1418</v>
      </c>
      <c r="D1013" s="142">
        <v>0</v>
      </c>
      <c r="E1013" s="142">
        <f>G1013+I1013+K1013+M1013</f>
        <v>0</v>
      </c>
      <c r="F1013" s="142">
        <v>0</v>
      </c>
      <c r="G1013" s="142">
        <v>0</v>
      </c>
      <c r="H1013" s="142">
        <v>0</v>
      </c>
      <c r="I1013" s="142">
        <v>0</v>
      </c>
      <c r="J1013" s="142">
        <v>0</v>
      </c>
      <c r="K1013" s="142">
        <v>0</v>
      </c>
      <c r="L1013" s="142">
        <v>0</v>
      </c>
      <c r="M1013" s="142">
        <v>0</v>
      </c>
      <c r="N1013" s="142"/>
      <c r="O1013" s="134">
        <v>0.2688855</v>
      </c>
      <c r="P1013" s="142">
        <f>O1013-X1013</f>
        <v>0.2688855</v>
      </c>
      <c r="Q1013" s="134">
        <v>0.2688855</v>
      </c>
      <c r="R1013" s="134">
        <v>0</v>
      </c>
      <c r="S1013" s="142">
        <f>E1013-F1013</f>
        <v>0</v>
      </c>
      <c r="T1013" s="142"/>
      <c r="U1013" s="142"/>
      <c r="V1013" s="142"/>
      <c r="W1013" s="142"/>
      <c r="X1013" s="142"/>
    </row>
    <row r="1014" spans="1:24" ht="141.75" x14ac:dyDescent="0.25">
      <c r="A1014" s="141">
        <f t="shared" si="502"/>
        <v>880</v>
      </c>
      <c r="B1014" s="135" t="s">
        <v>2120</v>
      </c>
      <c r="C1014" s="136" t="s">
        <v>2121</v>
      </c>
      <c r="D1014" s="142">
        <v>0</v>
      </c>
      <c r="E1014" s="142">
        <f>G1014+I1014+K1014+M1014</f>
        <v>0</v>
      </c>
      <c r="F1014" s="142">
        <v>0</v>
      </c>
      <c r="G1014" s="142">
        <v>0</v>
      </c>
      <c r="H1014" s="142">
        <v>0</v>
      </c>
      <c r="I1014" s="142">
        <v>0</v>
      </c>
      <c r="J1014" s="142">
        <v>0</v>
      </c>
      <c r="K1014" s="142">
        <v>0</v>
      </c>
      <c r="L1014" s="142">
        <v>0</v>
      </c>
      <c r="M1014" s="142">
        <v>0</v>
      </c>
      <c r="N1014" s="142"/>
      <c r="O1014" s="134">
        <v>0.5149338699999999</v>
      </c>
      <c r="P1014" s="142">
        <f>O1014-X1014</f>
        <v>0.5149338699999999</v>
      </c>
      <c r="Q1014" s="134">
        <v>0.67018058999999996</v>
      </c>
      <c r="R1014" s="134">
        <v>0.67018058999999996</v>
      </c>
      <c r="S1014" s="142">
        <f>E1014-F1014</f>
        <v>0</v>
      </c>
      <c r="T1014" s="142"/>
      <c r="U1014" s="142"/>
      <c r="V1014" s="142"/>
      <c r="W1014" s="142"/>
      <c r="X1014" s="142"/>
    </row>
    <row r="1015" spans="1:24" ht="94.5" x14ac:dyDescent="0.25">
      <c r="A1015" s="141">
        <f t="shared" si="502"/>
        <v>881</v>
      </c>
      <c r="B1015" s="135" t="s">
        <v>1605</v>
      </c>
      <c r="C1015" s="136" t="s">
        <v>1606</v>
      </c>
      <c r="D1015" s="142">
        <v>0</v>
      </c>
      <c r="E1015" s="142">
        <f>G1015+I1015+K1015+M1015</f>
        <v>0</v>
      </c>
      <c r="F1015" s="142">
        <v>0.31849485999999999</v>
      </c>
      <c r="G1015" s="142">
        <v>0</v>
      </c>
      <c r="H1015" s="142">
        <v>0</v>
      </c>
      <c r="I1015" s="142">
        <v>0</v>
      </c>
      <c r="J1015" s="142">
        <v>0.31849485999999999</v>
      </c>
      <c r="K1015" s="142">
        <v>0</v>
      </c>
      <c r="L1015" s="142">
        <v>0</v>
      </c>
      <c r="M1015" s="142">
        <v>0</v>
      </c>
      <c r="N1015" s="142"/>
      <c r="O1015" s="134">
        <v>0</v>
      </c>
      <c r="P1015" s="142">
        <f>O1015-X1015</f>
        <v>0</v>
      </c>
      <c r="Q1015" s="134">
        <v>0</v>
      </c>
      <c r="R1015" s="134">
        <v>0</v>
      </c>
      <c r="S1015" s="142">
        <f>E1015-F1015</f>
        <v>-0.31849485999999999</v>
      </c>
      <c r="T1015" s="142"/>
      <c r="U1015" s="142"/>
      <c r="V1015" s="142"/>
      <c r="W1015" s="142"/>
      <c r="X1015" s="142"/>
    </row>
    <row r="1016" spans="1:24" ht="31.5" x14ac:dyDescent="0.25">
      <c r="A1016" s="173"/>
      <c r="B1016" s="192" t="s">
        <v>212</v>
      </c>
      <c r="C1016" s="193"/>
      <c r="D1016" s="195">
        <v>0.46737422400000006</v>
      </c>
      <c r="E1016" s="195">
        <v>0.31887599999999999</v>
      </c>
      <c r="F1016" s="195">
        <v>0.17910171</v>
      </c>
      <c r="G1016" s="195">
        <v>0</v>
      </c>
      <c r="H1016" s="195">
        <v>0</v>
      </c>
      <c r="I1016" s="195">
        <v>7.9719000000000012E-2</v>
      </c>
      <c r="J1016" s="195">
        <v>0.17910171</v>
      </c>
      <c r="K1016" s="195">
        <v>7.9719000000000012E-2</v>
      </c>
      <c r="L1016" s="195">
        <v>0</v>
      </c>
      <c r="M1016" s="195">
        <v>0.15943800000000002</v>
      </c>
      <c r="N1016" s="195">
        <f t="shared" ref="N1016:P1016" si="512">SUM(N1017:N1017)</f>
        <v>0</v>
      </c>
      <c r="O1016" s="200">
        <v>0</v>
      </c>
      <c r="P1016" s="195">
        <f t="shared" si="512"/>
        <v>0</v>
      </c>
      <c r="Q1016" s="195">
        <f t="shared" ref="Q1016:W1016" si="513">SUM(Q1017:Q1017)</f>
        <v>0</v>
      </c>
      <c r="R1016" s="195">
        <f t="shared" si="513"/>
        <v>0</v>
      </c>
      <c r="S1016" s="195">
        <f t="shared" si="513"/>
        <v>0.13977429000000005</v>
      </c>
      <c r="T1016" s="195">
        <f t="shared" si="513"/>
        <v>0</v>
      </c>
      <c r="U1016" s="195">
        <f t="shared" si="513"/>
        <v>0</v>
      </c>
      <c r="V1016" s="195">
        <f t="shared" si="513"/>
        <v>0</v>
      </c>
      <c r="W1016" s="195">
        <f t="shared" si="513"/>
        <v>0</v>
      </c>
      <c r="X1016" s="195"/>
    </row>
    <row r="1017" spans="1:24" ht="141.75" x14ac:dyDescent="0.25">
      <c r="A1017" s="141">
        <f t="shared" si="502"/>
        <v>882</v>
      </c>
      <c r="B1017" s="135" t="s">
        <v>1419</v>
      </c>
      <c r="C1017" s="136" t="s">
        <v>2189</v>
      </c>
      <c r="D1017" s="142">
        <v>0.46737422400000006</v>
      </c>
      <c r="E1017" s="142">
        <f>G1017+I1017+K1017+M1017</f>
        <v>0.31887600000000005</v>
      </c>
      <c r="F1017" s="142">
        <v>0.17910171</v>
      </c>
      <c r="G1017" s="142">
        <v>0</v>
      </c>
      <c r="H1017" s="142">
        <v>0</v>
      </c>
      <c r="I1017" s="142">
        <v>7.9719000000000012E-2</v>
      </c>
      <c r="J1017" s="142">
        <v>0.17910171</v>
      </c>
      <c r="K1017" s="142">
        <v>7.9719000000000012E-2</v>
      </c>
      <c r="L1017" s="142">
        <v>0</v>
      </c>
      <c r="M1017" s="142">
        <v>0.15943800000000002</v>
      </c>
      <c r="N1017" s="142"/>
      <c r="O1017" s="134">
        <v>0</v>
      </c>
      <c r="P1017" s="142">
        <f>O1017-X1017</f>
        <v>0</v>
      </c>
      <c r="Q1017" s="134">
        <v>0</v>
      </c>
      <c r="R1017" s="134">
        <v>0</v>
      </c>
      <c r="S1017" s="142">
        <f>E1017-F1017</f>
        <v>0.13977429000000005</v>
      </c>
      <c r="T1017" s="142"/>
      <c r="U1017" s="142"/>
      <c r="V1017" s="142"/>
      <c r="W1017" s="142"/>
      <c r="X1017" s="142"/>
    </row>
    <row r="1018" spans="1:24" ht="31.5" x14ac:dyDescent="0.25">
      <c r="A1018" s="173"/>
      <c r="B1018" s="192" t="s">
        <v>1233</v>
      </c>
      <c r="C1018" s="193"/>
      <c r="D1018" s="195">
        <v>58.10805624000001</v>
      </c>
      <c r="E1018" s="195">
        <v>40.426331999999995</v>
      </c>
      <c r="F1018" s="195">
        <v>30.322174576000002</v>
      </c>
      <c r="G1018" s="195">
        <v>30.260879656</v>
      </c>
      <c r="H1018" s="195">
        <v>30.260879656</v>
      </c>
      <c r="I1018" s="195">
        <v>9.402027719999996</v>
      </c>
      <c r="J1018" s="195">
        <v>2.9634612000000005E-2</v>
      </c>
      <c r="K1018" s="195">
        <v>0.29738099999999995</v>
      </c>
      <c r="L1018" s="195">
        <v>3.1660307999999998E-2</v>
      </c>
      <c r="M1018" s="195">
        <v>0.46604362399999999</v>
      </c>
      <c r="N1018" s="195">
        <f t="shared" ref="N1018" si="514">SUM(N1019:N1020)</f>
        <v>0</v>
      </c>
      <c r="O1018" s="200">
        <v>7.0500129999999994E-2</v>
      </c>
      <c r="P1018" s="195">
        <f t="shared" ref="P1018" si="515">SUM(P1019:P1020)</f>
        <v>7.0500129999999994E-2</v>
      </c>
      <c r="Q1018" s="195">
        <f t="shared" ref="Q1018:W1018" si="516">SUM(Q1019:Q1020)</f>
        <v>0</v>
      </c>
      <c r="R1018" s="195">
        <f t="shared" si="516"/>
        <v>0</v>
      </c>
      <c r="S1018" s="195">
        <f t="shared" si="516"/>
        <v>10.104157423999995</v>
      </c>
      <c r="T1018" s="195">
        <f t="shared" si="516"/>
        <v>0</v>
      </c>
      <c r="U1018" s="195">
        <f t="shared" si="516"/>
        <v>0</v>
      </c>
      <c r="V1018" s="195">
        <f t="shared" si="516"/>
        <v>0</v>
      </c>
      <c r="W1018" s="195">
        <f t="shared" si="516"/>
        <v>0</v>
      </c>
      <c r="X1018" s="195"/>
    </row>
    <row r="1019" spans="1:24" ht="126" x14ac:dyDescent="0.25">
      <c r="A1019" s="141">
        <f t="shared" si="502"/>
        <v>883</v>
      </c>
      <c r="B1019" s="135" t="s">
        <v>1420</v>
      </c>
      <c r="C1019" s="136" t="s">
        <v>1421</v>
      </c>
      <c r="D1019" s="142">
        <v>12.720372000000003</v>
      </c>
      <c r="E1019" s="142">
        <f>G1019+I1019+K1019+M1019</f>
        <v>1.189524</v>
      </c>
      <c r="F1019" s="142">
        <v>0.190013296</v>
      </c>
      <c r="G1019" s="142">
        <v>0.128718376</v>
      </c>
      <c r="H1019" s="142">
        <v>0.128718376</v>
      </c>
      <c r="I1019" s="142">
        <v>0.29738099999999995</v>
      </c>
      <c r="J1019" s="142">
        <v>2.9634612000000005E-2</v>
      </c>
      <c r="K1019" s="142">
        <v>0.29738099999999995</v>
      </c>
      <c r="L1019" s="142">
        <v>3.1660307999999998E-2</v>
      </c>
      <c r="M1019" s="142">
        <v>0.46604362399999999</v>
      </c>
      <c r="N1019" s="142"/>
      <c r="O1019" s="134">
        <v>7.0500129999999994E-2</v>
      </c>
      <c r="P1019" s="142">
        <f>O1019-X1019</f>
        <v>7.0500129999999994E-2</v>
      </c>
      <c r="Q1019" s="134">
        <v>0</v>
      </c>
      <c r="R1019" s="134">
        <v>0</v>
      </c>
      <c r="S1019" s="142">
        <f>E1019-F1019</f>
        <v>0.99951070399999997</v>
      </c>
      <c r="T1019" s="142"/>
      <c r="U1019" s="142"/>
      <c r="V1019" s="142"/>
      <c r="W1019" s="142"/>
      <c r="X1019" s="142"/>
    </row>
    <row r="1020" spans="1:24" ht="110.25" x14ac:dyDescent="0.25">
      <c r="A1020" s="141">
        <f t="shared" si="502"/>
        <v>884</v>
      </c>
      <c r="B1020" s="135" t="s">
        <v>1422</v>
      </c>
      <c r="C1020" s="136" t="s">
        <v>1423</v>
      </c>
      <c r="D1020" s="142">
        <v>45.387684240000006</v>
      </c>
      <c r="E1020" s="142">
        <f>G1020+I1020+K1020+M1020</f>
        <v>39.236807999999996</v>
      </c>
      <c r="F1020" s="142">
        <v>30.132161280000002</v>
      </c>
      <c r="G1020" s="142">
        <v>30.132161280000002</v>
      </c>
      <c r="H1020" s="142">
        <v>30.132161280000002</v>
      </c>
      <c r="I1020" s="142">
        <v>9.1046467199999963</v>
      </c>
      <c r="J1020" s="142">
        <v>0</v>
      </c>
      <c r="K1020" s="142">
        <v>0</v>
      </c>
      <c r="L1020" s="142">
        <v>0</v>
      </c>
      <c r="M1020" s="142">
        <v>0</v>
      </c>
      <c r="N1020" s="142"/>
      <c r="O1020" s="134">
        <v>0</v>
      </c>
      <c r="P1020" s="142">
        <f>O1020-X1020</f>
        <v>0</v>
      </c>
      <c r="Q1020" s="134">
        <v>0</v>
      </c>
      <c r="R1020" s="134">
        <v>0</v>
      </c>
      <c r="S1020" s="142">
        <f>E1020-F1020</f>
        <v>9.1046467199999945</v>
      </c>
      <c r="T1020" s="142"/>
      <c r="U1020" s="142"/>
      <c r="V1020" s="142"/>
      <c r="W1020" s="142"/>
      <c r="X1020" s="142"/>
    </row>
    <row r="1021" spans="1:24" ht="31.5" x14ac:dyDescent="0.25">
      <c r="A1021" s="173"/>
      <c r="B1021" s="192" t="s">
        <v>497</v>
      </c>
      <c r="C1021" s="193"/>
      <c r="D1021" s="195">
        <v>4.1519999999999992</v>
      </c>
      <c r="E1021" s="195">
        <v>3.9535920000000004</v>
      </c>
      <c r="F1021" s="195">
        <v>1.7862970879999998</v>
      </c>
      <c r="G1021" s="195">
        <v>1.7456446400000001</v>
      </c>
      <c r="H1021" s="195">
        <v>1.7456446400000001</v>
      </c>
      <c r="I1021" s="195">
        <v>0.988398</v>
      </c>
      <c r="J1021" s="195">
        <v>0</v>
      </c>
      <c r="K1021" s="195">
        <v>0.89460736000000007</v>
      </c>
      <c r="L1021" s="195">
        <v>4.0652447999999779E-2</v>
      </c>
      <c r="M1021" s="195">
        <v>0.32494199999999995</v>
      </c>
      <c r="N1021" s="195">
        <f t="shared" ref="N1021" si="517">SUM(N1022:N1026)</f>
        <v>0</v>
      </c>
      <c r="O1021" s="200">
        <v>6.1908200899999999</v>
      </c>
      <c r="P1021" s="195">
        <f t="shared" ref="P1021" si="518">SUM(P1022:P1026)</f>
        <v>6.1908200899999999</v>
      </c>
      <c r="Q1021" s="195">
        <f t="shared" ref="Q1021:W1021" si="519">SUM(Q1022:Q1026)</f>
        <v>5.9902915500000002</v>
      </c>
      <c r="R1021" s="195">
        <f t="shared" si="519"/>
        <v>5.9902915500000002</v>
      </c>
      <c r="S1021" s="195">
        <f t="shared" si="519"/>
        <v>2.1672949120000005</v>
      </c>
      <c r="T1021" s="195">
        <f t="shared" si="519"/>
        <v>0</v>
      </c>
      <c r="U1021" s="195">
        <f t="shared" si="519"/>
        <v>0</v>
      </c>
      <c r="V1021" s="195">
        <f t="shared" si="519"/>
        <v>0</v>
      </c>
      <c r="W1021" s="195">
        <f t="shared" si="519"/>
        <v>0</v>
      </c>
      <c r="X1021" s="195"/>
    </row>
    <row r="1022" spans="1:24" ht="94.5" x14ac:dyDescent="0.25">
      <c r="A1022" s="141">
        <f t="shared" si="502"/>
        <v>885</v>
      </c>
      <c r="B1022" s="135" t="s">
        <v>2123</v>
      </c>
      <c r="C1022" s="136" t="s">
        <v>1424</v>
      </c>
      <c r="D1022" s="142">
        <v>3.4901159999999996</v>
      </c>
      <c r="E1022" s="142">
        <f>G1022+I1022+K1022+M1022</f>
        <v>3.3037080000000003</v>
      </c>
      <c r="F1022" s="142">
        <v>1.7456446399999999</v>
      </c>
      <c r="G1022" s="142">
        <v>1.7456446400000001</v>
      </c>
      <c r="H1022" s="142">
        <v>1.7456446400000001</v>
      </c>
      <c r="I1022" s="142">
        <v>0.82592699999999997</v>
      </c>
      <c r="J1022" s="142">
        <v>0</v>
      </c>
      <c r="K1022" s="142">
        <v>0.73213636000000004</v>
      </c>
      <c r="L1022" s="142">
        <v>-2.2204460492503131E-16</v>
      </c>
      <c r="M1022" s="142">
        <v>0</v>
      </c>
      <c r="N1022" s="142"/>
      <c r="O1022" s="134">
        <v>0</v>
      </c>
      <c r="P1022" s="142">
        <f>O1022-X1022</f>
        <v>0</v>
      </c>
      <c r="Q1022" s="134">
        <v>0</v>
      </c>
      <c r="R1022" s="134">
        <v>0</v>
      </c>
      <c r="S1022" s="142">
        <f>E1022-F1022</f>
        <v>1.5580633600000005</v>
      </c>
      <c r="T1022" s="142"/>
      <c r="U1022" s="142"/>
      <c r="V1022" s="142"/>
      <c r="W1022" s="142"/>
      <c r="X1022" s="142"/>
    </row>
    <row r="1023" spans="1:24" ht="189" x14ac:dyDescent="0.25">
      <c r="A1023" s="141">
        <f t="shared" si="502"/>
        <v>886</v>
      </c>
      <c r="B1023" s="135" t="s">
        <v>2124</v>
      </c>
      <c r="C1023" s="136" t="s">
        <v>1425</v>
      </c>
      <c r="D1023" s="142">
        <v>0.66188400000000003</v>
      </c>
      <c r="E1023" s="142">
        <f>G1023+I1023+K1023+M1023</f>
        <v>0.64988399999999991</v>
      </c>
      <c r="F1023" s="142">
        <v>0</v>
      </c>
      <c r="G1023" s="142">
        <v>0</v>
      </c>
      <c r="H1023" s="142">
        <v>0</v>
      </c>
      <c r="I1023" s="142">
        <v>0.162471</v>
      </c>
      <c r="J1023" s="142">
        <v>0</v>
      </c>
      <c r="K1023" s="142">
        <v>0.162471</v>
      </c>
      <c r="L1023" s="142">
        <v>0</v>
      </c>
      <c r="M1023" s="142">
        <v>0.32494199999999995</v>
      </c>
      <c r="N1023" s="142"/>
      <c r="O1023" s="134">
        <v>0</v>
      </c>
      <c r="P1023" s="142">
        <f>O1023-X1023</f>
        <v>0</v>
      </c>
      <c r="Q1023" s="134">
        <v>0</v>
      </c>
      <c r="R1023" s="134">
        <v>0</v>
      </c>
      <c r="S1023" s="142">
        <f>E1023-F1023</f>
        <v>0.64988399999999991</v>
      </c>
      <c r="T1023" s="142"/>
      <c r="U1023" s="142"/>
      <c r="V1023" s="142"/>
      <c r="W1023" s="142"/>
      <c r="X1023" s="142"/>
    </row>
    <row r="1024" spans="1:24" ht="141.75" x14ac:dyDescent="0.25">
      <c r="A1024" s="141">
        <f t="shared" si="502"/>
        <v>887</v>
      </c>
      <c r="B1024" s="135" t="s">
        <v>2125</v>
      </c>
      <c r="C1024" s="136" t="s">
        <v>1426</v>
      </c>
      <c r="D1024" s="142">
        <v>0</v>
      </c>
      <c r="E1024" s="142">
        <f>G1024+I1024+K1024+M1024</f>
        <v>0</v>
      </c>
      <c r="F1024" s="142">
        <v>0</v>
      </c>
      <c r="G1024" s="142">
        <v>0</v>
      </c>
      <c r="H1024" s="142">
        <v>0</v>
      </c>
      <c r="I1024" s="142">
        <v>0</v>
      </c>
      <c r="J1024" s="142">
        <v>0</v>
      </c>
      <c r="K1024" s="142">
        <v>0</v>
      </c>
      <c r="L1024" s="142">
        <v>0</v>
      </c>
      <c r="M1024" s="142">
        <v>0</v>
      </c>
      <c r="N1024" s="142"/>
      <c r="O1024" s="134">
        <v>0.12144333</v>
      </c>
      <c r="P1024" s="142">
        <f>O1024-X1024</f>
        <v>0.12144333</v>
      </c>
      <c r="Q1024" s="134">
        <v>0</v>
      </c>
      <c r="R1024" s="134">
        <v>0</v>
      </c>
      <c r="S1024" s="142">
        <f>E1024-F1024</f>
        <v>0</v>
      </c>
      <c r="T1024" s="142"/>
      <c r="U1024" s="142"/>
      <c r="V1024" s="142"/>
      <c r="W1024" s="142"/>
      <c r="X1024" s="142"/>
    </row>
    <row r="1025" spans="1:24" ht="63" x14ac:dyDescent="0.25">
      <c r="A1025" s="141">
        <f t="shared" si="502"/>
        <v>888</v>
      </c>
      <c r="B1025" s="135" t="s">
        <v>2126</v>
      </c>
      <c r="C1025" s="136" t="s">
        <v>2127</v>
      </c>
      <c r="D1025" s="142">
        <v>0</v>
      </c>
      <c r="E1025" s="142">
        <f>G1025+I1025+K1025+M1025</f>
        <v>0</v>
      </c>
      <c r="F1025" s="142">
        <v>4.0652448000000001E-2</v>
      </c>
      <c r="G1025" s="142">
        <v>0</v>
      </c>
      <c r="H1025" s="142">
        <v>0</v>
      </c>
      <c r="I1025" s="142">
        <v>0</v>
      </c>
      <c r="J1025" s="142">
        <v>0</v>
      </c>
      <c r="K1025" s="142">
        <v>0</v>
      </c>
      <c r="L1025" s="142">
        <v>4.0652448000000001E-2</v>
      </c>
      <c r="M1025" s="142">
        <v>0</v>
      </c>
      <c r="N1025" s="142"/>
      <c r="O1025" s="134">
        <v>5.9902915500000002</v>
      </c>
      <c r="P1025" s="142">
        <f>O1025-X1025</f>
        <v>5.9902915500000002</v>
      </c>
      <c r="Q1025" s="134">
        <v>5.9902915500000002</v>
      </c>
      <c r="R1025" s="134">
        <v>5.9902915500000002</v>
      </c>
      <c r="S1025" s="142">
        <f>E1025-F1025</f>
        <v>-4.0652448000000001E-2</v>
      </c>
      <c r="T1025" s="142"/>
      <c r="U1025" s="142"/>
      <c r="V1025" s="142"/>
      <c r="W1025" s="142"/>
      <c r="X1025" s="142"/>
    </row>
    <row r="1026" spans="1:24" ht="78.75" x14ac:dyDescent="0.25">
      <c r="A1026" s="141">
        <f t="shared" si="502"/>
        <v>889</v>
      </c>
      <c r="B1026" s="135" t="s">
        <v>2128</v>
      </c>
      <c r="C1026" s="136" t="s">
        <v>1607</v>
      </c>
      <c r="D1026" s="142">
        <v>0</v>
      </c>
      <c r="E1026" s="142">
        <f>G1026+I1026+K1026+M1026</f>
        <v>0</v>
      </c>
      <c r="F1026" s="142">
        <v>0</v>
      </c>
      <c r="G1026" s="142">
        <v>0</v>
      </c>
      <c r="H1026" s="142">
        <v>0</v>
      </c>
      <c r="I1026" s="142">
        <v>0</v>
      </c>
      <c r="J1026" s="142">
        <v>0</v>
      </c>
      <c r="K1026" s="142">
        <v>0</v>
      </c>
      <c r="L1026" s="142">
        <v>0</v>
      </c>
      <c r="M1026" s="142">
        <v>0</v>
      </c>
      <c r="N1026" s="142"/>
      <c r="O1026" s="134">
        <v>7.9085210000000003E-2</v>
      </c>
      <c r="P1026" s="142">
        <f>O1026-X1026</f>
        <v>7.9085210000000003E-2</v>
      </c>
      <c r="Q1026" s="134">
        <v>0</v>
      </c>
      <c r="R1026" s="134">
        <v>0</v>
      </c>
      <c r="S1026" s="142">
        <f>E1026-F1026</f>
        <v>0</v>
      </c>
      <c r="T1026" s="142"/>
      <c r="U1026" s="142"/>
      <c r="V1026" s="142"/>
      <c r="W1026" s="142"/>
      <c r="X1026" s="142"/>
    </row>
    <row r="1027" spans="1:24" ht="31.5" x14ac:dyDescent="0.25">
      <c r="A1027" s="169"/>
      <c r="B1027" s="192" t="s">
        <v>256</v>
      </c>
      <c r="C1027" s="193"/>
      <c r="D1027" s="195">
        <v>1.1739120000000001</v>
      </c>
      <c r="E1027" s="195">
        <v>1.1619120000000001</v>
      </c>
      <c r="F1027" s="195">
        <v>8.2636344E-2</v>
      </c>
      <c r="G1027" s="195">
        <v>2.2764263999999999E-2</v>
      </c>
      <c r="H1027" s="195">
        <v>2.2764263999999999E-2</v>
      </c>
      <c r="I1027" s="195">
        <v>0</v>
      </c>
      <c r="J1027" s="195">
        <v>2.8946699999999999E-2</v>
      </c>
      <c r="K1027" s="195">
        <v>1.139147736</v>
      </c>
      <c r="L1027" s="195">
        <v>3.0925380000000002E-2</v>
      </c>
      <c r="M1027" s="195">
        <v>0</v>
      </c>
      <c r="N1027" s="195">
        <f t="shared" ref="N1027:P1027" si="520">N1028</f>
        <v>0</v>
      </c>
      <c r="O1027" s="200">
        <v>6.886362E-2</v>
      </c>
      <c r="P1027" s="195">
        <f t="shared" si="520"/>
        <v>6.886362E-2</v>
      </c>
      <c r="Q1027" s="195">
        <f t="shared" ref="Q1027:W1027" si="521">Q1028</f>
        <v>0</v>
      </c>
      <c r="R1027" s="195">
        <f t="shared" si="521"/>
        <v>0</v>
      </c>
      <c r="S1027" s="195">
        <f t="shared" si="521"/>
        <v>1.0792756560000001</v>
      </c>
      <c r="T1027" s="195">
        <f t="shared" si="521"/>
        <v>0</v>
      </c>
      <c r="U1027" s="195">
        <f t="shared" si="521"/>
        <v>0</v>
      </c>
      <c r="V1027" s="195">
        <f t="shared" si="521"/>
        <v>0</v>
      </c>
      <c r="W1027" s="195">
        <f t="shared" si="521"/>
        <v>0</v>
      </c>
      <c r="X1027" s="195"/>
    </row>
    <row r="1028" spans="1:24" ht="63" x14ac:dyDescent="0.25">
      <c r="A1028" s="141">
        <f t="shared" si="502"/>
        <v>890</v>
      </c>
      <c r="B1028" s="135" t="s">
        <v>1427</v>
      </c>
      <c r="C1028" s="136" t="s">
        <v>2129</v>
      </c>
      <c r="D1028" s="142">
        <v>1.1739120000000001</v>
      </c>
      <c r="E1028" s="142">
        <f>G1028+I1028+K1028+M1028</f>
        <v>1.1619120000000001</v>
      </c>
      <c r="F1028" s="142">
        <v>8.2636344E-2</v>
      </c>
      <c r="G1028" s="142">
        <v>2.2764263999999999E-2</v>
      </c>
      <c r="H1028" s="142">
        <v>2.2764263999999999E-2</v>
      </c>
      <c r="I1028" s="142">
        <v>0</v>
      </c>
      <c r="J1028" s="142">
        <v>2.8946699999999999E-2</v>
      </c>
      <c r="K1028" s="142">
        <v>1.139147736</v>
      </c>
      <c r="L1028" s="142">
        <v>3.0925380000000002E-2</v>
      </c>
      <c r="M1028" s="142">
        <v>0</v>
      </c>
      <c r="N1028" s="142"/>
      <c r="O1028" s="134">
        <v>6.886362E-2</v>
      </c>
      <c r="P1028" s="142">
        <f>O1028-X1028</f>
        <v>6.886362E-2</v>
      </c>
      <c r="Q1028" s="134">
        <v>0</v>
      </c>
      <c r="R1028" s="134">
        <v>0</v>
      </c>
      <c r="S1028" s="142">
        <f>E1028-F1028</f>
        <v>1.0792756560000001</v>
      </c>
      <c r="T1028" s="142"/>
      <c r="U1028" s="142"/>
      <c r="V1028" s="142"/>
      <c r="W1028" s="142"/>
      <c r="X1028" s="142"/>
    </row>
    <row r="1029" spans="1:24" ht="31.5" x14ac:dyDescent="0.25">
      <c r="A1029" s="173"/>
      <c r="B1029" s="192" t="s">
        <v>624</v>
      </c>
      <c r="C1029" s="193"/>
      <c r="D1029" s="195">
        <v>141.41591648400001</v>
      </c>
      <c r="E1029" s="195">
        <v>44.424827999999998</v>
      </c>
      <c r="F1029" s="195">
        <v>35.027561393999996</v>
      </c>
      <c r="G1029" s="195">
        <v>4.5175048020000004</v>
      </c>
      <c r="H1029" s="195">
        <v>5.0669638120000009</v>
      </c>
      <c r="I1029" s="195">
        <v>7.8785402280000003</v>
      </c>
      <c r="J1029" s="195">
        <v>29.497895342</v>
      </c>
      <c r="K1029" s="195">
        <v>7.7599500720000005</v>
      </c>
      <c r="L1029" s="195">
        <v>0.46270224000000038</v>
      </c>
      <c r="M1029" s="195">
        <v>24.268832897999999</v>
      </c>
      <c r="N1029" s="195">
        <f t="shared" ref="N1029" si="522">SUM(N1030:N1038)</f>
        <v>0</v>
      </c>
      <c r="O1029" s="200">
        <v>1.5922156999999999</v>
      </c>
      <c r="P1029" s="195">
        <f t="shared" ref="P1029" si="523">SUM(P1030:P1038)</f>
        <v>1.5922156999999999</v>
      </c>
      <c r="Q1029" s="195">
        <f t="shared" ref="Q1029:W1029" si="524">SUM(Q1030:Q1038)</f>
        <v>0.71953957999999996</v>
      </c>
      <c r="R1029" s="195">
        <f t="shared" si="524"/>
        <v>0.71953957999999996</v>
      </c>
      <c r="S1029" s="195">
        <f t="shared" si="524"/>
        <v>9.3972666060000005</v>
      </c>
      <c r="T1029" s="195">
        <f t="shared" si="524"/>
        <v>0</v>
      </c>
      <c r="U1029" s="195">
        <f t="shared" si="524"/>
        <v>0</v>
      </c>
      <c r="V1029" s="195">
        <f t="shared" si="524"/>
        <v>0</v>
      </c>
      <c r="W1029" s="195">
        <f t="shared" si="524"/>
        <v>0</v>
      </c>
      <c r="X1029" s="195"/>
    </row>
    <row r="1030" spans="1:24" ht="157.5" x14ac:dyDescent="0.25">
      <c r="A1030" s="141">
        <f t="shared" si="502"/>
        <v>891</v>
      </c>
      <c r="B1030" s="135" t="s">
        <v>1428</v>
      </c>
      <c r="C1030" s="136" t="s">
        <v>1429</v>
      </c>
      <c r="D1030" s="142">
        <v>14.648399999999999</v>
      </c>
      <c r="E1030" s="142">
        <f t="shared" ref="E1030:E1038" si="525">G1030+I1030+K1030+M1030</f>
        <v>12.566508000000001</v>
      </c>
      <c r="F1030" s="142">
        <v>13.051729029999999</v>
      </c>
      <c r="G1030" s="142">
        <v>0</v>
      </c>
      <c r="H1030" s="142">
        <v>0</v>
      </c>
      <c r="I1030" s="142">
        <v>3.1416270000000002</v>
      </c>
      <c r="J1030" s="142">
        <v>13.051729029999999</v>
      </c>
      <c r="K1030" s="142">
        <v>3.1416270000000002</v>
      </c>
      <c r="L1030" s="142">
        <v>0</v>
      </c>
      <c r="M1030" s="142">
        <v>6.2832540000000003</v>
      </c>
      <c r="N1030" s="142"/>
      <c r="O1030" s="134">
        <v>0</v>
      </c>
      <c r="P1030" s="142">
        <f t="shared" ref="P1030:P1038" si="526">O1030-X1030</f>
        <v>0</v>
      </c>
      <c r="Q1030" s="134">
        <v>0</v>
      </c>
      <c r="R1030" s="134">
        <v>0</v>
      </c>
      <c r="S1030" s="142">
        <f t="shared" ref="S1030:S1038" si="527">E1030-F1030</f>
        <v>-0.48522102999999817</v>
      </c>
      <c r="T1030" s="142"/>
      <c r="U1030" s="142"/>
      <c r="V1030" s="142"/>
      <c r="W1030" s="142"/>
      <c r="X1030" s="142"/>
    </row>
    <row r="1031" spans="1:24" ht="126" x14ac:dyDescent="0.25">
      <c r="A1031" s="141">
        <f t="shared" si="502"/>
        <v>892</v>
      </c>
      <c r="B1031" s="135" t="s">
        <v>1430</v>
      </c>
      <c r="C1031" s="136" t="s">
        <v>1431</v>
      </c>
      <c r="D1031" s="142">
        <v>95.971068000000002</v>
      </c>
      <c r="E1031" s="142">
        <f t="shared" si="525"/>
        <v>13.735032</v>
      </c>
      <c r="F1031" s="142">
        <v>16.976849007999999</v>
      </c>
      <c r="G1031" s="142">
        <v>0.26909774400000003</v>
      </c>
      <c r="H1031" s="142">
        <v>0.26909774400000003</v>
      </c>
      <c r="I1031" s="142">
        <v>0</v>
      </c>
      <c r="J1031" s="142">
        <v>16.342180551999999</v>
      </c>
      <c r="K1031" s="142">
        <v>0</v>
      </c>
      <c r="L1031" s="142">
        <v>0.36557071200000024</v>
      </c>
      <c r="M1031" s="142">
        <v>13.465934256000001</v>
      </c>
      <c r="N1031" s="142"/>
      <c r="O1031" s="134">
        <v>0.81404083999999999</v>
      </c>
      <c r="P1031" s="142">
        <f t="shared" si="526"/>
        <v>0.81404083999999999</v>
      </c>
      <c r="Q1031" s="134">
        <v>0</v>
      </c>
      <c r="R1031" s="134">
        <v>0</v>
      </c>
      <c r="S1031" s="142">
        <f t="shared" si="527"/>
        <v>-3.2418170079999982</v>
      </c>
      <c r="T1031" s="142"/>
      <c r="U1031" s="142"/>
      <c r="V1031" s="142"/>
      <c r="W1031" s="142"/>
      <c r="X1031" s="142"/>
    </row>
    <row r="1032" spans="1:24" ht="63" x14ac:dyDescent="0.25">
      <c r="A1032" s="141">
        <f t="shared" si="502"/>
        <v>893</v>
      </c>
      <c r="B1032" s="135" t="s">
        <v>1432</v>
      </c>
      <c r="C1032" s="136" t="s">
        <v>1433</v>
      </c>
      <c r="D1032" s="142">
        <v>3.14715582</v>
      </c>
      <c r="E1032" s="142">
        <f t="shared" si="525"/>
        <v>2.9493480000000001</v>
      </c>
      <c r="F1032" s="142">
        <v>3.1171988900000005</v>
      </c>
      <c r="G1032" s="142">
        <v>2.9493480000000001</v>
      </c>
      <c r="H1032" s="142">
        <v>3.1171988900000001</v>
      </c>
      <c r="I1032" s="142">
        <v>0</v>
      </c>
      <c r="J1032" s="142">
        <v>0</v>
      </c>
      <c r="K1032" s="142">
        <v>0</v>
      </c>
      <c r="L1032" s="142">
        <v>4.4408920985006262E-16</v>
      </c>
      <c r="M1032" s="142">
        <v>0</v>
      </c>
      <c r="N1032" s="142"/>
      <c r="O1032" s="134">
        <v>0</v>
      </c>
      <c r="P1032" s="142">
        <f t="shared" si="526"/>
        <v>0</v>
      </c>
      <c r="Q1032" s="134">
        <v>0</v>
      </c>
      <c r="R1032" s="134">
        <v>0</v>
      </c>
      <c r="S1032" s="142">
        <f t="shared" si="527"/>
        <v>-0.16785089000000042</v>
      </c>
      <c r="T1032" s="142"/>
      <c r="U1032" s="142"/>
      <c r="V1032" s="142"/>
      <c r="W1032" s="142"/>
      <c r="X1032" s="142"/>
    </row>
    <row r="1033" spans="1:24" ht="126" x14ac:dyDescent="0.25">
      <c r="A1033" s="141">
        <f t="shared" si="502"/>
        <v>894</v>
      </c>
      <c r="B1033" s="135" t="s">
        <v>1434</v>
      </c>
      <c r="C1033" s="136" t="s">
        <v>1435</v>
      </c>
      <c r="D1033" s="142">
        <v>11.282424000000001</v>
      </c>
      <c r="E1033" s="142">
        <f t="shared" si="525"/>
        <v>10.999979999999997</v>
      </c>
      <c r="F1033" s="142">
        <v>1.21728255</v>
      </c>
      <c r="G1033" s="142">
        <v>1.2172825500000002</v>
      </c>
      <c r="H1033" s="142">
        <v>1.2172825500000002</v>
      </c>
      <c r="I1033" s="142">
        <v>2.7499949999999997</v>
      </c>
      <c r="J1033" s="142">
        <v>0</v>
      </c>
      <c r="K1033" s="142">
        <v>2.7499949999999997</v>
      </c>
      <c r="L1033" s="142">
        <v>-2.2204460492503131E-16</v>
      </c>
      <c r="M1033" s="142">
        <v>4.2827074499999984</v>
      </c>
      <c r="N1033" s="142"/>
      <c r="O1033" s="134">
        <v>0</v>
      </c>
      <c r="P1033" s="142">
        <f t="shared" si="526"/>
        <v>0</v>
      </c>
      <c r="Q1033" s="134">
        <v>0</v>
      </c>
      <c r="R1033" s="134">
        <v>0</v>
      </c>
      <c r="S1033" s="142">
        <f t="shared" si="527"/>
        <v>9.782697449999997</v>
      </c>
      <c r="T1033" s="142"/>
      <c r="U1033" s="142"/>
      <c r="V1033" s="142"/>
      <c r="W1033" s="142"/>
      <c r="X1033" s="142"/>
    </row>
    <row r="1034" spans="1:24" ht="78.75" x14ac:dyDescent="0.25">
      <c r="A1034" s="141">
        <f t="shared" si="502"/>
        <v>895</v>
      </c>
      <c r="B1034" s="135" t="s">
        <v>1436</v>
      </c>
      <c r="C1034" s="136" t="s">
        <v>1437</v>
      </c>
      <c r="D1034" s="142">
        <v>14.069768664000003</v>
      </c>
      <c r="E1034" s="142">
        <f t="shared" si="525"/>
        <v>1.9008599999999998</v>
      </c>
      <c r="F1034" s="142">
        <v>0.13519102799999999</v>
      </c>
      <c r="G1034" s="142">
        <v>3.7241771999999999E-2</v>
      </c>
      <c r="H1034" s="142">
        <v>3.7241771999999999E-2</v>
      </c>
      <c r="I1034" s="142">
        <v>1.8636182279999998</v>
      </c>
      <c r="J1034" s="142">
        <v>4.7356091999999995E-2</v>
      </c>
      <c r="K1034" s="142">
        <v>0</v>
      </c>
      <c r="L1034" s="142">
        <v>5.0593163999999989E-2</v>
      </c>
      <c r="M1034" s="142">
        <v>0</v>
      </c>
      <c r="N1034" s="142"/>
      <c r="O1034" s="134">
        <v>0.11265918999999999</v>
      </c>
      <c r="P1034" s="142">
        <f t="shared" si="526"/>
        <v>0.11265918999999999</v>
      </c>
      <c r="Q1034" s="134">
        <v>0</v>
      </c>
      <c r="R1034" s="134">
        <v>0</v>
      </c>
      <c r="S1034" s="142">
        <f t="shared" si="527"/>
        <v>1.7656689719999998</v>
      </c>
      <c r="T1034" s="142"/>
      <c r="U1034" s="142"/>
      <c r="V1034" s="142"/>
      <c r="W1034" s="142"/>
      <c r="X1034" s="142"/>
    </row>
    <row r="1035" spans="1:24" ht="94.5" x14ac:dyDescent="0.25">
      <c r="A1035" s="141">
        <f t="shared" si="502"/>
        <v>896</v>
      </c>
      <c r="B1035" s="135" t="s">
        <v>2130</v>
      </c>
      <c r="C1035" s="136" t="s">
        <v>2190</v>
      </c>
      <c r="D1035" s="142">
        <v>0.50519999999999998</v>
      </c>
      <c r="E1035" s="142">
        <f t="shared" si="525"/>
        <v>0.49319999999999997</v>
      </c>
      <c r="F1035" s="142">
        <v>3.5076876E-2</v>
      </c>
      <c r="G1035" s="142">
        <v>9.6628080000000002E-3</v>
      </c>
      <c r="H1035" s="142">
        <v>9.6628080000000002E-3</v>
      </c>
      <c r="I1035" s="142">
        <v>0.12329999999999999</v>
      </c>
      <c r="J1035" s="142">
        <v>1.2287064000000002E-2</v>
      </c>
      <c r="K1035" s="142">
        <v>0.12329999999999999</v>
      </c>
      <c r="L1035" s="142">
        <v>1.3127003999999996E-2</v>
      </c>
      <c r="M1035" s="142">
        <v>0.23693719199999999</v>
      </c>
      <c r="N1035" s="142"/>
      <c r="O1035" s="134">
        <v>2.923073E-2</v>
      </c>
      <c r="P1035" s="142">
        <f t="shared" si="526"/>
        <v>2.923073E-2</v>
      </c>
      <c r="Q1035" s="134">
        <v>0</v>
      </c>
      <c r="R1035" s="134">
        <v>0</v>
      </c>
      <c r="S1035" s="142">
        <f t="shared" si="527"/>
        <v>0.45812312399999999</v>
      </c>
      <c r="T1035" s="142"/>
      <c r="U1035" s="142"/>
      <c r="V1035" s="142"/>
      <c r="W1035" s="142"/>
      <c r="X1035" s="142"/>
    </row>
    <row r="1036" spans="1:24" ht="157.5" x14ac:dyDescent="0.25">
      <c r="A1036" s="141">
        <f t="shared" si="502"/>
        <v>897</v>
      </c>
      <c r="B1036" s="135" t="s">
        <v>2131</v>
      </c>
      <c r="C1036" s="136" t="s">
        <v>2132</v>
      </c>
      <c r="D1036" s="142">
        <v>1.7918999999999998</v>
      </c>
      <c r="E1036" s="142">
        <f t="shared" si="525"/>
        <v>1.7798999999999998</v>
      </c>
      <c r="F1036" s="142">
        <v>0.11262589199999999</v>
      </c>
      <c r="G1036" s="142">
        <v>3.4871927999999996E-2</v>
      </c>
      <c r="H1036" s="142">
        <v>3.4871927999999996E-2</v>
      </c>
      <c r="I1036" s="142">
        <v>0</v>
      </c>
      <c r="J1036" s="142">
        <v>4.4342603999999994E-2</v>
      </c>
      <c r="K1036" s="142">
        <v>1.7450280719999998</v>
      </c>
      <c r="L1036" s="142">
        <v>3.3411360000000001E-2</v>
      </c>
      <c r="M1036" s="142">
        <v>0</v>
      </c>
      <c r="N1036" s="142"/>
      <c r="O1036" s="134">
        <v>0.49073351999999992</v>
      </c>
      <c r="P1036" s="142">
        <f t="shared" si="526"/>
        <v>0.49073351999999992</v>
      </c>
      <c r="Q1036" s="134">
        <v>0.71953957999999996</v>
      </c>
      <c r="R1036" s="134">
        <v>0.71953957999999996</v>
      </c>
      <c r="S1036" s="142">
        <f t="shared" si="527"/>
        <v>1.6672741079999998</v>
      </c>
      <c r="T1036" s="142"/>
      <c r="U1036" s="142"/>
      <c r="V1036" s="142"/>
      <c r="W1036" s="142"/>
      <c r="X1036" s="142"/>
    </row>
    <row r="1037" spans="1:24" ht="110.25" x14ac:dyDescent="0.25">
      <c r="A1037" s="141">
        <f t="shared" si="502"/>
        <v>898</v>
      </c>
      <c r="B1037" s="135" t="s">
        <v>1439</v>
      </c>
      <c r="C1037" s="136" t="s">
        <v>1440</v>
      </c>
      <c r="D1037" s="142">
        <v>0</v>
      </c>
      <c r="E1037" s="142">
        <f t="shared" si="525"/>
        <v>0</v>
      </c>
      <c r="F1037" s="142">
        <v>0.38160812</v>
      </c>
      <c r="G1037" s="142">
        <v>0</v>
      </c>
      <c r="H1037" s="142">
        <v>0.38160812000000005</v>
      </c>
      <c r="I1037" s="142">
        <v>0</v>
      </c>
      <c r="J1037" s="142">
        <v>0</v>
      </c>
      <c r="K1037" s="142">
        <v>0</v>
      </c>
      <c r="L1037" s="142">
        <v>-5.5511151231257827E-17</v>
      </c>
      <c r="M1037" s="142">
        <v>0</v>
      </c>
      <c r="N1037" s="142"/>
      <c r="O1037" s="134">
        <v>0</v>
      </c>
      <c r="P1037" s="142">
        <f t="shared" si="526"/>
        <v>0</v>
      </c>
      <c r="Q1037" s="134">
        <v>0</v>
      </c>
      <c r="R1037" s="134">
        <v>0</v>
      </c>
      <c r="S1037" s="142">
        <f t="shared" si="527"/>
        <v>-0.38160812</v>
      </c>
      <c r="T1037" s="142"/>
      <c r="U1037" s="142"/>
      <c r="V1037" s="142"/>
      <c r="W1037" s="142"/>
      <c r="X1037" s="142"/>
    </row>
    <row r="1038" spans="1:24" ht="141.75" x14ac:dyDescent="0.25">
      <c r="A1038" s="141">
        <f t="shared" si="502"/>
        <v>899</v>
      </c>
      <c r="B1038" s="135" t="s">
        <v>2133</v>
      </c>
      <c r="C1038" s="136" t="s">
        <v>1608</v>
      </c>
      <c r="D1038" s="142">
        <v>0</v>
      </c>
      <c r="E1038" s="142">
        <f t="shared" si="525"/>
        <v>0</v>
      </c>
      <c r="F1038" s="142">
        <v>0</v>
      </c>
      <c r="G1038" s="142">
        <v>0</v>
      </c>
      <c r="H1038" s="142">
        <v>0</v>
      </c>
      <c r="I1038" s="142">
        <v>0</v>
      </c>
      <c r="J1038" s="142">
        <v>0</v>
      </c>
      <c r="K1038" s="142">
        <v>0</v>
      </c>
      <c r="L1038" s="142">
        <v>0</v>
      </c>
      <c r="M1038" s="142">
        <v>0</v>
      </c>
      <c r="N1038" s="142"/>
      <c r="O1038" s="134">
        <v>0.14555142000000001</v>
      </c>
      <c r="P1038" s="142">
        <f t="shared" si="526"/>
        <v>0.14555142000000001</v>
      </c>
      <c r="Q1038" s="134">
        <v>0</v>
      </c>
      <c r="R1038" s="134">
        <v>0</v>
      </c>
      <c r="S1038" s="142">
        <f t="shared" si="527"/>
        <v>0</v>
      </c>
      <c r="T1038" s="142"/>
      <c r="U1038" s="142"/>
      <c r="V1038" s="142"/>
      <c r="W1038" s="142"/>
      <c r="X1038" s="142"/>
    </row>
    <row r="1039" spans="1:24" ht="31.5" x14ac:dyDescent="0.25">
      <c r="A1039" s="173"/>
      <c r="B1039" s="192" t="s">
        <v>261</v>
      </c>
      <c r="C1039" s="193"/>
      <c r="D1039" s="195">
        <v>10.332605911525423</v>
      </c>
      <c r="E1039" s="195">
        <v>8.9676840000000002</v>
      </c>
      <c r="F1039" s="195">
        <v>4.5266590559999997</v>
      </c>
      <c r="G1039" s="195">
        <v>4.3816725600000002</v>
      </c>
      <c r="H1039" s="195">
        <v>4.3816725600000002</v>
      </c>
      <c r="I1039" s="195">
        <v>0.60578267999999968</v>
      </c>
      <c r="J1039" s="195">
        <v>0.14466710400000002</v>
      </c>
      <c r="K1039" s="195">
        <v>3.0000000000000001E-3</v>
      </c>
      <c r="L1039" s="195">
        <v>3.1939199999911182E-4</v>
      </c>
      <c r="M1039" s="195">
        <v>3.9772287599999996</v>
      </c>
      <c r="N1039" s="195">
        <f t="shared" ref="N1039" si="528">SUM(N1040:N1043)</f>
        <v>0</v>
      </c>
      <c r="O1039" s="200">
        <v>3.2017360099999999</v>
      </c>
      <c r="P1039" s="195">
        <f t="shared" ref="P1039" si="529">SUM(P1040:P1043)</f>
        <v>3.2017360099999999</v>
      </c>
      <c r="Q1039" s="195">
        <f t="shared" ref="Q1039:W1039" si="530">SUM(Q1040:Q1043)</f>
        <v>3.2710652400000004</v>
      </c>
      <c r="R1039" s="195">
        <f t="shared" si="530"/>
        <v>0</v>
      </c>
      <c r="S1039" s="195">
        <f t="shared" si="530"/>
        <v>4.4410249439999996</v>
      </c>
      <c r="T1039" s="195">
        <f t="shared" si="530"/>
        <v>0</v>
      </c>
      <c r="U1039" s="195">
        <f t="shared" si="530"/>
        <v>0</v>
      </c>
      <c r="V1039" s="195">
        <f t="shared" si="530"/>
        <v>0</v>
      </c>
      <c r="W1039" s="195">
        <f t="shared" si="530"/>
        <v>0</v>
      </c>
      <c r="X1039" s="195"/>
    </row>
    <row r="1040" spans="1:24" ht="78.75" x14ac:dyDescent="0.25">
      <c r="A1040" s="141">
        <f t="shared" si="502"/>
        <v>900</v>
      </c>
      <c r="B1040" s="135" t="s">
        <v>1441</v>
      </c>
      <c r="C1040" s="136" t="s">
        <v>1442</v>
      </c>
      <c r="D1040" s="142">
        <v>5.6348039999999999</v>
      </c>
      <c r="E1040" s="142">
        <f>G1040+I1040+K1040+M1040</f>
        <v>4.9048560000000005</v>
      </c>
      <c r="F1040" s="142">
        <v>4.3020733199999999</v>
      </c>
      <c r="G1040" s="142">
        <v>4.3020733200000008</v>
      </c>
      <c r="H1040" s="142">
        <v>4.3020733200000008</v>
      </c>
      <c r="I1040" s="142">
        <v>0.60278267999999968</v>
      </c>
      <c r="J1040" s="142">
        <v>0</v>
      </c>
      <c r="K1040" s="142">
        <v>0</v>
      </c>
      <c r="L1040" s="142">
        <v>-8.8817841970012523E-16</v>
      </c>
      <c r="M1040" s="142">
        <v>0</v>
      </c>
      <c r="N1040" s="142"/>
      <c r="O1040" s="134">
        <v>0</v>
      </c>
      <c r="P1040" s="142">
        <f>O1040-X1040</f>
        <v>0</v>
      </c>
      <c r="Q1040" s="134">
        <v>0</v>
      </c>
      <c r="R1040" s="134">
        <v>0</v>
      </c>
      <c r="S1040" s="142">
        <f>E1040-F1040</f>
        <v>0.60278268000000068</v>
      </c>
      <c r="T1040" s="142"/>
      <c r="U1040" s="142"/>
      <c r="V1040" s="142"/>
      <c r="W1040" s="142"/>
      <c r="X1040" s="142"/>
    </row>
    <row r="1041" spans="1:24" ht="94.5" x14ac:dyDescent="0.25">
      <c r="A1041" s="141">
        <f t="shared" si="502"/>
        <v>901</v>
      </c>
      <c r="B1041" s="135" t="s">
        <v>1443</v>
      </c>
      <c r="C1041" s="136" t="s">
        <v>1444</v>
      </c>
      <c r="D1041" s="142">
        <v>0.6349739115254236</v>
      </c>
      <c r="E1041" s="142">
        <f>G1041+I1041+K1041+M1041</f>
        <v>1.2E-2</v>
      </c>
      <c r="F1041" s="142">
        <v>8.5344000000000001E-4</v>
      </c>
      <c r="G1041" s="142">
        <v>2.35116E-4</v>
      </c>
      <c r="H1041" s="142">
        <v>2.35116E-4</v>
      </c>
      <c r="I1041" s="142">
        <v>3.0000000000000001E-3</v>
      </c>
      <c r="J1041" s="142">
        <v>2.9893199999999996E-4</v>
      </c>
      <c r="K1041" s="142">
        <v>3.0000000000000001E-3</v>
      </c>
      <c r="L1041" s="142">
        <v>3.1939199999999999E-4</v>
      </c>
      <c r="M1041" s="142">
        <v>5.7648839999999996E-3</v>
      </c>
      <c r="N1041" s="142"/>
      <c r="O1041" s="134">
        <v>7.1120000000000005E-4</v>
      </c>
      <c r="P1041" s="142">
        <f>O1041-X1041</f>
        <v>7.1120000000000005E-4</v>
      </c>
      <c r="Q1041" s="134">
        <v>0</v>
      </c>
      <c r="R1041" s="134">
        <v>0</v>
      </c>
      <c r="S1041" s="142">
        <f>E1041-F1041</f>
        <v>1.114656E-2</v>
      </c>
      <c r="T1041" s="142"/>
      <c r="U1041" s="142"/>
      <c r="V1041" s="142"/>
      <c r="W1041" s="142"/>
      <c r="X1041" s="142"/>
    </row>
    <row r="1042" spans="1:24" ht="94.5" x14ac:dyDescent="0.25">
      <c r="A1042" s="141">
        <f t="shared" si="502"/>
        <v>902</v>
      </c>
      <c r="B1042" s="135" t="s">
        <v>272</v>
      </c>
      <c r="C1042" s="136" t="s">
        <v>2191</v>
      </c>
      <c r="D1042" s="142">
        <v>4.0628279999999997</v>
      </c>
      <c r="E1042" s="142">
        <f>G1042+I1042+K1042+M1042</f>
        <v>4.0508279999999992</v>
      </c>
      <c r="F1042" s="142">
        <v>0.223732296</v>
      </c>
      <c r="G1042" s="142">
        <v>7.9364123999999994E-2</v>
      </c>
      <c r="H1042" s="142">
        <v>7.9364123999999994E-2</v>
      </c>
      <c r="I1042" s="142">
        <v>0</v>
      </c>
      <c r="J1042" s="142">
        <v>0.14436817200000002</v>
      </c>
      <c r="K1042" s="142">
        <v>0</v>
      </c>
      <c r="L1042" s="142">
        <v>0</v>
      </c>
      <c r="M1042" s="142">
        <v>3.9714638759999996</v>
      </c>
      <c r="N1042" s="142"/>
      <c r="O1042" s="134">
        <v>3.0779129599999999</v>
      </c>
      <c r="P1042" s="142">
        <f>O1042-X1042</f>
        <v>3.0779129599999999</v>
      </c>
      <c r="Q1042" s="134">
        <v>3.2710652400000004</v>
      </c>
      <c r="R1042" s="134">
        <v>0</v>
      </c>
      <c r="S1042" s="142">
        <f>E1042-F1042</f>
        <v>3.8270957039999991</v>
      </c>
      <c r="T1042" s="142"/>
      <c r="U1042" s="142"/>
      <c r="V1042" s="142"/>
      <c r="W1042" s="142"/>
      <c r="X1042" s="142"/>
    </row>
    <row r="1043" spans="1:24" ht="63" x14ac:dyDescent="0.25">
      <c r="A1043" s="141">
        <f t="shared" si="502"/>
        <v>903</v>
      </c>
      <c r="B1043" s="135" t="s">
        <v>1446</v>
      </c>
      <c r="C1043" s="136" t="s">
        <v>2192</v>
      </c>
      <c r="D1043" s="142">
        <v>0</v>
      </c>
      <c r="E1043" s="142">
        <f>G1043+I1043+K1043+M1043</f>
        <v>0</v>
      </c>
      <c r="F1043" s="142">
        <v>0</v>
      </c>
      <c r="G1043" s="142">
        <v>0</v>
      </c>
      <c r="H1043" s="142">
        <v>0</v>
      </c>
      <c r="I1043" s="142">
        <v>0</v>
      </c>
      <c r="J1043" s="142">
        <v>0</v>
      </c>
      <c r="K1043" s="142">
        <v>0</v>
      </c>
      <c r="L1043" s="142">
        <v>0</v>
      </c>
      <c r="M1043" s="142">
        <v>0</v>
      </c>
      <c r="N1043" s="142"/>
      <c r="O1043" s="134">
        <v>0.12311185000000001</v>
      </c>
      <c r="P1043" s="142">
        <f>O1043-X1043</f>
        <v>0.12311185000000001</v>
      </c>
      <c r="Q1043" s="134">
        <v>0</v>
      </c>
      <c r="R1043" s="134">
        <v>0</v>
      </c>
      <c r="S1043" s="142">
        <f>E1043-F1043</f>
        <v>0</v>
      </c>
      <c r="T1043" s="142"/>
      <c r="U1043" s="142"/>
      <c r="V1043" s="142"/>
      <c r="W1043" s="142"/>
      <c r="X1043" s="142"/>
    </row>
    <row r="1044" spans="1:24" ht="15.75" x14ac:dyDescent="0.25">
      <c r="A1044" s="173"/>
      <c r="B1044" s="192" t="s">
        <v>607</v>
      </c>
      <c r="C1044" s="193"/>
      <c r="D1044" s="195">
        <v>28.189067999999999</v>
      </c>
      <c r="E1044" s="195">
        <v>6.1132079999999993</v>
      </c>
      <c r="F1044" s="195">
        <v>0.43477736400000006</v>
      </c>
      <c r="G1044" s="195">
        <v>0.11977037999999998</v>
      </c>
      <c r="H1044" s="195">
        <v>0.11977037999999998</v>
      </c>
      <c r="I1044" s="195">
        <v>1.5283019999999998</v>
      </c>
      <c r="J1044" s="195">
        <v>0.15229822800000006</v>
      </c>
      <c r="K1044" s="195">
        <v>1.5283019999999998</v>
      </c>
      <c r="L1044" s="195">
        <v>0.16270875599999998</v>
      </c>
      <c r="M1044" s="195">
        <v>2.9368336199999998</v>
      </c>
      <c r="N1044" s="195">
        <f t="shared" ref="N1044:P1044" si="531">SUM(N1045:N1045)</f>
        <v>0</v>
      </c>
      <c r="O1044" s="200">
        <v>0.36288502</v>
      </c>
      <c r="P1044" s="195">
        <f t="shared" si="531"/>
        <v>0.36288502</v>
      </c>
      <c r="Q1044" s="195">
        <f t="shared" ref="Q1044:W1044" si="532">SUM(Q1045:Q1045)</f>
        <v>0</v>
      </c>
      <c r="R1044" s="195">
        <f t="shared" si="532"/>
        <v>0</v>
      </c>
      <c r="S1044" s="195">
        <f t="shared" si="532"/>
        <v>5.678430635999999</v>
      </c>
      <c r="T1044" s="195">
        <f t="shared" si="532"/>
        <v>0</v>
      </c>
      <c r="U1044" s="195">
        <f t="shared" si="532"/>
        <v>0</v>
      </c>
      <c r="V1044" s="195">
        <f t="shared" si="532"/>
        <v>0</v>
      </c>
      <c r="W1044" s="195">
        <f t="shared" si="532"/>
        <v>0</v>
      </c>
      <c r="X1044" s="195"/>
    </row>
    <row r="1045" spans="1:24" ht="157.5" x14ac:dyDescent="0.25">
      <c r="A1045" s="141">
        <f t="shared" si="502"/>
        <v>904</v>
      </c>
      <c r="B1045" s="135" t="s">
        <v>1447</v>
      </c>
      <c r="C1045" s="136" t="s">
        <v>1448</v>
      </c>
      <c r="D1045" s="142">
        <v>28.189067999999999</v>
      </c>
      <c r="E1045" s="142">
        <f>G1045+I1045+K1045+M1045</f>
        <v>6.1132079999999993</v>
      </c>
      <c r="F1045" s="142">
        <v>0.43477736400000006</v>
      </c>
      <c r="G1045" s="142">
        <v>0.11977037999999998</v>
      </c>
      <c r="H1045" s="142">
        <v>0.11977037999999998</v>
      </c>
      <c r="I1045" s="142">
        <v>1.5283019999999998</v>
      </c>
      <c r="J1045" s="142">
        <v>0.15229822800000006</v>
      </c>
      <c r="K1045" s="142">
        <v>1.5283019999999998</v>
      </c>
      <c r="L1045" s="142">
        <v>0.16270875599999998</v>
      </c>
      <c r="M1045" s="142">
        <v>2.9368336199999998</v>
      </c>
      <c r="N1045" s="142"/>
      <c r="O1045" s="134">
        <v>0.36288502</v>
      </c>
      <c r="P1045" s="142">
        <f>O1045-X1045</f>
        <v>0.36288502</v>
      </c>
      <c r="Q1045" s="134">
        <v>0</v>
      </c>
      <c r="R1045" s="134">
        <v>0</v>
      </c>
      <c r="S1045" s="142">
        <f>E1045-F1045</f>
        <v>5.678430635999999</v>
      </c>
      <c r="T1045" s="142"/>
      <c r="U1045" s="142"/>
      <c r="V1045" s="142"/>
      <c r="W1045" s="142"/>
      <c r="X1045" s="142"/>
    </row>
    <row r="1046" spans="1:24" ht="31.5" x14ac:dyDescent="0.25">
      <c r="A1046" s="173"/>
      <c r="B1046" s="192" t="s">
        <v>646</v>
      </c>
      <c r="C1046" s="193"/>
      <c r="D1046" s="195">
        <v>49.098852200338989</v>
      </c>
      <c r="E1046" s="195">
        <v>15.629819999999999</v>
      </c>
      <c r="F1046" s="195">
        <v>1.3974871159999998</v>
      </c>
      <c r="G1046" s="195">
        <v>3.6107531659999998</v>
      </c>
      <c r="H1046" s="195">
        <v>1.0265154140000001</v>
      </c>
      <c r="I1046" s="195">
        <v>3.1151909999999998</v>
      </c>
      <c r="J1046" s="195">
        <v>0.23792640000000001</v>
      </c>
      <c r="K1046" s="195">
        <v>3.1151909999999998</v>
      </c>
      <c r="L1046" s="195">
        <v>0.13304530199999992</v>
      </c>
      <c r="M1046" s="195">
        <v>5.7886848340000014</v>
      </c>
      <c r="N1046" s="195">
        <f t="shared" ref="N1046" si="533">SUM(N1047:N1053)</f>
        <v>0</v>
      </c>
      <c r="O1046" s="200">
        <v>2.5188976299999992</v>
      </c>
      <c r="P1046" s="195">
        <f t="shared" ref="P1046" si="534">SUM(P1047:P1053)</f>
        <v>2.5188976299999992</v>
      </c>
      <c r="Q1046" s="195">
        <f t="shared" ref="Q1046:W1046" si="535">SUM(Q1047:Q1053)</f>
        <v>20.028567320000001</v>
      </c>
      <c r="R1046" s="195">
        <f t="shared" si="535"/>
        <v>0</v>
      </c>
      <c r="S1046" s="195">
        <f t="shared" si="535"/>
        <v>14.232332884000002</v>
      </c>
      <c r="T1046" s="195">
        <f t="shared" si="535"/>
        <v>0</v>
      </c>
      <c r="U1046" s="195">
        <f t="shared" si="535"/>
        <v>0</v>
      </c>
      <c r="V1046" s="195">
        <f t="shared" si="535"/>
        <v>0</v>
      </c>
      <c r="W1046" s="195">
        <f t="shared" si="535"/>
        <v>0</v>
      </c>
      <c r="X1046" s="195"/>
    </row>
    <row r="1047" spans="1:24" ht="173.25" x14ac:dyDescent="0.25">
      <c r="A1047" s="141">
        <f t="shared" ref="A1047:A1073" si="536">IF(A1046&gt;0,A1046+1,A1045+1)</f>
        <v>905</v>
      </c>
      <c r="B1047" s="135" t="s">
        <v>1449</v>
      </c>
      <c r="C1047" s="136" t="s">
        <v>1450</v>
      </c>
      <c r="D1047" s="142">
        <v>5.395756652338985</v>
      </c>
      <c r="E1047" s="142">
        <f t="shared" ref="E1047:E1053" si="537">G1047+I1047+K1047+M1047</f>
        <v>3.1690559999999999</v>
      </c>
      <c r="F1047" s="142">
        <v>0.58481824799999993</v>
      </c>
      <c r="G1047" s="142">
        <v>3.1690559999999999</v>
      </c>
      <c r="H1047" s="142">
        <v>0.58481824799999993</v>
      </c>
      <c r="I1047" s="142">
        <v>0</v>
      </c>
      <c r="J1047" s="142">
        <v>0</v>
      </c>
      <c r="K1047" s="142">
        <v>0</v>
      </c>
      <c r="L1047" s="142">
        <v>0</v>
      </c>
      <c r="M1047" s="142">
        <v>0</v>
      </c>
      <c r="N1047" s="142"/>
      <c r="O1047" s="134">
        <v>0.88664526999999949</v>
      </c>
      <c r="P1047" s="142">
        <f t="shared" ref="P1047:P1053" si="538">O1047-X1047</f>
        <v>0.88664526999999949</v>
      </c>
      <c r="Q1047" s="134">
        <v>20.028567320000001</v>
      </c>
      <c r="R1047" s="134">
        <v>0</v>
      </c>
      <c r="S1047" s="142">
        <f t="shared" ref="S1047:S1053" si="539">E1047-F1047</f>
        <v>2.5842377519999999</v>
      </c>
      <c r="T1047" s="142"/>
      <c r="U1047" s="142"/>
      <c r="V1047" s="142"/>
      <c r="W1047" s="142"/>
      <c r="X1047" s="142"/>
    </row>
    <row r="1048" spans="1:24" ht="126" x14ac:dyDescent="0.25">
      <c r="A1048" s="141">
        <f t="shared" si="536"/>
        <v>906</v>
      </c>
      <c r="B1048" s="135" t="s">
        <v>1451</v>
      </c>
      <c r="C1048" s="136" t="s">
        <v>2193</v>
      </c>
      <c r="D1048" s="142">
        <v>27.081408</v>
      </c>
      <c r="E1048" s="142">
        <f t="shared" si="537"/>
        <v>3.0727679999999999</v>
      </c>
      <c r="F1048" s="142">
        <v>0.21853829999999999</v>
      </c>
      <c r="G1048" s="142">
        <v>6.0201887999999995E-2</v>
      </c>
      <c r="H1048" s="142">
        <v>6.0201887999999995E-2</v>
      </c>
      <c r="I1048" s="142">
        <v>0.76819199999999987</v>
      </c>
      <c r="J1048" s="142">
        <v>7.6551803999999987E-2</v>
      </c>
      <c r="K1048" s="142">
        <v>0.76819199999999987</v>
      </c>
      <c r="L1048" s="142">
        <v>8.1784607999999995E-2</v>
      </c>
      <c r="M1048" s="142">
        <v>1.4761821120000003</v>
      </c>
      <c r="N1048" s="142"/>
      <c r="O1048" s="134">
        <v>0.18211525000000001</v>
      </c>
      <c r="P1048" s="142">
        <f t="shared" si="538"/>
        <v>0.18211525000000001</v>
      </c>
      <c r="Q1048" s="134">
        <v>0</v>
      </c>
      <c r="R1048" s="134">
        <v>0</v>
      </c>
      <c r="S1048" s="142">
        <f t="shared" si="539"/>
        <v>2.8542296999999999</v>
      </c>
      <c r="T1048" s="142"/>
      <c r="U1048" s="142"/>
      <c r="V1048" s="142"/>
      <c r="W1048" s="142"/>
      <c r="X1048" s="142"/>
    </row>
    <row r="1049" spans="1:24" ht="157.5" x14ac:dyDescent="0.25">
      <c r="A1049" s="141">
        <f t="shared" si="536"/>
        <v>907</v>
      </c>
      <c r="B1049" s="135" t="s">
        <v>1452</v>
      </c>
      <c r="C1049" s="136" t="s">
        <v>2194</v>
      </c>
      <c r="D1049" s="142">
        <v>7.1874839999999995</v>
      </c>
      <c r="E1049" s="142">
        <f t="shared" si="537"/>
        <v>0.68564400000000014</v>
      </c>
      <c r="F1049" s="142">
        <v>0</v>
      </c>
      <c r="G1049" s="142">
        <v>1.3433184000000001E-2</v>
      </c>
      <c r="H1049" s="142">
        <v>1.3433184000000001E-2</v>
      </c>
      <c r="I1049" s="142">
        <v>0.17141100000000001</v>
      </c>
      <c r="J1049" s="142">
        <v>-1.3433184000000001E-2</v>
      </c>
      <c r="K1049" s="142">
        <v>0.17141100000000001</v>
      </c>
      <c r="L1049" s="142">
        <v>0</v>
      </c>
      <c r="M1049" s="142">
        <v>0.32938881600000014</v>
      </c>
      <c r="N1049" s="142"/>
      <c r="O1049" s="134">
        <v>0</v>
      </c>
      <c r="P1049" s="142">
        <f t="shared" si="538"/>
        <v>0</v>
      </c>
      <c r="Q1049" s="134">
        <v>0</v>
      </c>
      <c r="R1049" s="134">
        <v>0</v>
      </c>
      <c r="S1049" s="142">
        <f t="shared" si="539"/>
        <v>0.68564400000000014</v>
      </c>
      <c r="T1049" s="142"/>
      <c r="U1049" s="142"/>
      <c r="V1049" s="142"/>
      <c r="W1049" s="142"/>
      <c r="X1049" s="142"/>
    </row>
    <row r="1050" spans="1:24" ht="141.75" x14ac:dyDescent="0.25">
      <c r="A1050" s="141">
        <f t="shared" si="536"/>
        <v>908</v>
      </c>
      <c r="B1050" s="135" t="s">
        <v>1454</v>
      </c>
      <c r="C1050" s="136" t="s">
        <v>1455</v>
      </c>
      <c r="D1050" s="142">
        <v>7.7365875479999993</v>
      </c>
      <c r="E1050" s="142">
        <f t="shared" si="537"/>
        <v>7.0167360000000016</v>
      </c>
      <c r="F1050" s="142">
        <v>0.59413056799999997</v>
      </c>
      <c r="G1050" s="142">
        <v>0.23256580399999999</v>
      </c>
      <c r="H1050" s="142">
        <v>0.23256580399999999</v>
      </c>
      <c r="I1050" s="142">
        <v>1.754184</v>
      </c>
      <c r="J1050" s="142">
        <v>0.17480778000000002</v>
      </c>
      <c r="K1050" s="142">
        <v>1.754184</v>
      </c>
      <c r="L1050" s="142">
        <v>0.18675698399999996</v>
      </c>
      <c r="M1050" s="142">
        <v>3.2758021960000012</v>
      </c>
      <c r="N1050" s="142"/>
      <c r="O1050" s="134">
        <v>0.92888895999999999</v>
      </c>
      <c r="P1050" s="142">
        <f t="shared" si="538"/>
        <v>0.92888895999999999</v>
      </c>
      <c r="Q1050" s="134">
        <v>0</v>
      </c>
      <c r="R1050" s="134">
        <v>0</v>
      </c>
      <c r="S1050" s="142">
        <f t="shared" si="539"/>
        <v>6.4226054320000019</v>
      </c>
      <c r="T1050" s="142"/>
      <c r="U1050" s="142"/>
      <c r="V1050" s="142"/>
      <c r="W1050" s="142"/>
      <c r="X1050" s="142"/>
    </row>
    <row r="1051" spans="1:24" ht="220.5" x14ac:dyDescent="0.25">
      <c r="A1051" s="141">
        <f t="shared" si="536"/>
        <v>909</v>
      </c>
      <c r="B1051" s="135" t="s">
        <v>2137</v>
      </c>
      <c r="C1051" s="136" t="s">
        <v>2195</v>
      </c>
      <c r="D1051" s="142">
        <v>0</v>
      </c>
      <c r="E1051" s="142">
        <f t="shared" si="537"/>
        <v>0</v>
      </c>
      <c r="F1051" s="142">
        <v>0</v>
      </c>
      <c r="G1051" s="142">
        <v>0</v>
      </c>
      <c r="H1051" s="142">
        <v>0</v>
      </c>
      <c r="I1051" s="142">
        <v>0</v>
      </c>
      <c r="J1051" s="142">
        <v>0</v>
      </c>
      <c r="K1051" s="142">
        <v>0</v>
      </c>
      <c r="L1051" s="142">
        <v>0</v>
      </c>
      <c r="M1051" s="142">
        <v>0</v>
      </c>
      <c r="N1051" s="142"/>
      <c r="O1051" s="134">
        <v>0.37756541999999998</v>
      </c>
      <c r="P1051" s="142">
        <f t="shared" si="538"/>
        <v>0.37756541999999998</v>
      </c>
      <c r="Q1051" s="134">
        <v>0</v>
      </c>
      <c r="R1051" s="134">
        <v>0</v>
      </c>
      <c r="S1051" s="142">
        <f t="shared" si="539"/>
        <v>0</v>
      </c>
      <c r="T1051" s="142"/>
      <c r="U1051" s="142"/>
      <c r="V1051" s="142"/>
      <c r="W1051" s="142"/>
      <c r="X1051" s="142"/>
    </row>
    <row r="1052" spans="1:24" ht="141.75" x14ac:dyDescent="0.25">
      <c r="A1052" s="141">
        <f t="shared" si="536"/>
        <v>910</v>
      </c>
      <c r="B1052" s="135" t="s">
        <v>2139</v>
      </c>
      <c r="C1052" s="136" t="s">
        <v>2140</v>
      </c>
      <c r="D1052" s="142">
        <v>0</v>
      </c>
      <c r="E1052" s="142">
        <f t="shared" si="537"/>
        <v>0</v>
      </c>
      <c r="F1052" s="142">
        <v>0</v>
      </c>
      <c r="G1052" s="142">
        <v>0</v>
      </c>
      <c r="H1052" s="142">
        <v>0</v>
      </c>
      <c r="I1052" s="142">
        <v>0</v>
      </c>
      <c r="J1052" s="142">
        <v>0</v>
      </c>
      <c r="K1052" s="142">
        <v>0</v>
      </c>
      <c r="L1052" s="142">
        <v>0</v>
      </c>
      <c r="M1052" s="142">
        <v>0</v>
      </c>
      <c r="N1052" s="142"/>
      <c r="O1052" s="134">
        <v>0.14368273000000001</v>
      </c>
      <c r="P1052" s="142">
        <f t="shared" si="538"/>
        <v>0.14368273000000001</v>
      </c>
      <c r="Q1052" s="134">
        <v>0</v>
      </c>
      <c r="R1052" s="134">
        <v>0</v>
      </c>
      <c r="S1052" s="142">
        <f t="shared" si="539"/>
        <v>0</v>
      </c>
      <c r="T1052" s="142"/>
      <c r="U1052" s="142"/>
      <c r="V1052" s="142"/>
      <c r="W1052" s="142"/>
      <c r="X1052" s="142"/>
    </row>
    <row r="1053" spans="1:24" ht="126" x14ac:dyDescent="0.25">
      <c r="A1053" s="267">
        <f t="shared" si="536"/>
        <v>911</v>
      </c>
      <c r="B1053" s="135" t="s">
        <v>2141</v>
      </c>
      <c r="C1053" s="136" t="s">
        <v>1456</v>
      </c>
      <c r="D1053" s="142">
        <v>1.6976160000000002</v>
      </c>
      <c r="E1053" s="142">
        <f t="shared" si="537"/>
        <v>1.6856159999999998</v>
      </c>
      <c r="F1053" s="142">
        <v>0</v>
      </c>
      <c r="G1053" s="142">
        <v>0.13549629000000002</v>
      </c>
      <c r="H1053" s="142">
        <v>0.13549629000000002</v>
      </c>
      <c r="I1053" s="142">
        <v>0.421404</v>
      </c>
      <c r="J1053" s="142">
        <v>0</v>
      </c>
      <c r="K1053" s="142">
        <v>0.421404</v>
      </c>
      <c r="L1053" s="142">
        <v>-0.13549629000000002</v>
      </c>
      <c r="M1053" s="142">
        <v>0.70731170999999982</v>
      </c>
      <c r="N1053" s="142"/>
      <c r="O1053" s="134">
        <v>0</v>
      </c>
      <c r="P1053" s="142">
        <f t="shared" si="538"/>
        <v>0</v>
      </c>
      <c r="Q1053" s="134">
        <v>0</v>
      </c>
      <c r="R1053" s="134">
        <v>0</v>
      </c>
      <c r="S1053" s="142">
        <f t="shared" si="539"/>
        <v>1.6856159999999998</v>
      </c>
      <c r="T1053" s="142"/>
      <c r="U1053" s="142"/>
      <c r="V1053" s="142"/>
      <c r="W1053" s="142"/>
      <c r="X1053" s="142"/>
    </row>
    <row r="1054" spans="1:24" ht="31.5" x14ac:dyDescent="0.25">
      <c r="A1054" s="173"/>
      <c r="B1054" s="192" t="s">
        <v>508</v>
      </c>
      <c r="C1054" s="193"/>
      <c r="D1054" s="195">
        <v>44.723173416000002</v>
      </c>
      <c r="E1054" s="195">
        <v>33.138731999999997</v>
      </c>
      <c r="F1054" s="195">
        <v>11.995735110000002</v>
      </c>
      <c r="G1054" s="195">
        <v>2.2281171359999998</v>
      </c>
      <c r="H1054" s="195">
        <v>6.0483194860000005</v>
      </c>
      <c r="I1054" s="195">
        <v>1.01121624</v>
      </c>
      <c r="J1054" s="195">
        <v>5.8263443240000008</v>
      </c>
      <c r="K1054" s="195">
        <v>5.7990697439999996</v>
      </c>
      <c r="L1054" s="195">
        <v>0.12107129999999997</v>
      </c>
      <c r="M1054" s="195">
        <v>24.100328879999999</v>
      </c>
      <c r="N1054" s="195">
        <f t="shared" ref="N1054" si="540">SUM(N1055:N1059)</f>
        <v>0</v>
      </c>
      <c r="O1054" s="200">
        <v>20.059110630000006</v>
      </c>
      <c r="P1054" s="195">
        <f t="shared" ref="P1054" si="541">SUM(P1055:P1059)</f>
        <v>20.059110630000006</v>
      </c>
      <c r="Q1054" s="195">
        <f t="shared" ref="Q1054:W1054" si="542">SUM(Q1055:Q1059)</f>
        <v>21.42524062</v>
      </c>
      <c r="R1054" s="195">
        <f t="shared" si="542"/>
        <v>0</v>
      </c>
      <c r="S1054" s="195">
        <f t="shared" si="542"/>
        <v>21.142996889999996</v>
      </c>
      <c r="T1054" s="195">
        <f t="shared" si="542"/>
        <v>0</v>
      </c>
      <c r="U1054" s="195">
        <f t="shared" si="542"/>
        <v>0</v>
      </c>
      <c r="V1054" s="195">
        <f t="shared" si="542"/>
        <v>0</v>
      </c>
      <c r="W1054" s="195">
        <f t="shared" si="542"/>
        <v>0</v>
      </c>
      <c r="X1054" s="195"/>
    </row>
    <row r="1055" spans="1:24" ht="78.75" x14ac:dyDescent="0.25">
      <c r="A1055" s="141">
        <f t="shared" si="536"/>
        <v>912</v>
      </c>
      <c r="B1055" s="135" t="s">
        <v>1457</v>
      </c>
      <c r="C1055" s="136" t="s">
        <v>1458</v>
      </c>
      <c r="D1055" s="142">
        <v>21.328492572000002</v>
      </c>
      <c r="E1055" s="142">
        <f>G1055+I1055+K1055+M1055</f>
        <v>20.033111999999996</v>
      </c>
      <c r="F1055" s="142">
        <v>0.98166249599999988</v>
      </c>
      <c r="G1055" s="142">
        <v>0.39249016800000003</v>
      </c>
      <c r="H1055" s="142">
        <v>0.39249016800000003</v>
      </c>
      <c r="I1055" s="142">
        <v>0</v>
      </c>
      <c r="J1055" s="142">
        <v>0.58917232799999986</v>
      </c>
      <c r="K1055" s="142">
        <v>0</v>
      </c>
      <c r="L1055" s="142">
        <v>0</v>
      </c>
      <c r="M1055" s="142">
        <v>19.640621831999997</v>
      </c>
      <c r="N1055" s="142"/>
      <c r="O1055" s="134">
        <v>16.737962910000007</v>
      </c>
      <c r="P1055" s="142">
        <f>O1055-X1055</f>
        <v>16.737962910000007</v>
      </c>
      <c r="Q1055" s="134">
        <v>18.366882499999999</v>
      </c>
      <c r="R1055" s="134">
        <v>0</v>
      </c>
      <c r="S1055" s="142">
        <f>E1055-F1055</f>
        <v>19.051449503999997</v>
      </c>
      <c r="T1055" s="142"/>
      <c r="U1055" s="142"/>
      <c r="V1055" s="142"/>
      <c r="W1055" s="142"/>
      <c r="X1055" s="142"/>
    </row>
    <row r="1056" spans="1:24" ht="78.75" x14ac:dyDescent="0.25">
      <c r="A1056" s="141">
        <f t="shared" si="536"/>
        <v>913</v>
      </c>
      <c r="B1056" s="135" t="s">
        <v>1459</v>
      </c>
      <c r="C1056" s="136" t="s">
        <v>1460</v>
      </c>
      <c r="D1056" s="142">
        <v>11.501420843999998</v>
      </c>
      <c r="E1056" s="142">
        <f>G1056+I1056+K1056+M1056</f>
        <v>1.610412</v>
      </c>
      <c r="F1056" s="142">
        <v>10.430614350000001</v>
      </c>
      <c r="G1056" s="142">
        <v>1.610412</v>
      </c>
      <c r="H1056" s="142">
        <v>5.4306143500000008</v>
      </c>
      <c r="I1056" s="142">
        <v>0</v>
      </c>
      <c r="J1056" s="142">
        <v>5</v>
      </c>
      <c r="K1056" s="142">
        <v>0</v>
      </c>
      <c r="L1056" s="142">
        <v>0</v>
      </c>
      <c r="M1056" s="142">
        <v>0</v>
      </c>
      <c r="N1056" s="142"/>
      <c r="O1056" s="134">
        <v>0</v>
      </c>
      <c r="P1056" s="142">
        <f>O1056-X1056</f>
        <v>0</v>
      </c>
      <c r="Q1056" s="134">
        <v>0</v>
      </c>
      <c r="R1056" s="134">
        <v>0</v>
      </c>
      <c r="S1056" s="142">
        <f>E1056-F1056</f>
        <v>-8.8202023500000006</v>
      </c>
      <c r="T1056" s="142"/>
      <c r="U1056" s="142"/>
      <c r="V1056" s="142"/>
      <c r="W1056" s="142"/>
      <c r="X1056" s="142"/>
    </row>
    <row r="1057" spans="1:24" ht="173.25" x14ac:dyDescent="0.25">
      <c r="A1057" s="141">
        <f t="shared" si="536"/>
        <v>914</v>
      </c>
      <c r="B1057" s="135" t="s">
        <v>2142</v>
      </c>
      <c r="C1057" s="136" t="s">
        <v>2196</v>
      </c>
      <c r="D1057" s="142">
        <v>4.6088279999999999</v>
      </c>
      <c r="E1057" s="142">
        <f>G1057+I1057+K1057+M1057</f>
        <v>4.5488280000000003</v>
      </c>
      <c r="F1057" s="142">
        <v>0.32351711999999999</v>
      </c>
      <c r="G1057" s="142">
        <v>8.9120952000000003E-2</v>
      </c>
      <c r="H1057" s="142">
        <v>8.9120952000000003E-2</v>
      </c>
      <c r="I1057" s="142">
        <v>0</v>
      </c>
      <c r="J1057" s="142">
        <v>0.11332486800000002</v>
      </c>
      <c r="K1057" s="142">
        <v>0</v>
      </c>
      <c r="L1057" s="142">
        <v>0.12107129999999997</v>
      </c>
      <c r="M1057" s="142">
        <v>4.4597070480000003</v>
      </c>
      <c r="N1057" s="142"/>
      <c r="O1057" s="134">
        <v>0.26959759999999999</v>
      </c>
      <c r="P1057" s="142">
        <f>O1057-X1057</f>
        <v>0.26959759999999999</v>
      </c>
      <c r="Q1057" s="134">
        <v>0</v>
      </c>
      <c r="R1057" s="134">
        <v>0</v>
      </c>
      <c r="S1057" s="142">
        <f>E1057-F1057</f>
        <v>4.2253108800000003</v>
      </c>
      <c r="T1057" s="142"/>
      <c r="U1057" s="142"/>
      <c r="V1057" s="142"/>
      <c r="W1057" s="142"/>
      <c r="X1057" s="142"/>
    </row>
    <row r="1058" spans="1:24" ht="63" x14ac:dyDescent="0.25">
      <c r="A1058" s="141">
        <f t="shared" si="536"/>
        <v>915</v>
      </c>
      <c r="B1058" s="135" t="s">
        <v>1462</v>
      </c>
      <c r="C1058" s="136" t="s">
        <v>2143</v>
      </c>
      <c r="D1058" s="142">
        <v>1.075572</v>
      </c>
      <c r="E1058" s="142">
        <f>G1058+I1058+K1058+M1058</f>
        <v>1.0314239999999999</v>
      </c>
      <c r="F1058" s="142">
        <v>4.8663563999999999E-2</v>
      </c>
      <c r="G1058" s="142">
        <v>2.0207760000000002E-2</v>
      </c>
      <c r="H1058" s="142">
        <v>2.0207760000000002E-2</v>
      </c>
      <c r="I1058" s="142">
        <v>1.01121624</v>
      </c>
      <c r="J1058" s="142">
        <v>2.8455803999999998E-2</v>
      </c>
      <c r="K1058" s="142">
        <v>0</v>
      </c>
      <c r="L1058" s="142">
        <v>0</v>
      </c>
      <c r="M1058" s="142">
        <v>0</v>
      </c>
      <c r="N1058" s="142"/>
      <c r="O1058" s="134">
        <v>0.83788476999999983</v>
      </c>
      <c r="P1058" s="142">
        <f>O1058-X1058</f>
        <v>0.83788476999999983</v>
      </c>
      <c r="Q1058" s="134">
        <v>0.83877387000000003</v>
      </c>
      <c r="R1058" s="134">
        <v>0</v>
      </c>
      <c r="S1058" s="142">
        <f>E1058-F1058</f>
        <v>0.98276043599999985</v>
      </c>
      <c r="T1058" s="142"/>
      <c r="U1058" s="142"/>
      <c r="V1058" s="142"/>
      <c r="W1058" s="142"/>
      <c r="X1058" s="142"/>
    </row>
    <row r="1059" spans="1:24" ht="78.75" x14ac:dyDescent="0.25">
      <c r="A1059" s="141">
        <f t="shared" si="536"/>
        <v>916</v>
      </c>
      <c r="B1059" s="135" t="s">
        <v>1463</v>
      </c>
      <c r="C1059" s="136" t="s">
        <v>2144</v>
      </c>
      <c r="D1059" s="142">
        <v>6.2088600000000005</v>
      </c>
      <c r="E1059" s="142">
        <f>G1059+I1059+K1059+M1059</f>
        <v>5.9149559999999992</v>
      </c>
      <c r="F1059" s="142">
        <v>0.21127758000000002</v>
      </c>
      <c r="G1059" s="142">
        <v>0.11588625599999999</v>
      </c>
      <c r="H1059" s="142">
        <v>0.11588625599999999</v>
      </c>
      <c r="I1059" s="142">
        <v>0</v>
      </c>
      <c r="J1059" s="142">
        <v>9.5391324000000027E-2</v>
      </c>
      <c r="K1059" s="142">
        <v>5.7990697439999996</v>
      </c>
      <c r="L1059" s="142">
        <v>0</v>
      </c>
      <c r="M1059" s="142">
        <v>0</v>
      </c>
      <c r="N1059" s="142"/>
      <c r="O1059" s="134">
        <v>2.2136653499999999</v>
      </c>
      <c r="P1059" s="142">
        <f>O1059-X1059</f>
        <v>2.2136653499999999</v>
      </c>
      <c r="Q1059" s="134">
        <v>2.21958425</v>
      </c>
      <c r="R1059" s="134">
        <v>0</v>
      </c>
      <c r="S1059" s="142">
        <f>E1059-F1059</f>
        <v>5.7036784199999992</v>
      </c>
      <c r="T1059" s="142"/>
      <c r="U1059" s="142"/>
      <c r="V1059" s="142"/>
      <c r="W1059" s="142"/>
      <c r="X1059" s="142"/>
    </row>
    <row r="1060" spans="1:24" ht="31.5" x14ac:dyDescent="0.25">
      <c r="A1060" s="173"/>
      <c r="B1060" s="192" t="s">
        <v>611</v>
      </c>
      <c r="C1060" s="193"/>
      <c r="D1060" s="195">
        <v>27.121757940000009</v>
      </c>
      <c r="E1060" s="195">
        <v>1.5163199999999997</v>
      </c>
      <c r="F1060" s="195">
        <v>0.107842152</v>
      </c>
      <c r="G1060" s="195">
        <v>2.9707836000000001E-2</v>
      </c>
      <c r="H1060" s="195">
        <v>2.9707836000000001E-2</v>
      </c>
      <c r="I1060" s="195">
        <v>0.37907999999999997</v>
      </c>
      <c r="J1060" s="195">
        <v>3.7776047999999993E-2</v>
      </c>
      <c r="K1060" s="195">
        <v>0.37907999999999997</v>
      </c>
      <c r="L1060" s="195">
        <v>4.0358268000000003E-2</v>
      </c>
      <c r="M1060" s="195">
        <v>0.72845216399999979</v>
      </c>
      <c r="N1060" s="195">
        <f t="shared" ref="N1060:P1060" si="543">SUM(N1061:N1061)</f>
        <v>0</v>
      </c>
      <c r="O1060" s="200">
        <v>8.9868460000000011E-2</v>
      </c>
      <c r="P1060" s="195">
        <f t="shared" si="543"/>
        <v>8.9868460000000011E-2</v>
      </c>
      <c r="Q1060" s="195">
        <f t="shared" ref="Q1060:W1060" si="544">SUM(Q1061:Q1061)</f>
        <v>0</v>
      </c>
      <c r="R1060" s="195">
        <f t="shared" si="544"/>
        <v>0</v>
      </c>
      <c r="S1060" s="195">
        <f t="shared" si="544"/>
        <v>1.408477848</v>
      </c>
      <c r="T1060" s="195">
        <f t="shared" si="544"/>
        <v>0</v>
      </c>
      <c r="U1060" s="195">
        <f t="shared" si="544"/>
        <v>0</v>
      </c>
      <c r="V1060" s="195">
        <f t="shared" si="544"/>
        <v>0</v>
      </c>
      <c r="W1060" s="195">
        <f t="shared" si="544"/>
        <v>0</v>
      </c>
      <c r="X1060" s="195"/>
    </row>
    <row r="1061" spans="1:24" ht="157.5" x14ac:dyDescent="0.25">
      <c r="A1061" s="141">
        <f t="shared" si="536"/>
        <v>917</v>
      </c>
      <c r="B1061" s="135" t="s">
        <v>1464</v>
      </c>
      <c r="C1061" s="136" t="s">
        <v>1465</v>
      </c>
      <c r="D1061" s="142">
        <v>27.121757940000009</v>
      </c>
      <c r="E1061" s="142">
        <f>G1061+I1061+K1061+M1061</f>
        <v>1.5163199999999999</v>
      </c>
      <c r="F1061" s="142">
        <v>0.107842152</v>
      </c>
      <c r="G1061" s="142">
        <v>2.9707836000000001E-2</v>
      </c>
      <c r="H1061" s="142">
        <v>2.9707836000000001E-2</v>
      </c>
      <c r="I1061" s="142">
        <v>0.37907999999999997</v>
      </c>
      <c r="J1061" s="142">
        <v>3.7776047999999993E-2</v>
      </c>
      <c r="K1061" s="142">
        <v>0.37907999999999997</v>
      </c>
      <c r="L1061" s="142">
        <v>4.0358268000000003E-2</v>
      </c>
      <c r="M1061" s="142">
        <v>0.72845216399999979</v>
      </c>
      <c r="N1061" s="142"/>
      <c r="O1061" s="134">
        <v>8.9868460000000011E-2</v>
      </c>
      <c r="P1061" s="142">
        <f>O1061-X1061</f>
        <v>8.9868460000000011E-2</v>
      </c>
      <c r="Q1061" s="134">
        <v>0</v>
      </c>
      <c r="R1061" s="134">
        <v>0</v>
      </c>
      <c r="S1061" s="142">
        <f>E1061-F1061</f>
        <v>1.408477848</v>
      </c>
      <c r="T1061" s="142"/>
      <c r="U1061" s="142"/>
      <c r="V1061" s="142"/>
      <c r="W1061" s="142"/>
      <c r="X1061" s="142"/>
    </row>
    <row r="1062" spans="1:24" ht="31.5" x14ac:dyDescent="0.25">
      <c r="A1062" s="173"/>
      <c r="B1062" s="192" t="s">
        <v>1121</v>
      </c>
      <c r="C1062" s="193"/>
      <c r="D1062" s="195">
        <v>6.8072400000000011</v>
      </c>
      <c r="E1062" s="195">
        <v>3.9484079999999997</v>
      </c>
      <c r="F1062" s="195">
        <v>0.180403164</v>
      </c>
      <c r="G1062" s="195">
        <v>7.7357507999999991E-2</v>
      </c>
      <c r="H1062" s="195">
        <v>7.7357507999999991E-2</v>
      </c>
      <c r="I1062" s="195">
        <v>3.8710504919999997</v>
      </c>
      <c r="J1062" s="195">
        <v>0.10304565600000001</v>
      </c>
      <c r="K1062" s="195">
        <v>0</v>
      </c>
      <c r="L1062" s="195">
        <v>0</v>
      </c>
      <c r="M1062" s="195">
        <v>0</v>
      </c>
      <c r="N1062" s="195">
        <f t="shared" ref="N1062:P1062" si="545">N1063</f>
        <v>0</v>
      </c>
      <c r="O1062" s="200">
        <v>3.3454273099999994</v>
      </c>
      <c r="P1062" s="195">
        <f t="shared" si="545"/>
        <v>3.3454273099999994</v>
      </c>
      <c r="Q1062" s="195">
        <f t="shared" ref="Q1062:W1062" si="546">Q1063</f>
        <v>3.8140537000000005</v>
      </c>
      <c r="R1062" s="195">
        <f t="shared" si="546"/>
        <v>0</v>
      </c>
      <c r="S1062" s="195">
        <f t="shared" si="546"/>
        <v>3.7680048359999998</v>
      </c>
      <c r="T1062" s="195">
        <f t="shared" si="546"/>
        <v>0</v>
      </c>
      <c r="U1062" s="195">
        <f t="shared" si="546"/>
        <v>0</v>
      </c>
      <c r="V1062" s="195">
        <f t="shared" si="546"/>
        <v>0</v>
      </c>
      <c r="W1062" s="195">
        <f t="shared" si="546"/>
        <v>0</v>
      </c>
      <c r="X1062" s="195"/>
    </row>
    <row r="1063" spans="1:24" ht="78.75" x14ac:dyDescent="0.25">
      <c r="A1063" s="141">
        <f t="shared" si="536"/>
        <v>918</v>
      </c>
      <c r="B1063" s="135" t="s">
        <v>1466</v>
      </c>
      <c r="C1063" s="136" t="s">
        <v>1467</v>
      </c>
      <c r="D1063" s="142">
        <v>6.8072400000000011</v>
      </c>
      <c r="E1063" s="142">
        <f>G1063+I1063+K1063+M1063</f>
        <v>3.9484079999999997</v>
      </c>
      <c r="F1063" s="142">
        <v>0.180403164</v>
      </c>
      <c r="G1063" s="142">
        <v>7.7357507999999991E-2</v>
      </c>
      <c r="H1063" s="142">
        <v>7.7357507999999991E-2</v>
      </c>
      <c r="I1063" s="142">
        <v>3.8710504919999997</v>
      </c>
      <c r="J1063" s="142">
        <v>0.10304565600000001</v>
      </c>
      <c r="K1063" s="142">
        <v>0</v>
      </c>
      <c r="L1063" s="142">
        <v>0</v>
      </c>
      <c r="M1063" s="142">
        <v>0</v>
      </c>
      <c r="N1063" s="142"/>
      <c r="O1063" s="134">
        <v>3.3454273099999994</v>
      </c>
      <c r="P1063" s="142">
        <f>O1063-X1063</f>
        <v>3.3454273099999994</v>
      </c>
      <c r="Q1063" s="134">
        <v>3.8140537000000005</v>
      </c>
      <c r="R1063" s="134">
        <v>0</v>
      </c>
      <c r="S1063" s="142">
        <f>E1063-F1063</f>
        <v>3.7680048359999998</v>
      </c>
      <c r="T1063" s="142"/>
      <c r="U1063" s="142"/>
      <c r="V1063" s="142"/>
      <c r="W1063" s="142"/>
      <c r="X1063" s="142"/>
    </row>
    <row r="1064" spans="1:24" ht="31.5" x14ac:dyDescent="0.25">
      <c r="A1064" s="173"/>
      <c r="B1064" s="192" t="s">
        <v>617</v>
      </c>
      <c r="C1064" s="193"/>
      <c r="D1064" s="195">
        <v>1.6109197199999998</v>
      </c>
      <c r="E1064" s="195">
        <v>1.19112</v>
      </c>
      <c r="F1064" s="195">
        <v>1.291696296</v>
      </c>
      <c r="G1064" s="195">
        <v>1.1908814879999998</v>
      </c>
      <c r="H1064" s="195">
        <v>1.1908814879999998</v>
      </c>
      <c r="I1064" s="195">
        <v>2.3851200000012796E-4</v>
      </c>
      <c r="J1064" s="195">
        <v>2.9674332000000136E-2</v>
      </c>
      <c r="K1064" s="195">
        <v>0</v>
      </c>
      <c r="L1064" s="195">
        <v>7.1140476000000064E-2</v>
      </c>
      <c r="M1064" s="195">
        <v>0</v>
      </c>
      <c r="N1064" s="195">
        <f t="shared" ref="N1064:P1064" si="547">SUM(N1065:N1065)</f>
        <v>0</v>
      </c>
      <c r="O1064" s="200">
        <v>0.10345942999999994</v>
      </c>
      <c r="P1064" s="195">
        <f t="shared" si="547"/>
        <v>0.10345942999999994</v>
      </c>
      <c r="Q1064" s="195">
        <f t="shared" ref="Q1064:W1064" si="548">SUM(Q1065:Q1065)</f>
        <v>1.4207708300000002</v>
      </c>
      <c r="R1064" s="195">
        <f t="shared" si="548"/>
        <v>1.4207708300000002</v>
      </c>
      <c r="S1064" s="195">
        <f t="shared" si="548"/>
        <v>-0.10057629600000006</v>
      </c>
      <c r="T1064" s="195">
        <f t="shared" si="548"/>
        <v>0</v>
      </c>
      <c r="U1064" s="195">
        <f t="shared" si="548"/>
        <v>0</v>
      </c>
      <c r="V1064" s="195">
        <f t="shared" si="548"/>
        <v>0</v>
      </c>
      <c r="W1064" s="195">
        <f t="shared" si="548"/>
        <v>0</v>
      </c>
      <c r="X1064" s="195"/>
    </row>
    <row r="1065" spans="1:24" ht="78.75" x14ac:dyDescent="0.25">
      <c r="A1065" s="141">
        <f t="shared" si="536"/>
        <v>919</v>
      </c>
      <c r="B1065" s="135" t="s">
        <v>1468</v>
      </c>
      <c r="C1065" s="136" t="s">
        <v>1469</v>
      </c>
      <c r="D1065" s="142">
        <v>1.6109197199999998</v>
      </c>
      <c r="E1065" s="142">
        <f>G1065+I1065+K1065+M1065</f>
        <v>1.19112</v>
      </c>
      <c r="F1065" s="142">
        <v>1.291696296</v>
      </c>
      <c r="G1065" s="142">
        <v>1.1908814879999998</v>
      </c>
      <c r="H1065" s="142">
        <v>1.1908814879999998</v>
      </c>
      <c r="I1065" s="142">
        <v>2.3851200000012796E-4</v>
      </c>
      <c r="J1065" s="142">
        <v>2.9674332000000136E-2</v>
      </c>
      <c r="K1065" s="142">
        <v>0</v>
      </c>
      <c r="L1065" s="142">
        <v>7.1140476000000064E-2</v>
      </c>
      <c r="M1065" s="142">
        <v>0</v>
      </c>
      <c r="N1065" s="142"/>
      <c r="O1065" s="134">
        <v>0.10345942999999994</v>
      </c>
      <c r="P1065" s="142">
        <f>O1065-X1065</f>
        <v>0.10345942999999994</v>
      </c>
      <c r="Q1065" s="134">
        <v>1.4207708300000002</v>
      </c>
      <c r="R1065" s="134">
        <v>1.4207708300000002</v>
      </c>
      <c r="S1065" s="142">
        <f>E1065-F1065</f>
        <v>-0.10057629600000006</v>
      </c>
      <c r="T1065" s="142"/>
      <c r="U1065" s="142"/>
      <c r="V1065" s="142"/>
      <c r="W1065" s="142"/>
      <c r="X1065" s="142"/>
    </row>
    <row r="1066" spans="1:24" ht="31.5" x14ac:dyDescent="0.25">
      <c r="A1066" s="173"/>
      <c r="B1066" s="192" t="s">
        <v>1470</v>
      </c>
      <c r="C1066" s="193"/>
      <c r="D1066" s="195">
        <v>10.456727999999998</v>
      </c>
      <c r="E1066" s="195">
        <v>10.169315999999998</v>
      </c>
      <c r="F1066" s="195">
        <v>2.0643181299999998</v>
      </c>
      <c r="G1066" s="195">
        <v>0.16372066800000001</v>
      </c>
      <c r="H1066" s="195">
        <v>0.16372066800000001</v>
      </c>
      <c r="I1066" s="195">
        <v>0.45321</v>
      </c>
      <c r="J1066" s="195">
        <v>1.7113615539999998</v>
      </c>
      <c r="K1066" s="195">
        <v>0.45321</v>
      </c>
      <c r="L1066" s="195">
        <v>0.18923590800000001</v>
      </c>
      <c r="M1066" s="195">
        <v>9.0991753319999997</v>
      </c>
      <c r="N1066" s="195">
        <f t="shared" ref="N1066" si="549">SUM(N1067:N1068)</f>
        <v>0</v>
      </c>
      <c r="O1066" s="200">
        <v>5.2798923399999991</v>
      </c>
      <c r="P1066" s="195">
        <f t="shared" ref="P1066" si="550">SUM(P1067:P1068)</f>
        <v>5.2798923399999991</v>
      </c>
      <c r="Q1066" s="195">
        <f t="shared" ref="Q1066:W1066" si="551">SUM(Q1067:Q1068)</f>
        <v>5.2801340099999994</v>
      </c>
      <c r="R1066" s="195">
        <f t="shared" si="551"/>
        <v>5.2801340099999994</v>
      </c>
      <c r="S1066" s="195">
        <f t="shared" si="551"/>
        <v>8.1049978699999983</v>
      </c>
      <c r="T1066" s="195">
        <f t="shared" si="551"/>
        <v>0</v>
      </c>
      <c r="U1066" s="195">
        <f t="shared" si="551"/>
        <v>0</v>
      </c>
      <c r="V1066" s="195">
        <f t="shared" si="551"/>
        <v>0</v>
      </c>
      <c r="W1066" s="195">
        <f t="shared" si="551"/>
        <v>0</v>
      </c>
      <c r="X1066" s="195"/>
    </row>
    <row r="1067" spans="1:24" ht="126" x14ac:dyDescent="0.25">
      <c r="A1067" s="141">
        <f t="shared" si="536"/>
        <v>920</v>
      </c>
      <c r="B1067" s="135" t="s">
        <v>1471</v>
      </c>
      <c r="C1067" s="136" t="s">
        <v>1472</v>
      </c>
      <c r="D1067" s="142">
        <v>2.0882519999999998</v>
      </c>
      <c r="E1067" s="142">
        <f>G1067+I1067+K1067+M1067</f>
        <v>1.8128400000000002</v>
      </c>
      <c r="F1067" s="142">
        <v>1.5031768299999999</v>
      </c>
      <c r="G1067" s="142">
        <v>0</v>
      </c>
      <c r="H1067" s="142">
        <v>0</v>
      </c>
      <c r="I1067" s="142">
        <v>0.45321</v>
      </c>
      <c r="J1067" s="142">
        <v>1.5031768299999999</v>
      </c>
      <c r="K1067" s="142">
        <v>0.45321</v>
      </c>
      <c r="L1067" s="142">
        <v>0</v>
      </c>
      <c r="M1067" s="142">
        <v>0.90642000000000023</v>
      </c>
      <c r="N1067" s="142"/>
      <c r="O1067" s="134">
        <v>0</v>
      </c>
      <c r="P1067" s="142">
        <f>O1067-X1067</f>
        <v>0</v>
      </c>
      <c r="Q1067" s="134">
        <v>0</v>
      </c>
      <c r="R1067" s="134">
        <v>0</v>
      </c>
      <c r="S1067" s="142">
        <f>E1067-F1067</f>
        <v>0.30966317000000032</v>
      </c>
      <c r="T1067" s="142"/>
      <c r="U1067" s="142"/>
      <c r="V1067" s="142"/>
      <c r="W1067" s="142"/>
      <c r="X1067" s="142"/>
    </row>
    <row r="1068" spans="1:24" ht="78.75" x14ac:dyDescent="0.25">
      <c r="A1068" s="267">
        <f t="shared" si="536"/>
        <v>921</v>
      </c>
      <c r="B1068" s="135" t="s">
        <v>1473</v>
      </c>
      <c r="C1068" s="136" t="s">
        <v>2146</v>
      </c>
      <c r="D1068" s="142">
        <v>8.3684759999999994</v>
      </c>
      <c r="E1068" s="142">
        <f>G1068+I1068+K1068+M1068</f>
        <v>8.3564759999999989</v>
      </c>
      <c r="F1068" s="142">
        <v>0.56114129999999995</v>
      </c>
      <c r="G1068" s="142">
        <v>0.16372066800000001</v>
      </c>
      <c r="H1068" s="142">
        <v>0.16372066800000001</v>
      </c>
      <c r="I1068" s="142">
        <v>0</v>
      </c>
      <c r="J1068" s="142">
        <v>0.20818472399999993</v>
      </c>
      <c r="K1068" s="142">
        <v>0</v>
      </c>
      <c r="L1068" s="142">
        <v>0.18923590800000001</v>
      </c>
      <c r="M1068" s="142">
        <v>8.1927553319999991</v>
      </c>
      <c r="N1068" s="142"/>
      <c r="O1068" s="134">
        <v>5.2798923399999991</v>
      </c>
      <c r="P1068" s="142">
        <f>O1068-X1068</f>
        <v>5.2798923399999991</v>
      </c>
      <c r="Q1068" s="134">
        <v>5.2801340099999994</v>
      </c>
      <c r="R1068" s="134">
        <v>5.2801340099999994</v>
      </c>
      <c r="S1068" s="142">
        <f>E1068-F1068</f>
        <v>7.7953346999999988</v>
      </c>
      <c r="T1068" s="142"/>
      <c r="U1068" s="142"/>
      <c r="V1068" s="142"/>
      <c r="W1068" s="142"/>
      <c r="X1068" s="142"/>
    </row>
    <row r="1069" spans="1:24" ht="31.5" x14ac:dyDescent="0.25">
      <c r="A1069" s="173"/>
      <c r="B1069" s="192" t="s">
        <v>691</v>
      </c>
      <c r="C1069" s="193"/>
      <c r="D1069" s="195">
        <v>4.2905579639999996</v>
      </c>
      <c r="E1069" s="195">
        <v>3.8807279999999995</v>
      </c>
      <c r="F1069" s="195">
        <v>3.4650972000000002E-2</v>
      </c>
      <c r="G1069" s="195">
        <v>7.603149599999999E-2</v>
      </c>
      <c r="H1069" s="195">
        <v>7.603149599999999E-2</v>
      </c>
      <c r="I1069" s="195">
        <v>0.97018199999999988</v>
      </c>
      <c r="J1069" s="195">
        <v>-5.4348131999999993E-2</v>
      </c>
      <c r="K1069" s="195">
        <v>0.97018199999999988</v>
      </c>
      <c r="L1069" s="195">
        <v>1.2967608E-2</v>
      </c>
      <c r="M1069" s="195">
        <v>1.8643325039999998</v>
      </c>
      <c r="N1069" s="195">
        <f t="shared" ref="N1069" si="552">SUM(N1070:N1071)</f>
        <v>0</v>
      </c>
      <c r="O1069" s="200">
        <v>2.8875810000000002E-2</v>
      </c>
      <c r="P1069" s="195">
        <f t="shared" ref="P1069" si="553">SUM(P1070:P1071)</f>
        <v>2.8875810000000002E-2</v>
      </c>
      <c r="Q1069" s="195">
        <f t="shared" ref="Q1069:W1069" si="554">SUM(Q1070:Q1071)</f>
        <v>0</v>
      </c>
      <c r="R1069" s="195">
        <f t="shared" si="554"/>
        <v>0</v>
      </c>
      <c r="S1069" s="195">
        <f t="shared" si="554"/>
        <v>3.8460770279999998</v>
      </c>
      <c r="T1069" s="195">
        <f t="shared" si="554"/>
        <v>0</v>
      </c>
      <c r="U1069" s="195">
        <f t="shared" si="554"/>
        <v>0</v>
      </c>
      <c r="V1069" s="195">
        <f t="shared" si="554"/>
        <v>0</v>
      </c>
      <c r="W1069" s="195">
        <f t="shared" si="554"/>
        <v>0</v>
      </c>
      <c r="X1069" s="195"/>
    </row>
    <row r="1070" spans="1:24" ht="110.25" x14ac:dyDescent="0.25">
      <c r="A1070" s="141">
        <f t="shared" si="536"/>
        <v>922</v>
      </c>
      <c r="B1070" s="135" t="s">
        <v>1474</v>
      </c>
      <c r="C1070" s="136" t="s">
        <v>1475</v>
      </c>
      <c r="D1070" s="142">
        <v>3.6428981879999993</v>
      </c>
      <c r="E1070" s="142">
        <f>G1070+I1070+K1070+M1070</f>
        <v>3.393516</v>
      </c>
      <c r="F1070" s="142">
        <v>0</v>
      </c>
      <c r="G1070" s="142">
        <v>6.6486011999999997E-2</v>
      </c>
      <c r="H1070" s="142">
        <v>6.6486011999999997E-2</v>
      </c>
      <c r="I1070" s="142">
        <v>0.84837899999999988</v>
      </c>
      <c r="J1070" s="142">
        <v>-6.6486011999999997E-2</v>
      </c>
      <c r="K1070" s="142">
        <v>0.84837899999999988</v>
      </c>
      <c r="L1070" s="142">
        <v>0</v>
      </c>
      <c r="M1070" s="142">
        <v>1.6302719879999998</v>
      </c>
      <c r="N1070" s="142"/>
      <c r="O1070" s="134">
        <v>0</v>
      </c>
      <c r="P1070" s="142">
        <f>O1070-X1070</f>
        <v>0</v>
      </c>
      <c r="Q1070" s="134">
        <v>0</v>
      </c>
      <c r="R1070" s="134">
        <v>0</v>
      </c>
      <c r="S1070" s="142">
        <f>E1070-F1070</f>
        <v>3.393516</v>
      </c>
      <c r="T1070" s="142"/>
      <c r="U1070" s="142"/>
      <c r="V1070" s="142"/>
      <c r="W1070" s="142"/>
      <c r="X1070" s="142"/>
    </row>
    <row r="1071" spans="1:24" ht="110.25" x14ac:dyDescent="0.25">
      <c r="A1071" s="241">
        <f t="shared" si="536"/>
        <v>923</v>
      </c>
      <c r="B1071" s="135" t="s">
        <v>1476</v>
      </c>
      <c r="C1071" s="136" t="s">
        <v>1477</v>
      </c>
      <c r="D1071" s="142">
        <v>0.64765977600000002</v>
      </c>
      <c r="E1071" s="142">
        <f>G1071+I1071+K1071+M1071</f>
        <v>0.48721199999999998</v>
      </c>
      <c r="F1071" s="142">
        <v>3.4650972000000002E-2</v>
      </c>
      <c r="G1071" s="142">
        <v>9.5454839999999982E-3</v>
      </c>
      <c r="H1071" s="142">
        <v>9.5454839999999982E-3</v>
      </c>
      <c r="I1071" s="142">
        <v>0.12180299999999999</v>
      </c>
      <c r="J1071" s="142">
        <v>1.2137880000000002E-2</v>
      </c>
      <c r="K1071" s="142">
        <v>0.12180299999999999</v>
      </c>
      <c r="L1071" s="142">
        <v>1.2967608E-2</v>
      </c>
      <c r="M1071" s="142">
        <v>0.234060516</v>
      </c>
      <c r="N1071" s="142"/>
      <c r="O1071" s="134">
        <v>2.8875810000000002E-2</v>
      </c>
      <c r="P1071" s="142">
        <f>O1071-X1071</f>
        <v>2.8875810000000002E-2</v>
      </c>
      <c r="Q1071" s="134">
        <v>0</v>
      </c>
      <c r="R1071" s="134">
        <v>0</v>
      </c>
      <c r="S1071" s="142">
        <f>E1071-F1071</f>
        <v>0.45256102799999998</v>
      </c>
      <c r="T1071" s="142"/>
      <c r="U1071" s="142"/>
      <c r="V1071" s="142"/>
      <c r="W1071" s="142"/>
      <c r="X1071" s="142"/>
    </row>
    <row r="1072" spans="1:24" ht="31.5" x14ac:dyDescent="0.25">
      <c r="A1072" s="173"/>
      <c r="B1072" s="192" t="s">
        <v>2147</v>
      </c>
      <c r="C1072" s="193"/>
      <c r="D1072" s="195">
        <v>63.093228000000003</v>
      </c>
      <c r="E1072" s="195">
        <v>7.9041119999999996</v>
      </c>
      <c r="F1072" s="195">
        <v>0.602663634</v>
      </c>
      <c r="G1072" s="195">
        <v>0.154857948</v>
      </c>
      <c r="H1072" s="195">
        <v>0.154857948</v>
      </c>
      <c r="I1072" s="195">
        <v>1.9760280000000001</v>
      </c>
      <c r="J1072" s="195">
        <v>0.24553342799999997</v>
      </c>
      <c r="K1072" s="195">
        <v>1.9760280000000001</v>
      </c>
      <c r="L1072" s="195">
        <v>0.20227225800000007</v>
      </c>
      <c r="M1072" s="195">
        <v>3.7971980520000006</v>
      </c>
      <c r="N1072" s="195">
        <f t="shared" ref="N1072:P1072" si="555">SUM(N1073)</f>
        <v>0</v>
      </c>
      <c r="O1072" s="200">
        <v>0.48151186000000001</v>
      </c>
      <c r="P1072" s="195">
        <f t="shared" si="555"/>
        <v>0.48151186000000001</v>
      </c>
      <c r="Q1072" s="195">
        <f t="shared" ref="Q1072:W1072" si="556">SUM(Q1073)</f>
        <v>0</v>
      </c>
      <c r="R1072" s="195">
        <f t="shared" si="556"/>
        <v>0</v>
      </c>
      <c r="S1072" s="195">
        <f t="shared" si="556"/>
        <v>7.3014483660000007</v>
      </c>
      <c r="T1072" s="195">
        <f t="shared" si="556"/>
        <v>0</v>
      </c>
      <c r="U1072" s="195">
        <f t="shared" si="556"/>
        <v>0</v>
      </c>
      <c r="V1072" s="195">
        <f t="shared" si="556"/>
        <v>0</v>
      </c>
      <c r="W1072" s="195">
        <f t="shared" si="556"/>
        <v>0</v>
      </c>
      <c r="X1072" s="195"/>
    </row>
    <row r="1073" spans="1:24" ht="157.5" x14ac:dyDescent="0.25">
      <c r="A1073" s="267">
        <f t="shared" si="536"/>
        <v>924</v>
      </c>
      <c r="B1073" s="135" t="s">
        <v>1478</v>
      </c>
      <c r="C1073" s="136" t="s">
        <v>2197</v>
      </c>
      <c r="D1073" s="142">
        <v>63.093228000000003</v>
      </c>
      <c r="E1073" s="142">
        <f>G1073+I1073+K1073+M1073</f>
        <v>7.9041120000000005</v>
      </c>
      <c r="F1073" s="142">
        <v>0.602663634</v>
      </c>
      <c r="G1073" s="142">
        <v>0.154857948</v>
      </c>
      <c r="H1073" s="142">
        <v>0.154857948</v>
      </c>
      <c r="I1073" s="142">
        <v>1.9760280000000001</v>
      </c>
      <c r="J1073" s="142">
        <v>0.24553342799999997</v>
      </c>
      <c r="K1073" s="142">
        <v>1.9760280000000001</v>
      </c>
      <c r="L1073" s="142">
        <v>0.20227225800000007</v>
      </c>
      <c r="M1073" s="142">
        <v>3.7971980520000006</v>
      </c>
      <c r="N1073" s="142"/>
      <c r="O1073" s="134">
        <v>0.48151186000000001</v>
      </c>
      <c r="P1073" s="142">
        <f>O1073-X1073</f>
        <v>0.48151186000000001</v>
      </c>
      <c r="Q1073" s="134">
        <v>0</v>
      </c>
      <c r="R1073" s="134">
        <v>0</v>
      </c>
      <c r="S1073" s="142">
        <f>E1073-F1073</f>
        <v>7.3014483660000007</v>
      </c>
      <c r="T1073" s="142"/>
      <c r="U1073" s="142"/>
      <c r="V1073" s="142"/>
      <c r="W1073" s="142"/>
      <c r="X1073" s="142"/>
    </row>
    <row r="1074" spans="1:24" ht="15.75" x14ac:dyDescent="0.25">
      <c r="A1074" s="252"/>
      <c r="B1074" s="192" t="s">
        <v>229</v>
      </c>
      <c r="C1074" s="193"/>
      <c r="D1074" s="170">
        <v>0</v>
      </c>
      <c r="E1074" s="170">
        <v>0</v>
      </c>
      <c r="F1074" s="170">
        <v>0</v>
      </c>
      <c r="G1074" s="170">
        <v>0</v>
      </c>
      <c r="H1074" s="170">
        <v>0</v>
      </c>
      <c r="I1074" s="170">
        <v>0</v>
      </c>
      <c r="J1074" s="170">
        <v>0</v>
      </c>
      <c r="K1074" s="170">
        <v>0</v>
      </c>
      <c r="L1074" s="170">
        <v>0</v>
      </c>
      <c r="M1074" s="170">
        <v>0</v>
      </c>
      <c r="N1074" s="170">
        <f t="shared" ref="N1074:P1074" si="557">N1075</f>
        <v>0</v>
      </c>
      <c r="O1074" s="198">
        <v>0.32138900000000004</v>
      </c>
      <c r="P1074" s="170">
        <f t="shared" si="557"/>
        <v>0.32138900000000004</v>
      </c>
      <c r="Q1074" s="170">
        <f t="shared" ref="Q1074:W1074" si="558">Q1075</f>
        <v>0</v>
      </c>
      <c r="R1074" s="170">
        <f t="shared" si="558"/>
        <v>0</v>
      </c>
      <c r="S1074" s="170">
        <f t="shared" si="558"/>
        <v>0</v>
      </c>
      <c r="T1074" s="170">
        <f t="shared" si="558"/>
        <v>0</v>
      </c>
      <c r="U1074" s="170">
        <f t="shared" si="558"/>
        <v>0</v>
      </c>
      <c r="V1074" s="170">
        <f t="shared" si="558"/>
        <v>0</v>
      </c>
      <c r="W1074" s="170">
        <f t="shared" si="558"/>
        <v>0</v>
      </c>
      <c r="X1074" s="170"/>
    </row>
    <row r="1075" spans="1:24" ht="94.5" x14ac:dyDescent="0.25">
      <c r="A1075" s="234">
        <f t="shared" ref="A1075" si="559">IF(A1074&gt;0,A1074+1,A1073+1)</f>
        <v>925</v>
      </c>
      <c r="B1075" s="135" t="s">
        <v>2148</v>
      </c>
      <c r="C1075" s="136" t="s">
        <v>2149</v>
      </c>
      <c r="D1075" s="142">
        <v>0</v>
      </c>
      <c r="E1075" s="142">
        <f>G1075+I1075+K1075+M1075</f>
        <v>0</v>
      </c>
      <c r="F1075" s="142">
        <v>0</v>
      </c>
      <c r="G1075" s="142">
        <v>0</v>
      </c>
      <c r="H1075" s="142">
        <v>0</v>
      </c>
      <c r="I1075" s="142">
        <v>0</v>
      </c>
      <c r="J1075" s="142">
        <v>0</v>
      </c>
      <c r="K1075" s="142">
        <v>0</v>
      </c>
      <c r="L1075" s="142">
        <v>0</v>
      </c>
      <c r="M1075" s="142">
        <v>0</v>
      </c>
      <c r="N1075" s="142"/>
      <c r="O1075" s="134">
        <v>0.32138900000000004</v>
      </c>
      <c r="P1075" s="142">
        <f>O1075-X1075</f>
        <v>0.32138900000000004</v>
      </c>
      <c r="Q1075" s="134">
        <v>0</v>
      </c>
      <c r="R1075" s="134">
        <v>0</v>
      </c>
      <c r="S1075" s="142">
        <f>E1075-F1075</f>
        <v>0</v>
      </c>
      <c r="T1075" s="142"/>
      <c r="U1075" s="142"/>
      <c r="V1075" s="142"/>
      <c r="W1075" s="142"/>
      <c r="X1075" s="142"/>
    </row>
    <row r="1076" spans="1:24" ht="15.75" x14ac:dyDescent="0.25">
      <c r="A1076" s="173"/>
      <c r="B1076" s="192" t="s">
        <v>1480</v>
      </c>
      <c r="C1076" s="193"/>
      <c r="D1076" s="168">
        <v>989.88</v>
      </c>
      <c r="E1076" s="168">
        <v>989.88</v>
      </c>
      <c r="F1076" s="168">
        <v>617.86710960599999</v>
      </c>
      <c r="G1076" s="168">
        <v>223.43972381311863</v>
      </c>
      <c r="H1076" s="168">
        <v>223.43972381311863</v>
      </c>
      <c r="I1076" s="168">
        <v>221.39122015999996</v>
      </c>
      <c r="J1076" s="168">
        <v>175.30099948599997</v>
      </c>
      <c r="K1076" s="168">
        <v>177.72610311</v>
      </c>
      <c r="L1076" s="168">
        <v>219.12638630688139</v>
      </c>
      <c r="M1076" s="168">
        <v>367.32295291688132</v>
      </c>
      <c r="N1076" s="168">
        <f t="shared" ref="N1076" si="560">SUM(N1077:N1083)</f>
        <v>0</v>
      </c>
      <c r="O1076" s="168">
        <v>406.78142711149002</v>
      </c>
      <c r="P1076" s="168">
        <f t="shared" ref="P1076" si="561">SUM(P1077:P1083)</f>
        <v>406.78142711149002</v>
      </c>
      <c r="Q1076" s="168">
        <f t="shared" ref="Q1076:W1076" si="562">SUM(Q1077:Q1083)</f>
        <v>25.38258171</v>
      </c>
      <c r="R1076" s="168">
        <f t="shared" si="562"/>
        <v>15.161913030000001</v>
      </c>
      <c r="S1076" s="168">
        <f t="shared" si="562"/>
        <v>372.01289039399995</v>
      </c>
      <c r="T1076" s="168">
        <f t="shared" si="562"/>
        <v>0</v>
      </c>
      <c r="U1076" s="168">
        <f t="shared" si="562"/>
        <v>0</v>
      </c>
      <c r="V1076" s="168">
        <f t="shared" si="562"/>
        <v>0</v>
      </c>
      <c r="W1076" s="168">
        <f t="shared" si="562"/>
        <v>0</v>
      </c>
      <c r="X1076" s="168"/>
    </row>
    <row r="1077" spans="1:24" ht="31.5" x14ac:dyDescent="0.25">
      <c r="A1077" s="267">
        <v>926</v>
      </c>
      <c r="B1077" s="135" t="s">
        <v>2150</v>
      </c>
      <c r="C1077" s="136" t="s">
        <v>1481</v>
      </c>
      <c r="D1077" s="134">
        <v>120</v>
      </c>
      <c r="E1077" s="142">
        <f t="shared" ref="E1077:E1083" si="563">G1077+I1077+K1077+M1077</f>
        <v>120</v>
      </c>
      <c r="F1077" s="134">
        <v>126.179230946</v>
      </c>
      <c r="G1077" s="134">
        <v>46.586754477118653</v>
      </c>
      <c r="H1077" s="134">
        <v>46.586754477118653</v>
      </c>
      <c r="I1077" s="134">
        <v>53.920393439999998</v>
      </c>
      <c r="J1077" s="268">
        <v>52.605174973999972</v>
      </c>
      <c r="K1077" s="269">
        <v>18</v>
      </c>
      <c r="L1077" s="268">
        <v>26.987301494881386</v>
      </c>
      <c r="M1077" s="134">
        <v>1.492852082881343</v>
      </c>
      <c r="N1077" s="179"/>
      <c r="O1077" s="134">
        <v>52.612404999999995</v>
      </c>
      <c r="P1077" s="142">
        <f t="shared" ref="P1077:P1083" si="564">O1077-X1077</f>
        <v>52.612404999999995</v>
      </c>
      <c r="Q1077" s="134">
        <v>25.38258171</v>
      </c>
      <c r="R1077" s="134">
        <v>15.161913030000001</v>
      </c>
      <c r="S1077" s="142">
        <f>E1077-F1077</f>
        <v>-6.1792309460000041</v>
      </c>
      <c r="T1077" s="146"/>
      <c r="U1077" s="146"/>
      <c r="V1077" s="146"/>
      <c r="W1077" s="146"/>
      <c r="X1077" s="143"/>
    </row>
    <row r="1078" spans="1:24" ht="47.25" x14ac:dyDescent="0.25">
      <c r="A1078" s="267">
        <v>927</v>
      </c>
      <c r="B1078" s="135" t="s">
        <v>1482</v>
      </c>
      <c r="C1078" s="136" t="s">
        <v>1481</v>
      </c>
      <c r="D1078" s="134">
        <v>132</v>
      </c>
      <c r="E1078" s="142">
        <f t="shared" si="563"/>
        <v>132</v>
      </c>
      <c r="F1078" s="134">
        <v>97.372870910000003</v>
      </c>
      <c r="G1078" s="134">
        <v>47.207217309999997</v>
      </c>
      <c r="H1078" s="134">
        <v>47.207217309999997</v>
      </c>
      <c r="I1078" s="134">
        <v>29.205887999999995</v>
      </c>
      <c r="J1078" s="268">
        <v>9.0059764000000015</v>
      </c>
      <c r="K1078" s="269">
        <v>51.718812</v>
      </c>
      <c r="L1078" s="268">
        <v>41.159677200000004</v>
      </c>
      <c r="M1078" s="134">
        <v>3.8680826899999867</v>
      </c>
      <c r="N1078" s="179"/>
      <c r="O1078" s="134">
        <v>67.539493859999993</v>
      </c>
      <c r="P1078" s="142">
        <f t="shared" si="564"/>
        <v>67.539493859999993</v>
      </c>
      <c r="Q1078" s="180">
        <v>0</v>
      </c>
      <c r="R1078" s="180">
        <v>0</v>
      </c>
      <c r="S1078" s="142">
        <f t="shared" ref="S1078:S1083" si="565">E1078-F1078</f>
        <v>34.627129089999997</v>
      </c>
      <c r="T1078" s="146"/>
      <c r="U1078" s="146"/>
      <c r="V1078" s="146"/>
      <c r="W1078" s="146"/>
      <c r="X1078" s="143"/>
    </row>
    <row r="1079" spans="1:24" ht="15.75" x14ac:dyDescent="0.25">
      <c r="A1079" s="267">
        <v>928</v>
      </c>
      <c r="B1079" s="135" t="s">
        <v>1483</v>
      </c>
      <c r="C1079" s="136" t="s">
        <v>1481</v>
      </c>
      <c r="D1079" s="134">
        <v>84</v>
      </c>
      <c r="E1079" s="142">
        <f t="shared" si="563"/>
        <v>83.999999999999986</v>
      </c>
      <c r="F1079" s="134">
        <v>62.180855389999991</v>
      </c>
      <c r="G1079" s="134">
        <v>24.064743699999998</v>
      </c>
      <c r="H1079" s="134">
        <v>24.064743699999998</v>
      </c>
      <c r="I1079" s="134">
        <v>29.021039999999999</v>
      </c>
      <c r="J1079" s="268">
        <v>28.964696399999998</v>
      </c>
      <c r="K1079" s="269">
        <v>12.8658</v>
      </c>
      <c r="L1079" s="268">
        <v>9.1514152899999992</v>
      </c>
      <c r="M1079" s="134">
        <v>18.048416299999996</v>
      </c>
      <c r="N1079" s="179"/>
      <c r="O1079" s="134">
        <v>40.746051190000003</v>
      </c>
      <c r="P1079" s="142">
        <f t="shared" si="564"/>
        <v>40.746051190000003</v>
      </c>
      <c r="Q1079" s="180">
        <v>0</v>
      </c>
      <c r="R1079" s="180">
        <v>0</v>
      </c>
      <c r="S1079" s="142">
        <f t="shared" si="565"/>
        <v>21.819144609999995</v>
      </c>
      <c r="T1079" s="146"/>
      <c r="U1079" s="146"/>
      <c r="V1079" s="146"/>
      <c r="W1079" s="146"/>
      <c r="X1079" s="143"/>
    </row>
    <row r="1080" spans="1:24" ht="15.75" x14ac:dyDescent="0.25">
      <c r="A1080" s="267">
        <v>929</v>
      </c>
      <c r="B1080" s="135" t="s">
        <v>1484</v>
      </c>
      <c r="C1080" s="136" t="s">
        <v>1481</v>
      </c>
      <c r="D1080" s="134">
        <v>300</v>
      </c>
      <c r="E1080" s="142">
        <f t="shared" si="563"/>
        <v>300</v>
      </c>
      <c r="F1080" s="134">
        <v>223.01355260999998</v>
      </c>
      <c r="G1080" s="134">
        <v>83.964477779999982</v>
      </c>
      <c r="H1080" s="134">
        <v>83.964477779999982</v>
      </c>
      <c r="I1080" s="134">
        <v>66.388968910000003</v>
      </c>
      <c r="J1080" s="268">
        <v>66.388968910000017</v>
      </c>
      <c r="K1080" s="269">
        <v>69.58398471000001</v>
      </c>
      <c r="L1080" s="268">
        <v>72.660105919999978</v>
      </c>
      <c r="M1080" s="134">
        <v>80.062568599999992</v>
      </c>
      <c r="N1080" s="179"/>
      <c r="O1080" s="134">
        <v>191.23464754</v>
      </c>
      <c r="P1080" s="142">
        <f t="shared" si="564"/>
        <v>191.23464754</v>
      </c>
      <c r="Q1080" s="180">
        <v>0</v>
      </c>
      <c r="R1080" s="180">
        <v>0</v>
      </c>
      <c r="S1080" s="142">
        <f t="shared" si="565"/>
        <v>76.986447390000023</v>
      </c>
      <c r="T1080" s="146"/>
      <c r="U1080" s="146"/>
      <c r="V1080" s="146"/>
      <c r="W1080" s="146"/>
      <c r="X1080" s="143"/>
    </row>
    <row r="1081" spans="1:24" ht="47.25" x14ac:dyDescent="0.25">
      <c r="A1081" s="267">
        <v>930</v>
      </c>
      <c r="B1081" s="135" t="s">
        <v>1485</v>
      </c>
      <c r="C1081" s="136" t="s">
        <v>1481</v>
      </c>
      <c r="D1081" s="134">
        <v>84</v>
      </c>
      <c r="E1081" s="142">
        <f t="shared" si="563"/>
        <v>83.999999999999986</v>
      </c>
      <c r="F1081" s="134">
        <v>76.268709959999995</v>
      </c>
      <c r="G1081" s="134">
        <v>20.813140755999999</v>
      </c>
      <c r="H1081" s="134">
        <v>20.813140755999999</v>
      </c>
      <c r="I1081" s="134">
        <v>28.658319599999999</v>
      </c>
      <c r="J1081" s="268">
        <v>18.336182802</v>
      </c>
      <c r="K1081" s="269">
        <v>25.557506399999998</v>
      </c>
      <c r="L1081" s="268">
        <v>37.119386402000003</v>
      </c>
      <c r="M1081" s="134">
        <v>8.9710332439999991</v>
      </c>
      <c r="N1081" s="179"/>
      <c r="O1081" s="134">
        <v>53.978668540000001</v>
      </c>
      <c r="P1081" s="142">
        <f t="shared" si="564"/>
        <v>53.978668540000001</v>
      </c>
      <c r="Q1081" s="180">
        <v>0</v>
      </c>
      <c r="R1081" s="180">
        <v>0</v>
      </c>
      <c r="S1081" s="142">
        <f t="shared" si="565"/>
        <v>7.7312900399999904</v>
      </c>
      <c r="T1081" s="146"/>
      <c r="U1081" s="146"/>
      <c r="V1081" s="146"/>
      <c r="W1081" s="146"/>
      <c r="X1081" s="143"/>
    </row>
    <row r="1082" spans="1:24" ht="31.5" x14ac:dyDescent="0.25">
      <c r="A1082" s="267">
        <v>931</v>
      </c>
      <c r="B1082" s="135" t="s">
        <v>1486</v>
      </c>
      <c r="C1082" s="136" t="s">
        <v>1481</v>
      </c>
      <c r="D1082" s="134">
        <v>254.88</v>
      </c>
      <c r="E1082" s="142">
        <f t="shared" si="563"/>
        <v>254.88</v>
      </c>
      <c r="F1082" s="134">
        <v>28.741</v>
      </c>
      <c r="G1082" s="134">
        <v>0</v>
      </c>
      <c r="H1082" s="134">
        <v>0</v>
      </c>
      <c r="I1082" s="134">
        <v>0</v>
      </c>
      <c r="J1082" s="268">
        <v>0</v>
      </c>
      <c r="K1082" s="269">
        <v>0</v>
      </c>
      <c r="L1082" s="268">
        <v>28.741</v>
      </c>
      <c r="M1082" s="134">
        <v>254.88</v>
      </c>
      <c r="N1082" s="179"/>
      <c r="O1082" s="134">
        <v>0</v>
      </c>
      <c r="P1082" s="142">
        <f t="shared" si="564"/>
        <v>0</v>
      </c>
      <c r="Q1082" s="180">
        <v>0</v>
      </c>
      <c r="R1082" s="180">
        <v>0</v>
      </c>
      <c r="S1082" s="142">
        <f t="shared" si="565"/>
        <v>226.13900000000001</v>
      </c>
      <c r="T1082" s="146"/>
      <c r="U1082" s="146"/>
      <c r="V1082" s="146"/>
      <c r="W1082" s="146"/>
      <c r="X1082" s="143"/>
    </row>
    <row r="1083" spans="1:24" ht="31.5" x14ac:dyDescent="0.25">
      <c r="A1083" s="267">
        <v>932</v>
      </c>
      <c r="B1083" s="135" t="s">
        <v>1487</v>
      </c>
      <c r="C1083" s="136" t="s">
        <v>1481</v>
      </c>
      <c r="D1083" s="134">
        <v>15</v>
      </c>
      <c r="E1083" s="142">
        <f t="shared" si="563"/>
        <v>14.999999999999959</v>
      </c>
      <c r="F1083" s="134">
        <v>4.1108897899999999</v>
      </c>
      <c r="G1083" s="134">
        <v>0.8033897900000001</v>
      </c>
      <c r="H1083" s="134">
        <v>0.8033897900000001</v>
      </c>
      <c r="I1083" s="134">
        <v>14.196610209999958</v>
      </c>
      <c r="J1083" s="268">
        <v>0</v>
      </c>
      <c r="K1083" s="269">
        <v>0</v>
      </c>
      <c r="L1083" s="268">
        <v>3.3074999999999997</v>
      </c>
      <c r="M1083" s="134">
        <v>0</v>
      </c>
      <c r="N1083" s="179"/>
      <c r="O1083" s="134">
        <v>0.67016098148999992</v>
      </c>
      <c r="P1083" s="142">
        <f t="shared" si="564"/>
        <v>0.67016098148999992</v>
      </c>
      <c r="Q1083" s="180">
        <v>0</v>
      </c>
      <c r="R1083" s="180">
        <v>0</v>
      </c>
      <c r="S1083" s="142">
        <f t="shared" si="565"/>
        <v>10.889110209999959</v>
      </c>
      <c r="T1083" s="146"/>
      <c r="U1083" s="146"/>
      <c r="V1083" s="146"/>
      <c r="W1083" s="146"/>
      <c r="X1083" s="143"/>
    </row>
  </sheetData>
  <protectedRanges>
    <protectedRange password="DCF9" sqref="B553:B554 B556" name="Марков_1_2_1_1_1_1_2" securityDescriptor="O:WDG:WDD:(A;;CC;;;S-1-5-21-4209254059-3116082339-372357167-6269)"/>
  </protectedRanges>
  <autoFilter ref="A14:X1083"/>
  <mergeCells count="23">
    <mergeCell ref="X11:X13"/>
    <mergeCell ref="G12:H12"/>
    <mergeCell ref="I12:J12"/>
    <mergeCell ref="K12:L12"/>
    <mergeCell ref="M12:N12"/>
    <mergeCell ref="T12:T13"/>
    <mergeCell ref="U12:U13"/>
    <mergeCell ref="V12:W12"/>
    <mergeCell ref="O11:P12"/>
    <mergeCell ref="Q11:R12"/>
    <mergeCell ref="S11:S13"/>
    <mergeCell ref="T11:W11"/>
    <mergeCell ref="A11:A13"/>
    <mergeCell ref="B11:B13"/>
    <mergeCell ref="C11:C13"/>
    <mergeCell ref="D11:D13"/>
    <mergeCell ref="E11:N11"/>
    <mergeCell ref="E12:F12"/>
    <mergeCell ref="V1:X3"/>
    <mergeCell ref="A4:S4"/>
    <mergeCell ref="U5:X5"/>
    <mergeCell ref="U6:X6"/>
    <mergeCell ref="U8:X8"/>
  </mergeCells>
  <conditionalFormatting sqref="A15:A16">
    <cfRule type="duplicateValues" dxfId="52" priority="2"/>
  </conditionalFormatting>
  <conditionalFormatting sqref="A15:A16">
    <cfRule type="duplicateValues" dxfId="51" priority="3"/>
    <cfRule type="duplicateValues" dxfId="50" priority="4"/>
  </conditionalFormatting>
  <conditionalFormatting sqref="A26">
    <cfRule type="duplicateValues" dxfId="49" priority="1"/>
  </conditionalFormatting>
  <pageMargins left="0.43307086614173229" right="0.43307086614173229" top="0.35433070866141736" bottom="0.35433070866141736" header="0.31496062992125984" footer="0.31496062992125984"/>
  <pageSetup paperSize="8" scale="50" fitToHeight="0" pageOrder="overThenDown" orientation="landscape" r:id="rId1"/>
  <headerFooter>
    <oddFooter>&amp;C&amp;P</oddFooter>
  </headerFooter>
  <rowBreaks count="1" manualBreakCount="1">
    <brk id="558" max="2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AK1082"/>
  <sheetViews>
    <sheetView view="pageBreakPreview" topLeftCell="A1068" zoomScale="70" zoomScaleNormal="50" zoomScaleSheetLayoutView="70" workbookViewId="0">
      <selection activeCell="A1074" sqref="A1074:A1082"/>
    </sheetView>
  </sheetViews>
  <sheetFormatPr defaultColWidth="19.140625" defaultRowHeight="15" x14ac:dyDescent="0.25"/>
  <cols>
    <col min="1" max="1" width="9.28515625" style="13" customWidth="1"/>
    <col min="2" max="2" width="40.28515625" style="114" customWidth="1"/>
    <col min="3" max="3" width="21.28515625" style="115" customWidth="1"/>
    <col min="4" max="4" width="13.5703125" style="13" customWidth="1"/>
    <col min="5" max="5" width="11.85546875" style="13" customWidth="1"/>
    <col min="6" max="6" width="13.42578125" style="13" customWidth="1"/>
    <col min="7" max="7" width="11.7109375" style="13" customWidth="1"/>
    <col min="8" max="8" width="10.5703125" style="13" customWidth="1"/>
    <col min="9" max="9" width="13" style="13" customWidth="1"/>
    <col min="10" max="10" width="12.5703125" style="13" customWidth="1"/>
    <col min="11" max="11" width="12" style="13" customWidth="1"/>
    <col min="12" max="12" width="13.28515625" style="13" customWidth="1"/>
    <col min="13" max="13" width="12.5703125" style="13" customWidth="1"/>
    <col min="14" max="14" width="14.28515625" style="13" customWidth="1"/>
    <col min="15" max="15" width="11.140625" style="13" customWidth="1"/>
    <col min="16" max="16" width="13" style="13" customWidth="1"/>
    <col min="17" max="17" width="12.5703125" style="13" customWidth="1"/>
    <col min="18" max="18" width="11.85546875" style="13" customWidth="1"/>
    <col min="19" max="19" width="15.140625" style="13" customWidth="1"/>
    <col min="20" max="20" width="13.7109375" style="13" customWidth="1"/>
    <col min="21" max="21" width="13.28515625" style="13" customWidth="1"/>
    <col min="22" max="22" width="12.85546875" style="13" customWidth="1"/>
    <col min="23" max="23" width="11" style="13" customWidth="1"/>
    <col min="24" max="24" width="14.5703125" style="13" customWidth="1"/>
    <col min="25" max="25" width="14.28515625" style="13" customWidth="1"/>
    <col min="26" max="27" width="9.28515625" style="13" customWidth="1"/>
    <col min="28" max="28" width="12.140625" style="145" customWidth="1"/>
    <col min="29" max="29" width="10.7109375" style="13" customWidth="1"/>
    <col min="30" max="30" width="13" style="13" customWidth="1"/>
    <col min="31" max="31" width="10.140625" style="13" customWidth="1"/>
    <col min="32" max="32" width="12.42578125" style="13" customWidth="1"/>
    <col min="33" max="33" width="11.85546875" style="13" customWidth="1"/>
    <col min="34" max="34" width="10" style="13" customWidth="1"/>
    <col min="35" max="35" width="10.5703125" style="13" customWidth="1"/>
    <col min="36" max="36" width="14" style="13" customWidth="1"/>
    <col min="37" max="37" width="14.85546875" style="13" customWidth="1"/>
    <col min="38" max="16384" width="19.140625" style="13"/>
  </cols>
  <sheetData>
    <row r="1" spans="1:37" ht="15.75" customHeight="1" x14ac:dyDescent="0.3">
      <c r="A1" s="20"/>
      <c r="B1" s="107"/>
      <c r="C1" s="108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44"/>
      <c r="AC1" s="20"/>
      <c r="AD1" s="20"/>
      <c r="AE1" s="20"/>
      <c r="AF1" s="20"/>
      <c r="AG1" s="20"/>
      <c r="AH1" s="108"/>
      <c r="AI1" s="275" t="s">
        <v>128</v>
      </c>
      <c r="AJ1" s="275"/>
      <c r="AK1" s="275"/>
    </row>
    <row r="2" spans="1:37" ht="18.75" x14ac:dyDescent="0.3">
      <c r="A2" s="20"/>
      <c r="B2" s="107"/>
      <c r="C2" s="10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44"/>
      <c r="AC2" s="20"/>
      <c r="AD2" s="20"/>
      <c r="AE2" s="20"/>
      <c r="AF2" s="20"/>
      <c r="AG2" s="20"/>
      <c r="AH2" s="110"/>
      <c r="AI2" s="275"/>
      <c r="AJ2" s="275"/>
      <c r="AK2" s="275"/>
    </row>
    <row r="3" spans="1:37" ht="18" customHeight="1" x14ac:dyDescent="0.3">
      <c r="A3" s="20"/>
      <c r="B3" s="107"/>
      <c r="C3" s="109"/>
      <c r="D3" s="20"/>
      <c r="E3" s="20"/>
      <c r="F3" s="111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44"/>
      <c r="AC3" s="20"/>
      <c r="AD3" s="20"/>
      <c r="AE3" s="20"/>
      <c r="AF3" s="20"/>
      <c r="AG3" s="20"/>
      <c r="AH3" s="110"/>
      <c r="AI3" s="275"/>
      <c r="AJ3" s="275"/>
      <c r="AK3" s="275"/>
    </row>
    <row r="4" spans="1:37" ht="30" customHeight="1" x14ac:dyDescent="0.25">
      <c r="A4" s="276" t="s">
        <v>2203</v>
      </c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</row>
    <row r="5" spans="1:37" ht="21.75" customHeight="1" x14ac:dyDescent="0.3">
      <c r="A5" s="20"/>
      <c r="B5" s="107"/>
      <c r="C5" s="109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44"/>
      <c r="AC5" s="20"/>
      <c r="AD5" s="20"/>
      <c r="AE5" s="20"/>
      <c r="AF5" s="20"/>
      <c r="AG5" s="277" t="s">
        <v>2</v>
      </c>
      <c r="AH5" s="277"/>
      <c r="AI5" s="277"/>
      <c r="AJ5" s="277"/>
      <c r="AK5" s="277"/>
    </row>
    <row r="6" spans="1:37" ht="51.75" customHeight="1" x14ac:dyDescent="0.3">
      <c r="A6" s="20"/>
      <c r="B6" s="107"/>
      <c r="C6" s="108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127"/>
      <c r="Z6" s="20"/>
      <c r="AA6" s="20"/>
      <c r="AB6" s="144"/>
      <c r="AC6" s="20"/>
      <c r="AD6" s="20"/>
      <c r="AE6" s="20"/>
      <c r="AF6" s="20"/>
      <c r="AG6" s="278" t="s">
        <v>129</v>
      </c>
      <c r="AH6" s="278"/>
      <c r="AI6" s="278"/>
      <c r="AJ6" s="278"/>
      <c r="AK6" s="278"/>
    </row>
    <row r="7" spans="1:37" ht="30.75" customHeight="1" x14ac:dyDescent="0.3">
      <c r="A7" s="20"/>
      <c r="B7" s="107"/>
      <c r="C7" s="109"/>
      <c r="D7" s="20"/>
      <c r="E7" s="20"/>
      <c r="F7" s="111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111"/>
      <c r="Z7" s="20"/>
      <c r="AA7" s="20"/>
      <c r="AB7" s="144"/>
      <c r="AC7" s="20"/>
      <c r="AD7" s="20"/>
      <c r="AE7" s="20"/>
      <c r="AF7" s="20"/>
      <c r="AG7" s="20"/>
      <c r="AH7" s="277" t="s">
        <v>1490</v>
      </c>
      <c r="AI7" s="277"/>
      <c r="AJ7" s="277"/>
      <c r="AK7" s="277"/>
    </row>
    <row r="8" spans="1:37" ht="19.5" customHeight="1" x14ac:dyDescent="0.3">
      <c r="A8" s="20"/>
      <c r="B8" s="107"/>
      <c r="C8" s="108"/>
      <c r="D8" s="20"/>
      <c r="E8" s="20"/>
      <c r="F8" s="20"/>
      <c r="G8" s="20"/>
      <c r="H8" s="20"/>
      <c r="I8" s="20"/>
      <c r="J8" s="20"/>
      <c r="K8" s="111"/>
      <c r="L8" s="20"/>
      <c r="M8" s="20"/>
      <c r="N8" s="111"/>
      <c r="O8" s="111"/>
      <c r="P8" s="111"/>
      <c r="Q8" s="111"/>
      <c r="R8" s="111"/>
      <c r="S8" s="20"/>
      <c r="T8" s="20"/>
      <c r="U8" s="20"/>
      <c r="V8" s="20"/>
      <c r="W8" s="20"/>
      <c r="X8" s="20"/>
      <c r="Y8" s="20"/>
      <c r="Z8" s="20"/>
      <c r="AA8" s="20"/>
      <c r="AB8" s="144"/>
      <c r="AC8" s="111"/>
      <c r="AD8" s="20"/>
      <c r="AE8" s="20"/>
      <c r="AF8" s="20"/>
      <c r="AG8" s="20"/>
      <c r="AH8" s="274" t="s">
        <v>168</v>
      </c>
      <c r="AI8" s="274"/>
      <c r="AJ8" s="274"/>
      <c r="AK8" s="274"/>
    </row>
    <row r="9" spans="1:37" ht="20.25" customHeight="1" x14ac:dyDescent="0.3">
      <c r="A9" s="20"/>
      <c r="B9" s="107"/>
      <c r="C9" s="108"/>
      <c r="D9" s="112"/>
      <c r="E9" s="20"/>
      <c r="F9" s="20"/>
      <c r="G9" s="111"/>
      <c r="H9" s="20"/>
      <c r="I9" s="20"/>
      <c r="J9" s="20"/>
      <c r="K9" s="20"/>
      <c r="L9" s="20"/>
      <c r="M9" s="20"/>
      <c r="N9" s="20"/>
      <c r="O9" s="111"/>
      <c r="P9" s="20"/>
      <c r="Q9" s="20"/>
      <c r="R9" s="20"/>
      <c r="S9" s="111"/>
      <c r="T9" s="113"/>
      <c r="U9" s="20"/>
      <c r="V9" s="20"/>
      <c r="W9" s="20"/>
      <c r="X9" s="20"/>
      <c r="Y9" s="20"/>
      <c r="Z9" s="20"/>
      <c r="AA9" s="20"/>
      <c r="AB9" s="144"/>
      <c r="AC9" s="20"/>
      <c r="AD9" s="20"/>
      <c r="AE9" s="20"/>
      <c r="AF9" s="20"/>
      <c r="AG9" s="20"/>
      <c r="AH9" s="274" t="s">
        <v>4</v>
      </c>
      <c r="AI9" s="274"/>
      <c r="AJ9" s="274"/>
      <c r="AK9" s="274" t="s">
        <v>4</v>
      </c>
    </row>
    <row r="10" spans="1:37" ht="30" customHeight="1" x14ac:dyDescent="0.25">
      <c r="A10" s="279" t="s">
        <v>130</v>
      </c>
      <c r="B10" s="281" t="s">
        <v>131</v>
      </c>
      <c r="C10" s="280" t="s">
        <v>1610</v>
      </c>
      <c r="D10" s="280" t="s">
        <v>132</v>
      </c>
      <c r="E10" s="280"/>
      <c r="F10" s="280"/>
      <c r="G10" s="280"/>
      <c r="H10" s="280"/>
      <c r="I10" s="280" t="s">
        <v>133</v>
      </c>
      <c r="J10" s="280"/>
      <c r="K10" s="280"/>
      <c r="L10" s="280"/>
      <c r="M10" s="280"/>
      <c r="N10" s="280" t="s">
        <v>171</v>
      </c>
      <c r="O10" s="280"/>
      <c r="P10" s="280"/>
      <c r="Q10" s="280"/>
      <c r="R10" s="280"/>
      <c r="S10" s="280" t="s">
        <v>134</v>
      </c>
      <c r="T10" s="280"/>
      <c r="U10" s="280"/>
      <c r="V10" s="280"/>
      <c r="W10" s="280"/>
      <c r="X10" s="279" t="s">
        <v>135</v>
      </c>
      <c r="Y10" s="279"/>
      <c r="Z10" s="279"/>
      <c r="AA10" s="279"/>
      <c r="AB10" s="279"/>
      <c r="AC10" s="279"/>
      <c r="AD10" s="279"/>
      <c r="AE10" s="279"/>
      <c r="AF10" s="279"/>
      <c r="AG10" s="279"/>
      <c r="AH10" s="279"/>
      <c r="AI10" s="279"/>
      <c r="AJ10" s="279"/>
      <c r="AK10" s="279"/>
    </row>
    <row r="11" spans="1:37" ht="21.75" customHeight="1" x14ac:dyDescent="0.25">
      <c r="A11" s="279"/>
      <c r="B11" s="281"/>
      <c r="C11" s="280"/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79" t="s">
        <v>136</v>
      </c>
      <c r="Y11" s="279"/>
      <c r="Z11" s="279"/>
      <c r="AA11" s="279"/>
      <c r="AB11" s="279" t="s">
        <v>137</v>
      </c>
      <c r="AC11" s="279"/>
      <c r="AD11" s="279"/>
      <c r="AE11" s="279"/>
      <c r="AF11" s="279" t="s">
        <v>138</v>
      </c>
      <c r="AG11" s="279"/>
      <c r="AH11" s="279"/>
      <c r="AI11" s="279"/>
      <c r="AJ11" s="279"/>
      <c r="AK11" s="280" t="s">
        <v>139</v>
      </c>
    </row>
    <row r="12" spans="1:37" ht="110.25" x14ac:dyDescent="0.25">
      <c r="A12" s="279"/>
      <c r="B12" s="281"/>
      <c r="C12" s="280"/>
      <c r="D12" s="184" t="s">
        <v>14</v>
      </c>
      <c r="E12" s="184" t="s">
        <v>140</v>
      </c>
      <c r="F12" s="184" t="s">
        <v>141</v>
      </c>
      <c r="G12" s="185" t="s">
        <v>142</v>
      </c>
      <c r="H12" s="184" t="s">
        <v>143</v>
      </c>
      <c r="I12" s="184" t="s">
        <v>14</v>
      </c>
      <c r="J12" s="184" t="s">
        <v>140</v>
      </c>
      <c r="K12" s="184" t="s">
        <v>141</v>
      </c>
      <c r="L12" s="185" t="s">
        <v>142</v>
      </c>
      <c r="M12" s="184" t="s">
        <v>143</v>
      </c>
      <c r="N12" s="184" t="s">
        <v>14</v>
      </c>
      <c r="O12" s="184" t="s">
        <v>140</v>
      </c>
      <c r="P12" s="184" t="s">
        <v>141</v>
      </c>
      <c r="Q12" s="185" t="s">
        <v>142</v>
      </c>
      <c r="R12" s="184" t="s">
        <v>143</v>
      </c>
      <c r="S12" s="184" t="s">
        <v>14</v>
      </c>
      <c r="T12" s="184" t="s">
        <v>140</v>
      </c>
      <c r="U12" s="184" t="s">
        <v>141</v>
      </c>
      <c r="V12" s="185" t="s">
        <v>142</v>
      </c>
      <c r="W12" s="184" t="s">
        <v>143</v>
      </c>
      <c r="X12" s="185" t="s">
        <v>144</v>
      </c>
      <c r="Y12" s="185" t="s">
        <v>145</v>
      </c>
      <c r="Z12" s="185" t="s">
        <v>146</v>
      </c>
      <c r="AA12" s="185" t="s">
        <v>147</v>
      </c>
      <c r="AB12" s="129" t="s">
        <v>144</v>
      </c>
      <c r="AC12" s="185" t="s">
        <v>145</v>
      </c>
      <c r="AD12" s="185" t="s">
        <v>148</v>
      </c>
      <c r="AE12" s="185" t="s">
        <v>149</v>
      </c>
      <c r="AF12" s="185" t="s">
        <v>144</v>
      </c>
      <c r="AG12" s="185" t="s">
        <v>145</v>
      </c>
      <c r="AH12" s="185" t="s">
        <v>150</v>
      </c>
      <c r="AI12" s="185" t="s">
        <v>151</v>
      </c>
      <c r="AJ12" s="185" t="s">
        <v>152</v>
      </c>
      <c r="AK12" s="280"/>
    </row>
    <row r="13" spans="1:37" ht="15.75" x14ac:dyDescent="0.25">
      <c r="A13" s="129" t="s">
        <v>25</v>
      </c>
      <c r="B13" s="186" t="s">
        <v>26</v>
      </c>
      <c r="C13" s="129" t="s">
        <v>27</v>
      </c>
      <c r="D13" s="129" t="s">
        <v>28</v>
      </c>
      <c r="E13" s="129" t="s">
        <v>29</v>
      </c>
      <c r="F13" s="129" t="s">
        <v>30</v>
      </c>
      <c r="G13" s="129" t="s">
        <v>31</v>
      </c>
      <c r="H13" s="129" t="s">
        <v>32</v>
      </c>
      <c r="I13" s="129" t="s">
        <v>33</v>
      </c>
      <c r="J13" s="129" t="s">
        <v>34</v>
      </c>
      <c r="K13" s="129" t="s">
        <v>35</v>
      </c>
      <c r="L13" s="129" t="s">
        <v>36</v>
      </c>
      <c r="M13" s="129" t="s">
        <v>37</v>
      </c>
      <c r="N13" s="130">
        <v>14</v>
      </c>
      <c r="O13" s="130">
        <v>15</v>
      </c>
      <c r="P13" s="130">
        <v>16</v>
      </c>
      <c r="Q13" s="130">
        <v>17</v>
      </c>
      <c r="R13" s="130">
        <v>18</v>
      </c>
      <c r="S13" s="130">
        <v>19</v>
      </c>
      <c r="T13" s="130">
        <v>20</v>
      </c>
      <c r="U13" s="130">
        <v>21</v>
      </c>
      <c r="V13" s="130">
        <v>22</v>
      </c>
      <c r="W13" s="130">
        <v>23</v>
      </c>
      <c r="X13" s="129" t="s">
        <v>48</v>
      </c>
      <c r="Y13" s="129" t="s">
        <v>153</v>
      </c>
      <c r="Z13" s="129" t="s">
        <v>154</v>
      </c>
      <c r="AA13" s="129" t="s">
        <v>155</v>
      </c>
      <c r="AB13" s="129" t="s">
        <v>156</v>
      </c>
      <c r="AC13" s="129" t="s">
        <v>157</v>
      </c>
      <c r="AD13" s="129" t="s">
        <v>158</v>
      </c>
      <c r="AE13" s="129" t="s">
        <v>49</v>
      </c>
      <c r="AF13" s="131" t="s">
        <v>50</v>
      </c>
      <c r="AG13" s="129" t="s">
        <v>159</v>
      </c>
      <c r="AH13" s="129" t="s">
        <v>51</v>
      </c>
      <c r="AI13" s="129" t="s">
        <v>52</v>
      </c>
      <c r="AJ13" s="129" t="s">
        <v>160</v>
      </c>
      <c r="AK13" s="129" t="s">
        <v>161</v>
      </c>
    </row>
    <row r="14" spans="1:37" ht="15.75" x14ac:dyDescent="0.25">
      <c r="A14" s="177"/>
      <c r="B14" s="187" t="s">
        <v>177</v>
      </c>
      <c r="C14" s="188"/>
      <c r="D14" s="168">
        <v>3659.2826999999997</v>
      </c>
      <c r="E14" s="168">
        <f t="shared" ref="E14:AK14" si="0">E15+E458+E865+E1075</f>
        <v>160.16416199999998</v>
      </c>
      <c r="F14" s="168">
        <f t="shared" si="0"/>
        <v>2242.2982680000005</v>
      </c>
      <c r="G14" s="168">
        <f t="shared" si="0"/>
        <v>84</v>
      </c>
      <c r="H14" s="168">
        <f t="shared" si="0"/>
        <v>1172.8202700000002</v>
      </c>
      <c r="I14" s="168">
        <v>2205.9561180575256</v>
      </c>
      <c r="J14" s="168">
        <v>140.99096886400002</v>
      </c>
      <c r="K14" s="168">
        <v>1240.0582993395258</v>
      </c>
      <c r="L14" s="168">
        <v>134.46897766999999</v>
      </c>
      <c r="M14" s="168">
        <v>690.43787218399996</v>
      </c>
      <c r="N14" s="168">
        <f t="shared" si="0"/>
        <v>1453.3265819424746</v>
      </c>
      <c r="O14" s="168">
        <f t="shared" si="0"/>
        <v>19.173193135999988</v>
      </c>
      <c r="P14" s="168">
        <f t="shared" si="0"/>
        <v>1002.2399686604746</v>
      </c>
      <c r="Q14" s="168">
        <f t="shared" si="0"/>
        <v>-50.370977670000009</v>
      </c>
      <c r="R14" s="168">
        <f t="shared" si="0"/>
        <v>482.38239781599998</v>
      </c>
      <c r="S14" s="168">
        <v>1876.3394893014904</v>
      </c>
      <c r="T14" s="168">
        <v>121.06310095000001</v>
      </c>
      <c r="U14" s="168">
        <f>1159374.9273/1000</f>
        <v>1159.3749273000001</v>
      </c>
      <c r="V14" s="168">
        <v>61.471258839999997</v>
      </c>
      <c r="W14" s="168">
        <f>534429.53272/1000</f>
        <v>534.42953272</v>
      </c>
      <c r="X14" s="168">
        <f t="shared" si="0"/>
        <v>0</v>
      </c>
      <c r="Y14" s="168">
        <f t="shared" si="0"/>
        <v>0</v>
      </c>
      <c r="Z14" s="168">
        <f t="shared" si="0"/>
        <v>0</v>
      </c>
      <c r="AA14" s="168">
        <f t="shared" si="0"/>
        <v>0</v>
      </c>
      <c r="AB14" s="168"/>
      <c r="AC14" s="168"/>
      <c r="AD14" s="168"/>
      <c r="AE14" s="168">
        <f t="shared" si="0"/>
        <v>113.066</v>
      </c>
      <c r="AF14" s="168"/>
      <c r="AG14" s="168"/>
      <c r="AH14" s="168"/>
      <c r="AI14" s="168"/>
      <c r="AJ14" s="168">
        <f t="shared" si="0"/>
        <v>146.26173600000001</v>
      </c>
      <c r="AK14" s="168">
        <f t="shared" si="0"/>
        <v>0</v>
      </c>
    </row>
    <row r="15" spans="1:37" ht="51" customHeight="1" x14ac:dyDescent="0.25">
      <c r="A15" s="169"/>
      <c r="B15" s="187" t="s">
        <v>178</v>
      </c>
      <c r="C15" s="188"/>
      <c r="D15" s="168">
        <v>723.24058044232015</v>
      </c>
      <c r="E15" s="168">
        <f t="shared" ref="E15:AK15" si="1">E16+E20+E25+E29+E36+E44+E51+E57+E61+E77+E80+E93+E111+E117+E124+E130+E136+E140+E142+E164+E183+E205+E207+E213+E228+E232+E234+E238+E246+E261+E267+E277+E288+E298+E308+E353+E359+E370+E373+E382+E391+E409+E450+E244</f>
        <v>43.394434826539211</v>
      </c>
      <c r="F15" s="168">
        <f t="shared" si="1"/>
        <v>607.52208757154915</v>
      </c>
      <c r="G15" s="168">
        <f t="shared" si="1"/>
        <v>0</v>
      </c>
      <c r="H15" s="168">
        <f t="shared" si="1"/>
        <v>72.324058044232018</v>
      </c>
      <c r="I15" s="168">
        <v>499.24969363399998</v>
      </c>
      <c r="J15" s="168">
        <v>35.874955404000012</v>
      </c>
      <c r="K15" s="168">
        <v>376.79603705000005</v>
      </c>
      <c r="L15" s="168">
        <v>35.918676910000002</v>
      </c>
      <c r="M15" s="168">
        <v>50.660024270000001</v>
      </c>
      <c r="N15" s="168">
        <f t="shared" si="1"/>
        <v>223.74603753832031</v>
      </c>
      <c r="O15" s="168">
        <f t="shared" si="1"/>
        <v>7.5194794225392165</v>
      </c>
      <c r="P15" s="168">
        <f t="shared" si="1"/>
        <v>230.72605052154907</v>
      </c>
      <c r="Q15" s="168">
        <f t="shared" si="1"/>
        <v>-36.163526180000005</v>
      </c>
      <c r="R15" s="168">
        <f t="shared" si="1"/>
        <v>21.664033774232038</v>
      </c>
      <c r="S15" s="168">
        <v>442.6674056600001</v>
      </c>
      <c r="T15" s="168">
        <v>30.8338532</v>
      </c>
      <c r="U15" s="168">
        <v>359.27543233999995</v>
      </c>
      <c r="V15" s="168">
        <v>6.1154491000000002</v>
      </c>
      <c r="W15" s="168">
        <v>46.442671020000006</v>
      </c>
      <c r="X15" s="168">
        <f t="shared" si="1"/>
        <v>0</v>
      </c>
      <c r="Y15" s="168">
        <f t="shared" si="1"/>
        <v>0</v>
      </c>
      <c r="Z15" s="168">
        <f t="shared" si="1"/>
        <v>0</v>
      </c>
      <c r="AA15" s="168">
        <f t="shared" si="1"/>
        <v>0</v>
      </c>
      <c r="AB15" s="168"/>
      <c r="AC15" s="168"/>
      <c r="AD15" s="168"/>
      <c r="AE15" s="168">
        <f t="shared" si="1"/>
        <v>75.360000000000014</v>
      </c>
      <c r="AF15" s="168"/>
      <c r="AG15" s="168"/>
      <c r="AH15" s="168"/>
      <c r="AI15" s="168"/>
      <c r="AJ15" s="168">
        <f t="shared" si="1"/>
        <v>45.276600000000002</v>
      </c>
      <c r="AK15" s="168">
        <f t="shared" si="1"/>
        <v>0</v>
      </c>
    </row>
    <row r="16" spans="1:37" ht="15.75" x14ac:dyDescent="0.25">
      <c r="A16" s="267"/>
      <c r="B16" s="187" t="s">
        <v>179</v>
      </c>
      <c r="C16" s="188"/>
      <c r="D16" s="170">
        <v>0</v>
      </c>
      <c r="E16" s="170">
        <f t="shared" ref="E16:AK16" si="2">SUM(E17:E19)</f>
        <v>0</v>
      </c>
      <c r="F16" s="170">
        <f t="shared" si="2"/>
        <v>0</v>
      </c>
      <c r="G16" s="170">
        <f t="shared" si="2"/>
        <v>0</v>
      </c>
      <c r="H16" s="170">
        <f t="shared" si="2"/>
        <v>0</v>
      </c>
      <c r="I16" s="170">
        <f t="shared" si="2"/>
        <v>2.8019380139999996</v>
      </c>
      <c r="J16" s="170">
        <f t="shared" si="2"/>
        <v>0.67704931999999995</v>
      </c>
      <c r="K16" s="170">
        <f t="shared" si="2"/>
        <v>1.7661333100000001</v>
      </c>
      <c r="L16" s="170">
        <f t="shared" si="2"/>
        <v>0.25282260000000001</v>
      </c>
      <c r="M16" s="170">
        <f t="shared" si="2"/>
        <v>0.105932784</v>
      </c>
      <c r="N16" s="170">
        <f t="shared" si="2"/>
        <v>-2.8019380139999996</v>
      </c>
      <c r="O16" s="170">
        <f t="shared" si="2"/>
        <v>-0.67704931999999995</v>
      </c>
      <c r="P16" s="170">
        <f t="shared" si="2"/>
        <v>-1.7661333100000001</v>
      </c>
      <c r="Q16" s="170">
        <f t="shared" si="2"/>
        <v>-0.25282260000000001</v>
      </c>
      <c r="R16" s="170">
        <f t="shared" si="2"/>
        <v>-0.105932784</v>
      </c>
      <c r="S16" s="170">
        <v>2.9359352100000007</v>
      </c>
      <c r="T16" s="170">
        <v>0.56420777</v>
      </c>
      <c r="U16" s="168">
        <v>2.0727646200000001</v>
      </c>
      <c r="V16" s="170">
        <v>0.2106855</v>
      </c>
      <c r="W16" s="170">
        <v>8.827732000000002E-2</v>
      </c>
      <c r="X16" s="170">
        <f t="shared" si="2"/>
        <v>0</v>
      </c>
      <c r="Y16" s="170">
        <f t="shared" si="2"/>
        <v>0</v>
      </c>
      <c r="Z16" s="170">
        <f t="shared" si="2"/>
        <v>0</v>
      </c>
      <c r="AA16" s="170">
        <f t="shared" si="2"/>
        <v>0</v>
      </c>
      <c r="AB16" s="170"/>
      <c r="AC16" s="170"/>
      <c r="AD16" s="170"/>
      <c r="AE16" s="170">
        <f t="shared" si="2"/>
        <v>0.4</v>
      </c>
      <c r="AF16" s="170"/>
      <c r="AG16" s="170"/>
      <c r="AH16" s="170"/>
      <c r="AI16" s="170"/>
      <c r="AJ16" s="170">
        <f t="shared" si="2"/>
        <v>5.5E-2</v>
      </c>
      <c r="AK16" s="170">
        <f t="shared" si="2"/>
        <v>0</v>
      </c>
    </row>
    <row r="17" spans="1:37" ht="94.5" x14ac:dyDescent="0.25">
      <c r="A17" s="267">
        <v>1</v>
      </c>
      <c r="B17" s="133" t="s">
        <v>180</v>
      </c>
      <c r="C17" s="138" t="s">
        <v>181</v>
      </c>
      <c r="D17" s="142">
        <v>0</v>
      </c>
      <c r="E17" s="142">
        <f>D17*6%</f>
        <v>0</v>
      </c>
      <c r="F17" s="142">
        <f>D17-E17-H17</f>
        <v>0</v>
      </c>
      <c r="G17" s="142">
        <v>0</v>
      </c>
      <c r="H17" s="142">
        <f>D17*10%</f>
        <v>0</v>
      </c>
      <c r="I17" s="142">
        <v>0.271572912</v>
      </c>
      <c r="J17" s="142">
        <v>0</v>
      </c>
      <c r="K17" s="142">
        <v>0</v>
      </c>
      <c r="L17" s="142">
        <v>0.25282260000000001</v>
      </c>
      <c r="M17" s="142">
        <v>1.8750312000000002E-2</v>
      </c>
      <c r="N17" s="142">
        <f>D17-I17</f>
        <v>-0.271572912</v>
      </c>
      <c r="O17" s="142">
        <f t="shared" ref="O17:R17" si="3">E17-J17</f>
        <v>0</v>
      </c>
      <c r="P17" s="142">
        <f t="shared" si="3"/>
        <v>0</v>
      </c>
      <c r="Q17" s="142">
        <f t="shared" si="3"/>
        <v>-0.25282260000000001</v>
      </c>
      <c r="R17" s="142">
        <f t="shared" si="3"/>
        <v>-1.8750312000000002E-2</v>
      </c>
      <c r="S17" s="134">
        <v>0.22856163999999998</v>
      </c>
      <c r="T17" s="134">
        <v>0</v>
      </c>
      <c r="U17" s="168">
        <v>2.2508799999999998E-3</v>
      </c>
      <c r="V17" s="134">
        <v>0.2106855</v>
      </c>
      <c r="W17" s="142">
        <v>1.5625259999999998E-2</v>
      </c>
      <c r="X17" s="142"/>
      <c r="Y17" s="142"/>
      <c r="Z17" s="142"/>
      <c r="AA17" s="142"/>
      <c r="AB17" s="181">
        <v>2020</v>
      </c>
      <c r="AC17" s="142" t="s">
        <v>2198</v>
      </c>
      <c r="AD17" s="142" t="s">
        <v>2199</v>
      </c>
      <c r="AE17" s="134">
        <v>0.4</v>
      </c>
      <c r="AF17" s="142"/>
      <c r="AG17" s="142"/>
      <c r="AH17" s="142"/>
      <c r="AI17" s="142"/>
      <c r="AJ17" s="134">
        <v>0</v>
      </c>
      <c r="AK17" s="142"/>
    </row>
    <row r="18" spans="1:37" ht="47.25" x14ac:dyDescent="0.25">
      <c r="A18" s="267">
        <v>2</v>
      </c>
      <c r="B18" s="133" t="s">
        <v>1754</v>
      </c>
      <c r="C18" s="138" t="s">
        <v>1755</v>
      </c>
      <c r="D18" s="142">
        <v>0</v>
      </c>
      <c r="E18" s="142">
        <f t="shared" ref="E18:E19" si="4">D18*6%</f>
        <v>0</v>
      </c>
      <c r="F18" s="142">
        <f t="shared" ref="F18:F19" si="5">D18-E18-H18</f>
        <v>0</v>
      </c>
      <c r="G18" s="142">
        <v>0</v>
      </c>
      <c r="H18" s="142">
        <f t="shared" ref="H18:H19" si="6">D18*10%</f>
        <v>0</v>
      </c>
      <c r="I18" s="142">
        <v>1.8985512E-2</v>
      </c>
      <c r="J18" s="142">
        <v>0</v>
      </c>
      <c r="K18" s="142">
        <v>0</v>
      </c>
      <c r="L18" s="142">
        <v>0</v>
      </c>
      <c r="M18" s="142">
        <v>1.8985512E-2</v>
      </c>
      <c r="N18" s="142">
        <f t="shared" ref="N18:N19" si="7">D18-I18</f>
        <v>-1.8985512E-2</v>
      </c>
      <c r="O18" s="142">
        <f t="shared" ref="O18:O19" si="8">E18-J18</f>
        <v>0</v>
      </c>
      <c r="P18" s="142">
        <f t="shared" ref="P18:P19" si="9">F18-K18</f>
        <v>0</v>
      </c>
      <c r="Q18" s="142">
        <f t="shared" ref="Q18:Q19" si="10">G18-L18</f>
        <v>0</v>
      </c>
      <c r="R18" s="142">
        <f t="shared" ref="R18:R19" si="11">H18-M18</f>
        <v>-1.8985512E-2</v>
      </c>
      <c r="S18" s="134">
        <v>0.24661279999999999</v>
      </c>
      <c r="T18" s="134">
        <v>0</v>
      </c>
      <c r="U18" s="168">
        <v>0.23079153999999999</v>
      </c>
      <c r="V18" s="134">
        <v>0</v>
      </c>
      <c r="W18" s="142">
        <v>1.582126E-2</v>
      </c>
      <c r="X18" s="142"/>
      <c r="Y18" s="142"/>
      <c r="Z18" s="142"/>
      <c r="AA18" s="142"/>
      <c r="AB18" s="142"/>
      <c r="AC18" s="142"/>
      <c r="AD18" s="142"/>
      <c r="AE18" s="134">
        <v>0</v>
      </c>
      <c r="AF18" s="142"/>
      <c r="AG18" s="142"/>
      <c r="AH18" s="142"/>
      <c r="AI18" s="142"/>
      <c r="AJ18" s="134">
        <v>0</v>
      </c>
      <c r="AK18" s="142"/>
    </row>
    <row r="19" spans="1:37" ht="47.25" x14ac:dyDescent="0.25">
      <c r="A19" s="267">
        <v>3</v>
      </c>
      <c r="B19" s="140" t="s">
        <v>1756</v>
      </c>
      <c r="C19" s="138" t="s">
        <v>182</v>
      </c>
      <c r="D19" s="142">
        <v>0</v>
      </c>
      <c r="E19" s="142">
        <f t="shared" si="4"/>
        <v>0</v>
      </c>
      <c r="F19" s="142">
        <f t="shared" si="5"/>
        <v>0</v>
      </c>
      <c r="G19" s="142">
        <v>0</v>
      </c>
      <c r="H19" s="142">
        <f t="shared" si="6"/>
        <v>0</v>
      </c>
      <c r="I19" s="142">
        <v>2.5113795899999998</v>
      </c>
      <c r="J19" s="142">
        <v>0.67704931999999995</v>
      </c>
      <c r="K19" s="142">
        <v>1.7661333100000001</v>
      </c>
      <c r="L19" s="142">
        <v>0</v>
      </c>
      <c r="M19" s="142">
        <v>6.8196960000000001E-2</v>
      </c>
      <c r="N19" s="142">
        <f t="shared" si="7"/>
        <v>-2.5113795899999998</v>
      </c>
      <c r="O19" s="142">
        <f t="shared" si="8"/>
        <v>-0.67704931999999995</v>
      </c>
      <c r="P19" s="142">
        <f t="shared" si="9"/>
        <v>-1.7661333100000001</v>
      </c>
      <c r="Q19" s="142">
        <f t="shared" si="10"/>
        <v>0</v>
      </c>
      <c r="R19" s="142">
        <f t="shared" si="11"/>
        <v>-6.8196960000000001E-2</v>
      </c>
      <c r="S19" s="134">
        <v>2.4607607700000003</v>
      </c>
      <c r="T19" s="134">
        <v>0.56420777</v>
      </c>
      <c r="U19" s="168">
        <v>1.8397222</v>
      </c>
      <c r="V19" s="134">
        <v>0</v>
      </c>
      <c r="W19" s="142">
        <v>5.6830800000000015E-2</v>
      </c>
      <c r="X19" s="142"/>
      <c r="Y19" s="142"/>
      <c r="Z19" s="142"/>
      <c r="AA19" s="142"/>
      <c r="AB19" s="142"/>
      <c r="AC19" s="142"/>
      <c r="AD19" s="142"/>
      <c r="AE19" s="134">
        <v>0</v>
      </c>
      <c r="AF19" s="181">
        <v>2020</v>
      </c>
      <c r="AG19" s="142" t="s">
        <v>2200</v>
      </c>
      <c r="AH19" s="142" t="s">
        <v>2201</v>
      </c>
      <c r="AI19" s="142" t="s">
        <v>2202</v>
      </c>
      <c r="AJ19" s="134">
        <v>5.5E-2</v>
      </c>
      <c r="AK19" s="142"/>
    </row>
    <row r="20" spans="1:37" ht="31.5" x14ac:dyDescent="0.25">
      <c r="A20" s="267"/>
      <c r="B20" s="187" t="s">
        <v>183</v>
      </c>
      <c r="C20" s="188"/>
      <c r="D20" s="170">
        <v>3.8980079999999999</v>
      </c>
      <c r="E20" s="170">
        <f t="shared" ref="E20:AK20" si="12">SUM(E21:E24)</f>
        <v>0.23388048</v>
      </c>
      <c r="F20" s="170">
        <f t="shared" si="12"/>
        <v>3.2743267200000004</v>
      </c>
      <c r="G20" s="170">
        <f t="shared" si="12"/>
        <v>0</v>
      </c>
      <c r="H20" s="170">
        <f t="shared" si="12"/>
        <v>0.38980080000000006</v>
      </c>
      <c r="I20" s="170">
        <f t="shared" si="12"/>
        <v>9.7346550599999997</v>
      </c>
      <c r="J20" s="170">
        <f t="shared" si="12"/>
        <v>0.25914904</v>
      </c>
      <c r="K20" s="170">
        <f t="shared" si="12"/>
        <v>9.0283785200000004</v>
      </c>
      <c r="L20" s="170">
        <f t="shared" si="12"/>
        <v>0</v>
      </c>
      <c r="M20" s="170">
        <f t="shared" si="12"/>
        <v>0.44712750000000001</v>
      </c>
      <c r="N20" s="170">
        <f t="shared" si="12"/>
        <v>-5.8366470599999989</v>
      </c>
      <c r="O20" s="170">
        <f t="shared" si="12"/>
        <v>-2.5268559999999989E-2</v>
      </c>
      <c r="P20" s="170">
        <f t="shared" si="12"/>
        <v>-5.7540517999999992</v>
      </c>
      <c r="Q20" s="170">
        <f t="shared" si="12"/>
        <v>0</v>
      </c>
      <c r="R20" s="170">
        <f t="shared" si="12"/>
        <v>-5.7326699999999967E-2</v>
      </c>
      <c r="S20" s="170">
        <v>5.4690982399999992</v>
      </c>
      <c r="T20" s="170">
        <v>0.21595752999999998</v>
      </c>
      <c r="U20" s="168">
        <v>4.8805344599999998</v>
      </c>
      <c r="V20" s="170">
        <v>0</v>
      </c>
      <c r="W20" s="170">
        <v>0.37260624999999992</v>
      </c>
      <c r="X20" s="170">
        <f t="shared" si="12"/>
        <v>0</v>
      </c>
      <c r="Y20" s="170">
        <f t="shared" si="12"/>
        <v>0</v>
      </c>
      <c r="Z20" s="170">
        <f t="shared" si="12"/>
        <v>0</v>
      </c>
      <c r="AA20" s="170">
        <f t="shared" si="12"/>
        <v>0</v>
      </c>
      <c r="AB20" s="170"/>
      <c r="AC20" s="170"/>
      <c r="AD20" s="170"/>
      <c r="AE20" s="170">
        <f t="shared" si="12"/>
        <v>1.26</v>
      </c>
      <c r="AF20" s="170"/>
      <c r="AG20" s="170"/>
      <c r="AH20" s="170"/>
      <c r="AI20" s="170"/>
      <c r="AJ20" s="170">
        <f t="shared" si="12"/>
        <v>1.8260000000000001</v>
      </c>
      <c r="AK20" s="170">
        <f t="shared" si="12"/>
        <v>0</v>
      </c>
    </row>
    <row r="21" spans="1:37" ht="63" x14ac:dyDescent="0.25">
      <c r="A21" s="267">
        <f>IF(A20&gt;0,A20+1,A19+1)</f>
        <v>4</v>
      </c>
      <c r="B21" s="133" t="s">
        <v>184</v>
      </c>
      <c r="C21" s="138" t="s">
        <v>185</v>
      </c>
      <c r="D21" s="142">
        <v>1.2E-2</v>
      </c>
      <c r="E21" s="142">
        <f t="shared" ref="E21:E24" si="13">D21*6%</f>
        <v>7.1999999999999994E-4</v>
      </c>
      <c r="F21" s="142">
        <f t="shared" ref="F21:F24" si="14">D21-E21-H21</f>
        <v>1.008E-2</v>
      </c>
      <c r="G21" s="142">
        <v>0</v>
      </c>
      <c r="H21" s="142">
        <f t="shared" ref="H21:H24" si="15">D21*10%</f>
        <v>1.2000000000000001E-3</v>
      </c>
      <c r="I21" s="142">
        <v>8.5344000000000001E-4</v>
      </c>
      <c r="J21" s="142">
        <v>0</v>
      </c>
      <c r="K21" s="142">
        <v>0</v>
      </c>
      <c r="L21" s="142">
        <v>0</v>
      </c>
      <c r="M21" s="142">
        <v>8.5344000000000001E-4</v>
      </c>
      <c r="N21" s="142">
        <f t="shared" ref="N21:N24" si="16">D21-I21</f>
        <v>1.114656E-2</v>
      </c>
      <c r="O21" s="142">
        <f t="shared" ref="O21:O24" si="17">E21-J21</f>
        <v>7.1999999999999994E-4</v>
      </c>
      <c r="P21" s="142">
        <f t="shared" ref="P21:P24" si="18">F21-K21</f>
        <v>1.008E-2</v>
      </c>
      <c r="Q21" s="142">
        <f t="shared" ref="Q21:Q24" si="19">G21-L21</f>
        <v>0</v>
      </c>
      <c r="R21" s="142">
        <f t="shared" ref="R21:R24" si="20">H21-M21</f>
        <v>3.465600000000001E-4</v>
      </c>
      <c r="S21" s="134">
        <v>7.1119999999999994E-4</v>
      </c>
      <c r="T21" s="134">
        <v>0</v>
      </c>
      <c r="U21" s="168">
        <v>0</v>
      </c>
      <c r="V21" s="134">
        <v>0</v>
      </c>
      <c r="W21" s="142">
        <v>7.1119999999999994E-4</v>
      </c>
      <c r="X21" s="142"/>
      <c r="Y21" s="142"/>
      <c r="Z21" s="142"/>
      <c r="AA21" s="142"/>
      <c r="AB21" s="142"/>
      <c r="AC21" s="142"/>
      <c r="AD21" s="142"/>
      <c r="AE21" s="134">
        <v>0</v>
      </c>
      <c r="AF21" s="142"/>
      <c r="AG21" s="142"/>
      <c r="AH21" s="142"/>
      <c r="AI21" s="142"/>
      <c r="AJ21" s="134">
        <v>0</v>
      </c>
      <c r="AK21" s="142"/>
    </row>
    <row r="22" spans="1:37" ht="78.75" x14ac:dyDescent="0.25">
      <c r="A22" s="267">
        <f t="shared" ref="A22:A85" si="21">IF(A21&gt;0,A21+1,A20+1)</f>
        <v>5</v>
      </c>
      <c r="B22" s="133" t="s">
        <v>186</v>
      </c>
      <c r="C22" s="138" t="s">
        <v>187</v>
      </c>
      <c r="D22" s="142">
        <v>0.4239719999999999</v>
      </c>
      <c r="E22" s="142">
        <f t="shared" si="13"/>
        <v>2.5438319999999993E-2</v>
      </c>
      <c r="F22" s="142">
        <f t="shared" si="14"/>
        <v>0.35613647999999987</v>
      </c>
      <c r="G22" s="142">
        <v>0</v>
      </c>
      <c r="H22" s="142">
        <f t="shared" si="15"/>
        <v>4.2397199999999996E-2</v>
      </c>
      <c r="I22" s="142">
        <v>6.8366054079999996</v>
      </c>
      <c r="J22" s="142">
        <v>0</v>
      </c>
      <c r="K22" s="142">
        <v>6.6588785799999997</v>
      </c>
      <c r="L22" s="142">
        <v>0</v>
      </c>
      <c r="M22" s="142">
        <v>0.177726828</v>
      </c>
      <c r="N22" s="142">
        <f t="shared" si="16"/>
        <v>-6.4126334079999996</v>
      </c>
      <c r="O22" s="142">
        <f t="shared" si="17"/>
        <v>2.5438319999999993E-2</v>
      </c>
      <c r="P22" s="142">
        <f t="shared" si="18"/>
        <v>-6.3027420999999997</v>
      </c>
      <c r="Q22" s="142">
        <f t="shared" si="19"/>
        <v>0</v>
      </c>
      <c r="R22" s="142">
        <f t="shared" si="20"/>
        <v>-0.13532962800000001</v>
      </c>
      <c r="S22" s="134">
        <v>2.3497260299999998</v>
      </c>
      <c r="T22" s="134">
        <v>0</v>
      </c>
      <c r="U22" s="168">
        <v>2.2016203399999998</v>
      </c>
      <c r="V22" s="134">
        <v>0</v>
      </c>
      <c r="W22" s="142">
        <v>0.14810568999999998</v>
      </c>
      <c r="X22" s="142"/>
      <c r="Y22" s="142"/>
      <c r="Z22" s="142"/>
      <c r="AA22" s="142"/>
      <c r="AB22" s="142"/>
      <c r="AC22" s="142"/>
      <c r="AD22" s="142"/>
      <c r="AE22" s="134">
        <v>0</v>
      </c>
      <c r="AF22" s="181">
        <v>2020</v>
      </c>
      <c r="AG22" s="142" t="s">
        <v>2200</v>
      </c>
      <c r="AH22" s="142" t="s">
        <v>2201</v>
      </c>
      <c r="AI22" s="142" t="s">
        <v>2202</v>
      </c>
      <c r="AJ22" s="134">
        <v>1.2510000000000001</v>
      </c>
      <c r="AK22" s="142"/>
    </row>
    <row r="23" spans="1:37" ht="63" x14ac:dyDescent="0.25">
      <c r="A23" s="267">
        <f t="shared" si="21"/>
        <v>6</v>
      </c>
      <c r="B23" s="133" t="s">
        <v>188</v>
      </c>
      <c r="C23" s="138" t="s">
        <v>189</v>
      </c>
      <c r="D23" s="142">
        <v>3.4620360000000003</v>
      </c>
      <c r="E23" s="142">
        <f t="shared" si="13"/>
        <v>0.20772216000000002</v>
      </c>
      <c r="F23" s="142">
        <f t="shared" si="14"/>
        <v>2.9081102400000005</v>
      </c>
      <c r="G23" s="142">
        <v>0</v>
      </c>
      <c r="H23" s="142">
        <f t="shared" si="15"/>
        <v>0.34620360000000006</v>
      </c>
      <c r="I23" s="142">
        <v>2.8797013759999999</v>
      </c>
      <c r="J23" s="142">
        <v>0.25914904</v>
      </c>
      <c r="K23" s="142">
        <v>2.3694999399999999</v>
      </c>
      <c r="L23" s="142">
        <v>0</v>
      </c>
      <c r="M23" s="142">
        <v>0.25105239600000001</v>
      </c>
      <c r="N23" s="142">
        <f t="shared" si="16"/>
        <v>0.58233462400000047</v>
      </c>
      <c r="O23" s="142">
        <f t="shared" si="17"/>
        <v>-5.142687999999998E-2</v>
      </c>
      <c r="P23" s="142">
        <f t="shared" si="18"/>
        <v>0.53861030000000065</v>
      </c>
      <c r="Q23" s="142">
        <f t="shared" si="19"/>
        <v>0</v>
      </c>
      <c r="R23" s="142">
        <f t="shared" si="20"/>
        <v>9.5151204000000045E-2</v>
      </c>
      <c r="S23" s="134">
        <v>2.89339696</v>
      </c>
      <c r="T23" s="134">
        <v>0.21595752999999998</v>
      </c>
      <c r="U23" s="168">
        <v>2.4682290999999998</v>
      </c>
      <c r="V23" s="134">
        <v>0</v>
      </c>
      <c r="W23" s="142">
        <v>0.20921033</v>
      </c>
      <c r="X23" s="142"/>
      <c r="Y23" s="142"/>
      <c r="Z23" s="142"/>
      <c r="AA23" s="142"/>
      <c r="AB23" s="181">
        <v>2020</v>
      </c>
      <c r="AC23" s="142" t="s">
        <v>2198</v>
      </c>
      <c r="AD23" s="142" t="s">
        <v>2199</v>
      </c>
      <c r="AE23" s="134">
        <v>1.26</v>
      </c>
      <c r="AF23" s="142"/>
      <c r="AG23" s="142"/>
      <c r="AH23" s="142"/>
      <c r="AI23" s="142"/>
      <c r="AJ23" s="134">
        <v>0</v>
      </c>
      <c r="AK23" s="142"/>
    </row>
    <row r="24" spans="1:37" ht="63" x14ac:dyDescent="0.25">
      <c r="A24" s="267">
        <f t="shared" si="21"/>
        <v>7</v>
      </c>
      <c r="B24" s="133" t="s">
        <v>1492</v>
      </c>
      <c r="C24" s="138" t="s">
        <v>1493</v>
      </c>
      <c r="D24" s="142">
        <v>0</v>
      </c>
      <c r="E24" s="142">
        <f t="shared" si="13"/>
        <v>0</v>
      </c>
      <c r="F24" s="142">
        <f t="shared" si="14"/>
        <v>0</v>
      </c>
      <c r="G24" s="142">
        <v>0</v>
      </c>
      <c r="H24" s="142">
        <f t="shared" si="15"/>
        <v>0</v>
      </c>
      <c r="I24" s="142">
        <v>1.7494836E-2</v>
      </c>
      <c r="J24" s="142">
        <v>0</v>
      </c>
      <c r="K24" s="142">
        <v>0</v>
      </c>
      <c r="L24" s="142">
        <v>0</v>
      </c>
      <c r="M24" s="142">
        <v>1.7494836E-2</v>
      </c>
      <c r="N24" s="142">
        <f t="shared" si="16"/>
        <v>-1.7494836E-2</v>
      </c>
      <c r="O24" s="142">
        <f t="shared" si="17"/>
        <v>0</v>
      </c>
      <c r="P24" s="142">
        <f t="shared" si="18"/>
        <v>0</v>
      </c>
      <c r="Q24" s="142">
        <f t="shared" si="19"/>
        <v>0</v>
      </c>
      <c r="R24" s="142">
        <f t="shared" si="20"/>
        <v>-1.7494836E-2</v>
      </c>
      <c r="S24" s="134">
        <v>0.22526404999999997</v>
      </c>
      <c r="T24" s="134">
        <v>0</v>
      </c>
      <c r="U24" s="168">
        <v>0.21068501999999997</v>
      </c>
      <c r="V24" s="134">
        <v>0</v>
      </c>
      <c r="W24" s="142">
        <v>1.4579030000000002E-2</v>
      </c>
      <c r="X24" s="142"/>
      <c r="Y24" s="142"/>
      <c r="Z24" s="142"/>
      <c r="AA24" s="142"/>
      <c r="AB24" s="142"/>
      <c r="AC24" s="142"/>
      <c r="AD24" s="142"/>
      <c r="AE24" s="134">
        <v>0</v>
      </c>
      <c r="AF24" s="181">
        <v>2020</v>
      </c>
      <c r="AG24" s="142" t="s">
        <v>2200</v>
      </c>
      <c r="AH24" s="142" t="s">
        <v>2201</v>
      </c>
      <c r="AI24" s="142" t="s">
        <v>2202</v>
      </c>
      <c r="AJ24" s="134">
        <v>0.57499999999999996</v>
      </c>
      <c r="AK24" s="142"/>
    </row>
    <row r="25" spans="1:37" ht="15.75" x14ac:dyDescent="0.25">
      <c r="A25" s="188"/>
      <c r="B25" s="187" t="s">
        <v>190</v>
      </c>
      <c r="C25" s="188"/>
      <c r="D25" s="170">
        <v>4.7764439999999997</v>
      </c>
      <c r="E25" s="170">
        <f t="shared" ref="E25:AK25" si="22">SUM(E26:E28)</f>
        <v>0.28658663999999995</v>
      </c>
      <c r="F25" s="170">
        <f t="shared" si="22"/>
        <v>4.0122129599999994</v>
      </c>
      <c r="G25" s="170">
        <f t="shared" si="22"/>
        <v>0</v>
      </c>
      <c r="H25" s="170">
        <f t="shared" si="22"/>
        <v>0.47764439999999997</v>
      </c>
      <c r="I25" s="170">
        <f t="shared" si="22"/>
        <v>4.2730034220000004</v>
      </c>
      <c r="J25" s="170">
        <f t="shared" si="22"/>
        <v>0.51411899999999999</v>
      </c>
      <c r="K25" s="170">
        <f t="shared" si="22"/>
        <v>3.54672711</v>
      </c>
      <c r="L25" s="170">
        <f t="shared" si="22"/>
        <v>0</v>
      </c>
      <c r="M25" s="170">
        <f t="shared" si="22"/>
        <v>0.21215731199999999</v>
      </c>
      <c r="N25" s="170">
        <f t="shared" si="22"/>
        <v>0.50344057799999897</v>
      </c>
      <c r="O25" s="170">
        <f t="shared" si="22"/>
        <v>-0.22753236000000007</v>
      </c>
      <c r="P25" s="170">
        <f t="shared" si="22"/>
        <v>0.4654858499999992</v>
      </c>
      <c r="Q25" s="170">
        <f t="shared" si="22"/>
        <v>0</v>
      </c>
      <c r="R25" s="170">
        <f t="shared" si="22"/>
        <v>0.26548708799999998</v>
      </c>
      <c r="S25" s="170">
        <v>3.5916784399999999</v>
      </c>
      <c r="T25" s="170">
        <v>0.42843249999999999</v>
      </c>
      <c r="U25" s="168">
        <v>2.98644818</v>
      </c>
      <c r="V25" s="170">
        <v>0</v>
      </c>
      <c r="W25" s="170">
        <v>0.17679776</v>
      </c>
      <c r="X25" s="170">
        <f t="shared" si="22"/>
        <v>0</v>
      </c>
      <c r="Y25" s="170">
        <f t="shared" si="22"/>
        <v>0</v>
      </c>
      <c r="Z25" s="170">
        <f t="shared" si="22"/>
        <v>0</v>
      </c>
      <c r="AA25" s="170">
        <f t="shared" si="22"/>
        <v>0</v>
      </c>
      <c r="AB25" s="170"/>
      <c r="AC25" s="170"/>
      <c r="AD25" s="170"/>
      <c r="AE25" s="170">
        <f t="shared" si="22"/>
        <v>0</v>
      </c>
      <c r="AF25" s="170"/>
      <c r="AG25" s="170"/>
      <c r="AH25" s="170"/>
      <c r="AI25" s="170"/>
      <c r="AJ25" s="170">
        <f t="shared" si="22"/>
        <v>1.4999999999999999E-2</v>
      </c>
      <c r="AK25" s="170">
        <f t="shared" si="22"/>
        <v>0</v>
      </c>
    </row>
    <row r="26" spans="1:37" ht="47.25" x14ac:dyDescent="0.25">
      <c r="A26" s="267">
        <f t="shared" si="21"/>
        <v>8</v>
      </c>
      <c r="B26" s="133" t="s">
        <v>191</v>
      </c>
      <c r="C26" s="138" t="s">
        <v>192</v>
      </c>
      <c r="D26" s="142">
        <v>2.045328</v>
      </c>
      <c r="E26" s="142">
        <f t="shared" ref="E26:E28" si="23">D26*6%</f>
        <v>0.12271968</v>
      </c>
      <c r="F26" s="142">
        <f t="shared" ref="F26:F28" si="24">D26-E26-H26</f>
        <v>1.7180755200000002</v>
      </c>
      <c r="G26" s="142">
        <v>0</v>
      </c>
      <c r="H26" s="142">
        <f t="shared" ref="H26:H28" si="25">D26*10%</f>
        <v>0.20453280000000001</v>
      </c>
      <c r="I26" s="142">
        <v>1.9550981420000002</v>
      </c>
      <c r="J26" s="142">
        <v>0.24127573999999999</v>
      </c>
      <c r="K26" s="142">
        <v>1.62712425</v>
      </c>
      <c r="L26" s="142">
        <v>0</v>
      </c>
      <c r="M26" s="142">
        <v>8.6698152000000001E-2</v>
      </c>
      <c r="N26" s="142">
        <f t="shared" ref="N26:N28" si="26">D26-I26</f>
        <v>9.022985799999983E-2</v>
      </c>
      <c r="O26" s="142">
        <f t="shared" ref="O26:O28" si="27">E26-J26</f>
        <v>-0.11855605999999999</v>
      </c>
      <c r="P26" s="142">
        <f t="shared" ref="P26:P28" si="28">F26-K26</f>
        <v>9.095127000000014E-2</v>
      </c>
      <c r="Q26" s="142">
        <f t="shared" ref="Q26:Q28" si="29">G26-L26</f>
        <v>0</v>
      </c>
      <c r="R26" s="142">
        <f t="shared" ref="R26:R28" si="30">H26-M26</f>
        <v>0.11783464800000001</v>
      </c>
      <c r="S26" s="134">
        <v>1.6292484600000001</v>
      </c>
      <c r="T26" s="134">
        <v>0.20106311999999998</v>
      </c>
      <c r="U26" s="168">
        <v>1.35593688</v>
      </c>
      <c r="V26" s="134">
        <v>0</v>
      </c>
      <c r="W26" s="142">
        <v>7.2248460000000014E-2</v>
      </c>
      <c r="X26" s="142"/>
      <c r="Y26" s="142"/>
      <c r="Z26" s="142"/>
      <c r="AA26" s="142"/>
      <c r="AB26" s="142"/>
      <c r="AC26" s="142"/>
      <c r="AD26" s="142"/>
      <c r="AE26" s="134">
        <v>0</v>
      </c>
      <c r="AF26" s="142"/>
      <c r="AG26" s="142"/>
      <c r="AH26" s="142"/>
      <c r="AI26" s="142"/>
      <c r="AJ26" s="134">
        <v>0</v>
      </c>
      <c r="AK26" s="142"/>
    </row>
    <row r="27" spans="1:37" ht="94.5" x14ac:dyDescent="0.25">
      <c r="A27" s="267">
        <f t="shared" si="21"/>
        <v>9</v>
      </c>
      <c r="B27" s="174" t="s">
        <v>1757</v>
      </c>
      <c r="C27" s="138" t="s">
        <v>1758</v>
      </c>
      <c r="D27" s="142">
        <v>0</v>
      </c>
      <c r="E27" s="142">
        <f t="shared" si="23"/>
        <v>0</v>
      </c>
      <c r="F27" s="142">
        <f t="shared" si="24"/>
        <v>0</v>
      </c>
      <c r="G27" s="142">
        <v>0</v>
      </c>
      <c r="H27" s="142">
        <f t="shared" si="25"/>
        <v>0</v>
      </c>
      <c r="I27" s="142">
        <v>1.9591188000000002E-2</v>
      </c>
      <c r="J27" s="142">
        <v>0</v>
      </c>
      <c r="K27" s="142">
        <v>0</v>
      </c>
      <c r="L27" s="142">
        <v>0</v>
      </c>
      <c r="M27" s="142">
        <v>1.9591188000000002E-2</v>
      </c>
      <c r="N27" s="142">
        <f t="shared" si="26"/>
        <v>-1.9591188000000002E-2</v>
      </c>
      <c r="O27" s="142">
        <f t="shared" si="27"/>
        <v>0</v>
      </c>
      <c r="P27" s="142">
        <f t="shared" si="28"/>
        <v>0</v>
      </c>
      <c r="Q27" s="142">
        <f t="shared" si="29"/>
        <v>0</v>
      </c>
      <c r="R27" s="142">
        <f t="shared" si="30"/>
        <v>-1.9591188000000002E-2</v>
      </c>
      <c r="S27" s="134">
        <v>4.716824E-2</v>
      </c>
      <c r="T27" s="134">
        <v>0</v>
      </c>
      <c r="U27" s="168">
        <v>3.0842250000000002E-2</v>
      </c>
      <c r="V27" s="134">
        <v>0</v>
      </c>
      <c r="W27" s="142">
        <v>1.6325990000000002E-2</v>
      </c>
      <c r="X27" s="142"/>
      <c r="Y27" s="142"/>
      <c r="Z27" s="142"/>
      <c r="AA27" s="142"/>
      <c r="AB27" s="142"/>
      <c r="AC27" s="142"/>
      <c r="AD27" s="142"/>
      <c r="AE27" s="134">
        <v>0</v>
      </c>
      <c r="AF27" s="181">
        <v>2020</v>
      </c>
      <c r="AG27" s="142" t="s">
        <v>2200</v>
      </c>
      <c r="AH27" s="142" t="s">
        <v>2201</v>
      </c>
      <c r="AI27" s="142" t="s">
        <v>2202</v>
      </c>
      <c r="AJ27" s="134">
        <v>1.4999999999999999E-2</v>
      </c>
      <c r="AK27" s="142"/>
    </row>
    <row r="28" spans="1:37" ht="47.25" x14ac:dyDescent="0.25">
      <c r="A28" s="267">
        <f t="shared" si="21"/>
        <v>10</v>
      </c>
      <c r="B28" s="133" t="s">
        <v>193</v>
      </c>
      <c r="C28" s="138" t="s">
        <v>194</v>
      </c>
      <c r="D28" s="142">
        <v>2.7311159999999992</v>
      </c>
      <c r="E28" s="142">
        <f t="shared" si="23"/>
        <v>0.16386695999999995</v>
      </c>
      <c r="F28" s="142">
        <f t="shared" si="24"/>
        <v>2.2941374399999992</v>
      </c>
      <c r="G28" s="142">
        <v>0</v>
      </c>
      <c r="H28" s="142">
        <f t="shared" si="25"/>
        <v>0.27311159999999995</v>
      </c>
      <c r="I28" s="142">
        <v>2.298314092</v>
      </c>
      <c r="J28" s="142">
        <v>0.27284326000000003</v>
      </c>
      <c r="K28" s="142">
        <v>1.9196028600000001</v>
      </c>
      <c r="L28" s="142">
        <v>0</v>
      </c>
      <c r="M28" s="142">
        <v>0.10586797199999999</v>
      </c>
      <c r="N28" s="142">
        <f t="shared" si="26"/>
        <v>0.43280190799999918</v>
      </c>
      <c r="O28" s="142">
        <f t="shared" si="27"/>
        <v>-0.10897630000000008</v>
      </c>
      <c r="P28" s="142">
        <f t="shared" si="28"/>
        <v>0.37453457999999906</v>
      </c>
      <c r="Q28" s="142">
        <f t="shared" si="29"/>
        <v>0</v>
      </c>
      <c r="R28" s="142">
        <f t="shared" si="30"/>
        <v>0.16724362799999998</v>
      </c>
      <c r="S28" s="134">
        <v>1.91526174</v>
      </c>
      <c r="T28" s="134">
        <v>0.22736938000000001</v>
      </c>
      <c r="U28" s="168">
        <v>1.5996690499999999</v>
      </c>
      <c r="V28" s="134">
        <v>0</v>
      </c>
      <c r="W28" s="142">
        <v>8.8223309999999999E-2</v>
      </c>
      <c r="X28" s="142"/>
      <c r="Y28" s="142"/>
      <c r="Z28" s="142"/>
      <c r="AA28" s="142"/>
      <c r="AB28" s="142"/>
      <c r="AC28" s="142"/>
      <c r="AD28" s="142"/>
      <c r="AE28" s="134">
        <v>0</v>
      </c>
      <c r="AF28" s="142"/>
      <c r="AG28" s="142"/>
      <c r="AH28" s="142"/>
      <c r="AI28" s="142"/>
      <c r="AJ28" s="134">
        <v>0</v>
      </c>
      <c r="AK28" s="142"/>
    </row>
    <row r="29" spans="1:37" ht="31.5" x14ac:dyDescent="0.25">
      <c r="A29" s="267"/>
      <c r="B29" s="187" t="s">
        <v>195</v>
      </c>
      <c r="C29" s="188"/>
      <c r="D29" s="170">
        <v>5.8031759999999988</v>
      </c>
      <c r="E29" s="170">
        <f t="shared" ref="E29:AK29" si="31">SUM(E30:E35)</f>
        <v>0.34819055999999998</v>
      </c>
      <c r="F29" s="170">
        <f t="shared" si="31"/>
        <v>4.874667839999999</v>
      </c>
      <c r="G29" s="170">
        <f t="shared" si="31"/>
        <v>0</v>
      </c>
      <c r="H29" s="170">
        <f t="shared" si="31"/>
        <v>0.58031759999999999</v>
      </c>
      <c r="I29" s="170">
        <f t="shared" si="31"/>
        <v>2.5121281679999998</v>
      </c>
      <c r="J29" s="170">
        <f t="shared" si="31"/>
        <v>0.20161351999999999</v>
      </c>
      <c r="K29" s="170">
        <f t="shared" si="31"/>
        <v>1.9047731799999998</v>
      </c>
      <c r="L29" s="170">
        <f t="shared" si="31"/>
        <v>0</v>
      </c>
      <c r="M29" s="170">
        <f t="shared" si="31"/>
        <v>0.40574146799999999</v>
      </c>
      <c r="N29" s="170">
        <f t="shared" si="31"/>
        <v>3.2910478320000003</v>
      </c>
      <c r="O29" s="170">
        <f t="shared" si="31"/>
        <v>0.14657703999999999</v>
      </c>
      <c r="P29" s="170">
        <f t="shared" si="31"/>
        <v>2.9698946599999996</v>
      </c>
      <c r="Q29" s="170">
        <f t="shared" si="31"/>
        <v>0</v>
      </c>
      <c r="R29" s="170">
        <f t="shared" si="31"/>
        <v>0.17457613200000002</v>
      </c>
      <c r="S29" s="170">
        <v>2.4902678900000006</v>
      </c>
      <c r="T29" s="170">
        <v>0.16801126999999999</v>
      </c>
      <c r="U29" s="168">
        <v>1.98413873</v>
      </c>
      <c r="V29" s="170">
        <v>0</v>
      </c>
      <c r="W29" s="170">
        <v>0.33811788999999998</v>
      </c>
      <c r="X29" s="170">
        <f t="shared" si="31"/>
        <v>0</v>
      </c>
      <c r="Y29" s="170">
        <f t="shared" si="31"/>
        <v>0</v>
      </c>
      <c r="Z29" s="170">
        <f t="shared" si="31"/>
        <v>0</v>
      </c>
      <c r="AA29" s="170">
        <f t="shared" si="31"/>
        <v>0</v>
      </c>
      <c r="AB29" s="170"/>
      <c r="AC29" s="170"/>
      <c r="AD29" s="170"/>
      <c r="AE29" s="170">
        <f t="shared" si="31"/>
        <v>1.26</v>
      </c>
      <c r="AF29" s="170"/>
      <c r="AG29" s="170"/>
      <c r="AH29" s="170"/>
      <c r="AI29" s="170"/>
      <c r="AJ29" s="170">
        <f t="shared" si="31"/>
        <v>0.26400000000000001</v>
      </c>
      <c r="AK29" s="170">
        <f t="shared" si="31"/>
        <v>0</v>
      </c>
    </row>
    <row r="30" spans="1:37" ht="63" x14ac:dyDescent="0.25">
      <c r="A30" s="267">
        <f t="shared" si="21"/>
        <v>11</v>
      </c>
      <c r="B30" s="133" t="s">
        <v>196</v>
      </c>
      <c r="C30" s="138" t="s">
        <v>197</v>
      </c>
      <c r="D30" s="142">
        <v>0.51651599999999998</v>
      </c>
      <c r="E30" s="142">
        <f t="shared" ref="E30:E35" si="32">D30*6%</f>
        <v>3.0990959999999998E-2</v>
      </c>
      <c r="F30" s="142">
        <f t="shared" ref="F30:F35" si="33">D30-E30-H30</f>
        <v>0.43387343999999994</v>
      </c>
      <c r="G30" s="142">
        <v>0</v>
      </c>
      <c r="H30" s="142">
        <f t="shared" ref="H30:H35" si="34">D30*10%</f>
        <v>5.1651599999999999E-2</v>
      </c>
      <c r="I30" s="142">
        <v>2.1741040439999999</v>
      </c>
      <c r="J30" s="142">
        <v>0.20161351999999999</v>
      </c>
      <c r="K30" s="142">
        <v>1.9047731799999998</v>
      </c>
      <c r="L30" s="142">
        <v>0</v>
      </c>
      <c r="M30" s="142">
        <v>6.7717344000000013E-2</v>
      </c>
      <c r="N30" s="142">
        <f t="shared" ref="N30:N35" si="35">D30-I30</f>
        <v>-1.6575880439999999</v>
      </c>
      <c r="O30" s="142">
        <f t="shared" ref="O30:O35" si="36">E30-J30</f>
        <v>-0.17062255999999998</v>
      </c>
      <c r="P30" s="142">
        <f t="shared" ref="P30:P35" si="37">F30-K30</f>
        <v>-1.4708997399999999</v>
      </c>
      <c r="Q30" s="142">
        <f t="shared" ref="Q30:Q35" si="38">G30-L30</f>
        <v>0</v>
      </c>
      <c r="R30" s="142">
        <f t="shared" ref="R30:R35" si="39">H30-M30</f>
        <v>-1.6065744000000014E-2</v>
      </c>
      <c r="S30" s="134">
        <v>2.2085811200000003</v>
      </c>
      <c r="T30" s="134">
        <v>0.16801126999999999</v>
      </c>
      <c r="U30" s="168">
        <v>1.98413873</v>
      </c>
      <c r="V30" s="134">
        <v>0</v>
      </c>
      <c r="W30" s="142">
        <v>5.6431119999999994E-2</v>
      </c>
      <c r="X30" s="142"/>
      <c r="Y30" s="142"/>
      <c r="Z30" s="142"/>
      <c r="AA30" s="142"/>
      <c r="AB30" s="181">
        <v>2020</v>
      </c>
      <c r="AC30" s="142" t="s">
        <v>2198</v>
      </c>
      <c r="AD30" s="142" t="s">
        <v>2199</v>
      </c>
      <c r="AE30" s="134">
        <v>1.26</v>
      </c>
      <c r="AF30" s="142"/>
      <c r="AG30" s="142"/>
      <c r="AH30" s="142"/>
      <c r="AI30" s="142"/>
      <c r="AJ30" s="134">
        <v>0</v>
      </c>
      <c r="AK30" s="142"/>
    </row>
    <row r="31" spans="1:37" ht="63" x14ac:dyDescent="0.25">
      <c r="A31" s="267">
        <f t="shared" si="21"/>
        <v>12</v>
      </c>
      <c r="B31" s="133" t="s">
        <v>198</v>
      </c>
      <c r="C31" s="138" t="s">
        <v>199</v>
      </c>
      <c r="D31" s="142">
        <v>3.6</v>
      </c>
      <c r="E31" s="142">
        <f t="shared" si="32"/>
        <v>0.216</v>
      </c>
      <c r="F31" s="142">
        <f t="shared" si="33"/>
        <v>3.024</v>
      </c>
      <c r="G31" s="142">
        <v>0</v>
      </c>
      <c r="H31" s="142">
        <f t="shared" si="34"/>
        <v>0.36000000000000004</v>
      </c>
      <c r="I31" s="142">
        <v>0.25603556399999999</v>
      </c>
      <c r="J31" s="142">
        <v>0</v>
      </c>
      <c r="K31" s="142">
        <v>0</v>
      </c>
      <c r="L31" s="142">
        <v>0</v>
      </c>
      <c r="M31" s="142">
        <v>0.25603556399999999</v>
      </c>
      <c r="N31" s="142">
        <f t="shared" si="35"/>
        <v>3.3439644360000003</v>
      </c>
      <c r="O31" s="142">
        <f t="shared" si="36"/>
        <v>0.216</v>
      </c>
      <c r="P31" s="142">
        <f t="shared" si="37"/>
        <v>3.024</v>
      </c>
      <c r="Q31" s="142">
        <f t="shared" si="38"/>
        <v>0</v>
      </c>
      <c r="R31" s="142">
        <f t="shared" si="39"/>
        <v>0.10396443600000005</v>
      </c>
      <c r="S31" s="134">
        <v>0.21336297000000001</v>
      </c>
      <c r="T31" s="134">
        <v>0</v>
      </c>
      <c r="U31" s="168">
        <v>0</v>
      </c>
      <c r="V31" s="134">
        <v>0</v>
      </c>
      <c r="W31" s="142">
        <v>0.21336297000000001</v>
      </c>
      <c r="X31" s="142"/>
      <c r="Y31" s="142"/>
      <c r="Z31" s="142"/>
      <c r="AA31" s="142"/>
      <c r="AB31" s="142"/>
      <c r="AC31" s="142"/>
      <c r="AD31" s="142"/>
      <c r="AE31" s="134">
        <v>0</v>
      </c>
      <c r="AF31" s="142"/>
      <c r="AG31" s="142"/>
      <c r="AH31" s="142"/>
      <c r="AI31" s="142"/>
      <c r="AJ31" s="134">
        <v>0</v>
      </c>
      <c r="AK31" s="142"/>
    </row>
    <row r="32" spans="1:37" ht="47.25" x14ac:dyDescent="0.25">
      <c r="A32" s="267">
        <f t="shared" si="21"/>
        <v>13</v>
      </c>
      <c r="B32" s="133" t="s">
        <v>200</v>
      </c>
      <c r="C32" s="138" t="s">
        <v>201</v>
      </c>
      <c r="D32" s="142">
        <v>1.1528039999999997</v>
      </c>
      <c r="E32" s="142">
        <f t="shared" si="32"/>
        <v>6.9168239999999978E-2</v>
      </c>
      <c r="F32" s="142">
        <f t="shared" si="33"/>
        <v>0.96835535999999978</v>
      </c>
      <c r="G32" s="142">
        <v>0</v>
      </c>
      <c r="H32" s="142">
        <f t="shared" si="34"/>
        <v>0.11528039999999998</v>
      </c>
      <c r="I32" s="142">
        <v>8.1988559999999988E-2</v>
      </c>
      <c r="J32" s="142">
        <v>0</v>
      </c>
      <c r="K32" s="142">
        <v>0</v>
      </c>
      <c r="L32" s="142">
        <v>0</v>
      </c>
      <c r="M32" s="142">
        <v>8.1988559999999988E-2</v>
      </c>
      <c r="N32" s="142">
        <f t="shared" si="35"/>
        <v>1.0708154399999996</v>
      </c>
      <c r="O32" s="142">
        <f t="shared" si="36"/>
        <v>6.9168239999999978E-2</v>
      </c>
      <c r="P32" s="142">
        <f t="shared" si="37"/>
        <v>0.96835535999999978</v>
      </c>
      <c r="Q32" s="142">
        <f t="shared" si="38"/>
        <v>0</v>
      </c>
      <c r="R32" s="142">
        <f t="shared" si="39"/>
        <v>3.3291839999999989E-2</v>
      </c>
      <c r="S32" s="134">
        <v>6.8323800000000004E-2</v>
      </c>
      <c r="T32" s="134">
        <v>0</v>
      </c>
      <c r="U32" s="168">
        <v>0</v>
      </c>
      <c r="V32" s="134">
        <v>0</v>
      </c>
      <c r="W32" s="142">
        <v>6.8323800000000004E-2</v>
      </c>
      <c r="X32" s="142"/>
      <c r="Y32" s="142"/>
      <c r="Z32" s="142"/>
      <c r="AA32" s="142"/>
      <c r="AB32" s="142"/>
      <c r="AC32" s="142"/>
      <c r="AD32" s="142"/>
      <c r="AE32" s="134">
        <v>0</v>
      </c>
      <c r="AF32" s="142"/>
      <c r="AG32" s="142"/>
      <c r="AH32" s="142"/>
      <c r="AI32" s="142"/>
      <c r="AJ32" s="134">
        <v>0</v>
      </c>
      <c r="AK32" s="142"/>
    </row>
    <row r="33" spans="1:37" ht="78.75" x14ac:dyDescent="0.25">
      <c r="A33" s="267">
        <f t="shared" si="21"/>
        <v>14</v>
      </c>
      <c r="B33" s="133" t="s">
        <v>1759</v>
      </c>
      <c r="C33" s="138" t="s">
        <v>1658</v>
      </c>
      <c r="D33" s="142">
        <v>0.21442800000000001</v>
      </c>
      <c r="E33" s="142">
        <f t="shared" si="32"/>
        <v>1.2865679999999999E-2</v>
      </c>
      <c r="F33" s="142">
        <f t="shared" si="33"/>
        <v>0.18011952000000001</v>
      </c>
      <c r="G33" s="142">
        <v>0</v>
      </c>
      <c r="H33" s="142">
        <f t="shared" si="34"/>
        <v>2.1442800000000001E-2</v>
      </c>
      <c r="I33" s="142">
        <v>0</v>
      </c>
      <c r="J33" s="142">
        <v>0</v>
      </c>
      <c r="K33" s="142">
        <v>0</v>
      </c>
      <c r="L33" s="142">
        <v>0</v>
      </c>
      <c r="M33" s="142">
        <v>0</v>
      </c>
      <c r="N33" s="142">
        <f t="shared" si="35"/>
        <v>0.21442800000000001</v>
      </c>
      <c r="O33" s="142">
        <f t="shared" si="36"/>
        <v>1.2865679999999999E-2</v>
      </c>
      <c r="P33" s="142">
        <f t="shared" si="37"/>
        <v>0.18011952000000001</v>
      </c>
      <c r="Q33" s="142">
        <f t="shared" si="38"/>
        <v>0</v>
      </c>
      <c r="R33" s="142">
        <f t="shared" si="39"/>
        <v>2.1442800000000001E-2</v>
      </c>
      <c r="S33" s="134">
        <v>0</v>
      </c>
      <c r="T33" s="134">
        <v>0</v>
      </c>
      <c r="U33" s="168">
        <v>0</v>
      </c>
      <c r="V33" s="134">
        <v>0</v>
      </c>
      <c r="W33" s="142">
        <v>0</v>
      </c>
      <c r="X33" s="142"/>
      <c r="Y33" s="142"/>
      <c r="Z33" s="142"/>
      <c r="AA33" s="142"/>
      <c r="AB33" s="142"/>
      <c r="AC33" s="142"/>
      <c r="AD33" s="142"/>
      <c r="AE33" s="134">
        <v>0</v>
      </c>
      <c r="AF33" s="181">
        <v>2020</v>
      </c>
      <c r="AG33" s="142" t="s">
        <v>2200</v>
      </c>
      <c r="AH33" s="142" t="s">
        <v>2201</v>
      </c>
      <c r="AI33" s="142" t="s">
        <v>2202</v>
      </c>
      <c r="AJ33" s="134">
        <v>0.14000000000000001</v>
      </c>
      <c r="AK33" s="142"/>
    </row>
    <row r="34" spans="1:37" ht="78.75" x14ac:dyDescent="0.25">
      <c r="A34" s="267">
        <f t="shared" si="21"/>
        <v>15</v>
      </c>
      <c r="B34" s="174" t="s">
        <v>1760</v>
      </c>
      <c r="C34" s="138" t="s">
        <v>1659</v>
      </c>
      <c r="D34" s="142">
        <v>0.122304</v>
      </c>
      <c r="E34" s="142">
        <f t="shared" si="32"/>
        <v>7.3382399999999993E-3</v>
      </c>
      <c r="F34" s="142">
        <f t="shared" si="33"/>
        <v>0.10273536</v>
      </c>
      <c r="G34" s="142">
        <v>0</v>
      </c>
      <c r="H34" s="142">
        <f t="shared" si="34"/>
        <v>1.2230400000000001E-2</v>
      </c>
      <c r="I34" s="142">
        <v>0</v>
      </c>
      <c r="J34" s="142">
        <v>0</v>
      </c>
      <c r="K34" s="142">
        <v>0</v>
      </c>
      <c r="L34" s="142">
        <v>0</v>
      </c>
      <c r="M34" s="142">
        <v>0</v>
      </c>
      <c r="N34" s="142">
        <f t="shared" si="35"/>
        <v>0.122304</v>
      </c>
      <c r="O34" s="142">
        <f t="shared" si="36"/>
        <v>7.3382399999999993E-3</v>
      </c>
      <c r="P34" s="142">
        <f t="shared" si="37"/>
        <v>0.10273536</v>
      </c>
      <c r="Q34" s="142">
        <f t="shared" si="38"/>
        <v>0</v>
      </c>
      <c r="R34" s="142">
        <f t="shared" si="39"/>
        <v>1.2230400000000001E-2</v>
      </c>
      <c r="S34" s="134">
        <v>0</v>
      </c>
      <c r="T34" s="134">
        <v>0</v>
      </c>
      <c r="U34" s="168">
        <v>0</v>
      </c>
      <c r="V34" s="134">
        <v>0</v>
      </c>
      <c r="W34" s="142">
        <v>0</v>
      </c>
      <c r="X34" s="142"/>
      <c r="Y34" s="142"/>
      <c r="Z34" s="142"/>
      <c r="AA34" s="142"/>
      <c r="AB34" s="142"/>
      <c r="AC34" s="142"/>
      <c r="AD34" s="142"/>
      <c r="AE34" s="134">
        <v>0</v>
      </c>
      <c r="AF34" s="181">
        <v>2020</v>
      </c>
      <c r="AG34" s="142" t="s">
        <v>2200</v>
      </c>
      <c r="AH34" s="142" t="s">
        <v>2201</v>
      </c>
      <c r="AI34" s="142" t="s">
        <v>2202</v>
      </c>
      <c r="AJ34" s="134">
        <v>7.3999999999999996E-2</v>
      </c>
      <c r="AK34" s="142"/>
    </row>
    <row r="35" spans="1:37" ht="126" x14ac:dyDescent="0.25">
      <c r="A35" s="267">
        <f t="shared" si="21"/>
        <v>16</v>
      </c>
      <c r="B35" s="133" t="s">
        <v>202</v>
      </c>
      <c r="C35" s="138" t="s">
        <v>1660</v>
      </c>
      <c r="D35" s="142">
        <v>0.19712399999999999</v>
      </c>
      <c r="E35" s="142">
        <f t="shared" si="32"/>
        <v>1.182744E-2</v>
      </c>
      <c r="F35" s="142">
        <f t="shared" si="33"/>
        <v>0.16558416000000001</v>
      </c>
      <c r="G35" s="142">
        <v>0</v>
      </c>
      <c r="H35" s="142">
        <f t="shared" si="34"/>
        <v>1.9712400000000001E-2</v>
      </c>
      <c r="I35" s="142">
        <v>0</v>
      </c>
      <c r="J35" s="142">
        <v>0</v>
      </c>
      <c r="K35" s="142">
        <v>0</v>
      </c>
      <c r="L35" s="142">
        <v>0</v>
      </c>
      <c r="M35" s="142">
        <v>0</v>
      </c>
      <c r="N35" s="142">
        <f t="shared" si="35"/>
        <v>0.19712399999999999</v>
      </c>
      <c r="O35" s="142">
        <f t="shared" si="36"/>
        <v>1.182744E-2</v>
      </c>
      <c r="P35" s="142">
        <f t="shared" si="37"/>
        <v>0.16558416000000001</v>
      </c>
      <c r="Q35" s="142">
        <f t="shared" si="38"/>
        <v>0</v>
      </c>
      <c r="R35" s="142">
        <f t="shared" si="39"/>
        <v>1.9712400000000001E-2</v>
      </c>
      <c r="S35" s="134">
        <v>0</v>
      </c>
      <c r="T35" s="134">
        <v>0</v>
      </c>
      <c r="U35" s="168">
        <v>0</v>
      </c>
      <c r="V35" s="134">
        <v>0</v>
      </c>
      <c r="W35" s="142">
        <v>0</v>
      </c>
      <c r="X35" s="142"/>
      <c r="Y35" s="142"/>
      <c r="Z35" s="142"/>
      <c r="AA35" s="142"/>
      <c r="AB35" s="142"/>
      <c r="AC35" s="142"/>
      <c r="AD35" s="142"/>
      <c r="AE35" s="134">
        <v>0</v>
      </c>
      <c r="AF35" s="181">
        <v>2020</v>
      </c>
      <c r="AG35" s="142" t="s">
        <v>2200</v>
      </c>
      <c r="AH35" s="142" t="s">
        <v>2201</v>
      </c>
      <c r="AI35" s="142" t="s">
        <v>2202</v>
      </c>
      <c r="AJ35" s="134">
        <v>0.05</v>
      </c>
      <c r="AK35" s="142"/>
    </row>
    <row r="36" spans="1:37" ht="15.75" x14ac:dyDescent="0.25">
      <c r="A36" s="267"/>
      <c r="B36" s="187" t="s">
        <v>203</v>
      </c>
      <c r="C36" s="188"/>
      <c r="D36" s="170">
        <v>3.4295591239999998</v>
      </c>
      <c r="E36" s="170">
        <f t="shared" ref="E36:AK36" si="40">SUM(E37:E43)</f>
        <v>0.20577354744000001</v>
      </c>
      <c r="F36" s="170">
        <f t="shared" si="40"/>
        <v>2.8808296641599997</v>
      </c>
      <c r="G36" s="170">
        <f t="shared" si="40"/>
        <v>0</v>
      </c>
      <c r="H36" s="170">
        <f t="shared" si="40"/>
        <v>0.34295591240000001</v>
      </c>
      <c r="I36" s="170">
        <f t="shared" si="40"/>
        <v>2.2049515959999999</v>
      </c>
      <c r="J36" s="170">
        <f t="shared" si="40"/>
        <v>0</v>
      </c>
      <c r="K36" s="170">
        <f t="shared" si="40"/>
        <v>1.4125531599999999</v>
      </c>
      <c r="L36" s="170">
        <f t="shared" si="40"/>
        <v>0.66796800000000001</v>
      </c>
      <c r="M36" s="170">
        <f t="shared" si="40"/>
        <v>0.12443043600000001</v>
      </c>
      <c r="N36" s="170">
        <f t="shared" si="40"/>
        <v>1.2246075280000002</v>
      </c>
      <c r="O36" s="170">
        <f t="shared" si="40"/>
        <v>0.20577354744000001</v>
      </c>
      <c r="P36" s="170">
        <f t="shared" si="40"/>
        <v>1.4682765041600003</v>
      </c>
      <c r="Q36" s="170">
        <f t="shared" si="40"/>
        <v>-0.66796800000000001</v>
      </c>
      <c r="R36" s="170">
        <f t="shared" si="40"/>
        <v>0.21852547640000006</v>
      </c>
      <c r="S36" s="170">
        <v>1.8511712499999999</v>
      </c>
      <c r="T36" s="170">
        <v>0</v>
      </c>
      <c r="U36" s="168">
        <v>1.74747922</v>
      </c>
      <c r="V36" s="170">
        <v>0</v>
      </c>
      <c r="W36" s="170">
        <v>0.10369203000000002</v>
      </c>
      <c r="X36" s="170">
        <f t="shared" si="40"/>
        <v>0</v>
      </c>
      <c r="Y36" s="170">
        <f t="shared" si="40"/>
        <v>0</v>
      </c>
      <c r="Z36" s="170">
        <f t="shared" si="40"/>
        <v>0</v>
      </c>
      <c r="AA36" s="170">
        <f t="shared" si="40"/>
        <v>0</v>
      </c>
      <c r="AB36" s="170"/>
      <c r="AC36" s="170"/>
      <c r="AD36" s="170"/>
      <c r="AE36" s="170">
        <f t="shared" si="40"/>
        <v>2.7199999999999998</v>
      </c>
      <c r="AF36" s="170"/>
      <c r="AG36" s="170"/>
      <c r="AH36" s="170"/>
      <c r="AI36" s="170"/>
      <c r="AJ36" s="170">
        <f t="shared" si="40"/>
        <v>0.31</v>
      </c>
      <c r="AK36" s="170">
        <f t="shared" si="40"/>
        <v>0</v>
      </c>
    </row>
    <row r="37" spans="1:37" ht="63" x14ac:dyDescent="0.25">
      <c r="A37" s="267">
        <f t="shared" si="21"/>
        <v>17</v>
      </c>
      <c r="B37" s="133" t="s">
        <v>204</v>
      </c>
      <c r="C37" s="138" t="s">
        <v>205</v>
      </c>
      <c r="D37" s="142">
        <v>0.1403951240000004</v>
      </c>
      <c r="E37" s="142">
        <f t="shared" ref="E37:E43" si="41">D37*6%</f>
        <v>8.4237074400000233E-3</v>
      </c>
      <c r="F37" s="142">
        <f t="shared" ref="F37:F43" si="42">D37-E37-H37</f>
        <v>0.11793190416000035</v>
      </c>
      <c r="G37" s="142">
        <v>0</v>
      </c>
      <c r="H37" s="142">
        <f t="shared" ref="H37:H43" si="43">D37*10%</f>
        <v>1.4039512400000041E-2</v>
      </c>
      <c r="I37" s="142">
        <v>0.45650498</v>
      </c>
      <c r="J37" s="142">
        <v>0</v>
      </c>
      <c r="K37" s="142">
        <v>0.45650498</v>
      </c>
      <c r="L37" s="142">
        <v>0</v>
      </c>
      <c r="M37" s="142">
        <v>0</v>
      </c>
      <c r="N37" s="142">
        <f t="shared" ref="N37:N43" si="44">D37-I37</f>
        <v>-0.31610985599999963</v>
      </c>
      <c r="O37" s="142">
        <f t="shared" ref="O37:O43" si="45">E37-J37</f>
        <v>8.4237074400000233E-3</v>
      </c>
      <c r="P37" s="142">
        <f t="shared" ref="P37:P43" si="46">F37-K37</f>
        <v>-0.33857307583999963</v>
      </c>
      <c r="Q37" s="142">
        <f t="shared" ref="Q37:Q43" si="47">G37-L37</f>
        <v>0</v>
      </c>
      <c r="R37" s="142">
        <f t="shared" ref="R37:R43" si="48">H37-M37</f>
        <v>1.4039512400000041E-2</v>
      </c>
      <c r="S37" s="134">
        <v>0</v>
      </c>
      <c r="T37" s="134">
        <v>0</v>
      </c>
      <c r="U37" s="168">
        <v>0</v>
      </c>
      <c r="V37" s="134">
        <v>0</v>
      </c>
      <c r="W37" s="142">
        <v>0</v>
      </c>
      <c r="X37" s="142"/>
      <c r="Y37" s="142"/>
      <c r="Z37" s="142"/>
      <c r="AA37" s="142"/>
      <c r="AB37" s="181">
        <v>2020</v>
      </c>
      <c r="AC37" s="142" t="s">
        <v>2198</v>
      </c>
      <c r="AD37" s="142" t="s">
        <v>2199</v>
      </c>
      <c r="AE37" s="134">
        <v>0.16</v>
      </c>
      <c r="AF37" s="142"/>
      <c r="AG37" s="142"/>
      <c r="AH37" s="142"/>
      <c r="AI37" s="142"/>
      <c r="AJ37" s="134">
        <v>0</v>
      </c>
      <c r="AK37" s="142"/>
    </row>
    <row r="38" spans="1:37" ht="110.25" x14ac:dyDescent="0.25">
      <c r="A38" s="267">
        <f t="shared" si="21"/>
        <v>18</v>
      </c>
      <c r="B38" s="133" t="s">
        <v>206</v>
      </c>
      <c r="C38" s="138" t="s">
        <v>207</v>
      </c>
      <c r="D38" s="142">
        <v>1.2E-2</v>
      </c>
      <c r="E38" s="142">
        <f t="shared" si="41"/>
        <v>7.1999999999999994E-4</v>
      </c>
      <c r="F38" s="142">
        <f t="shared" si="42"/>
        <v>1.008E-2</v>
      </c>
      <c r="G38" s="142">
        <v>0</v>
      </c>
      <c r="H38" s="142">
        <f t="shared" si="43"/>
        <v>1.2000000000000001E-3</v>
      </c>
      <c r="I38" s="142">
        <v>9.5212649999999996E-2</v>
      </c>
      <c r="J38" s="142">
        <v>0</v>
      </c>
      <c r="K38" s="142">
        <v>9.5212649999999996E-2</v>
      </c>
      <c r="L38" s="142">
        <v>0</v>
      </c>
      <c r="M38" s="142">
        <v>0</v>
      </c>
      <c r="N38" s="142">
        <f t="shared" si="44"/>
        <v>-8.3212649999999999E-2</v>
      </c>
      <c r="O38" s="142">
        <f t="shared" si="45"/>
        <v>7.1999999999999994E-4</v>
      </c>
      <c r="P38" s="142">
        <f t="shared" si="46"/>
        <v>-8.513264999999999E-2</v>
      </c>
      <c r="Q38" s="142">
        <f t="shared" si="47"/>
        <v>0</v>
      </c>
      <c r="R38" s="142">
        <f t="shared" si="48"/>
        <v>1.2000000000000001E-3</v>
      </c>
      <c r="S38" s="134">
        <v>0</v>
      </c>
      <c r="T38" s="134">
        <v>0</v>
      </c>
      <c r="U38" s="168">
        <v>0</v>
      </c>
      <c r="V38" s="134">
        <v>0</v>
      </c>
      <c r="W38" s="142">
        <v>0</v>
      </c>
      <c r="X38" s="142"/>
      <c r="Y38" s="142"/>
      <c r="Z38" s="142"/>
      <c r="AA38" s="142"/>
      <c r="AB38" s="181">
        <v>2020</v>
      </c>
      <c r="AC38" s="142" t="s">
        <v>2198</v>
      </c>
      <c r="AD38" s="142" t="s">
        <v>2199</v>
      </c>
      <c r="AE38" s="134">
        <v>0.25</v>
      </c>
      <c r="AF38" s="142"/>
      <c r="AG38" s="142"/>
      <c r="AH38" s="142"/>
      <c r="AI38" s="142"/>
      <c r="AJ38" s="134">
        <v>0</v>
      </c>
      <c r="AK38" s="142"/>
    </row>
    <row r="39" spans="1:37" ht="47.25" x14ac:dyDescent="0.25">
      <c r="A39" s="267">
        <f t="shared" si="21"/>
        <v>19</v>
      </c>
      <c r="B39" s="133" t="s">
        <v>208</v>
      </c>
      <c r="C39" s="138" t="s">
        <v>209</v>
      </c>
      <c r="D39" s="142">
        <v>1.242432</v>
      </c>
      <c r="E39" s="142">
        <f t="shared" si="41"/>
        <v>7.4545920000000002E-2</v>
      </c>
      <c r="F39" s="142">
        <f t="shared" si="42"/>
        <v>1.0436428799999999</v>
      </c>
      <c r="G39" s="142">
        <v>0</v>
      </c>
      <c r="H39" s="142">
        <f t="shared" si="43"/>
        <v>0.1242432</v>
      </c>
      <c r="I39" s="142">
        <v>0.90883923799999999</v>
      </c>
      <c r="J39" s="142">
        <v>0</v>
      </c>
      <c r="K39" s="142">
        <v>0.86083553000000002</v>
      </c>
      <c r="L39" s="142">
        <v>0</v>
      </c>
      <c r="M39" s="142">
        <v>4.8003707999999999E-2</v>
      </c>
      <c r="N39" s="142">
        <f t="shared" si="44"/>
        <v>0.33359276199999999</v>
      </c>
      <c r="O39" s="142">
        <f t="shared" si="45"/>
        <v>7.4545920000000002E-2</v>
      </c>
      <c r="P39" s="142">
        <f t="shared" si="46"/>
        <v>0.18280734999999992</v>
      </c>
      <c r="Q39" s="142">
        <f t="shared" si="47"/>
        <v>0</v>
      </c>
      <c r="R39" s="142">
        <f t="shared" si="48"/>
        <v>7.6239491999999992E-2</v>
      </c>
      <c r="S39" s="134">
        <v>0.75736603000000002</v>
      </c>
      <c r="T39" s="134">
        <v>0</v>
      </c>
      <c r="U39" s="168">
        <v>0.71736294</v>
      </c>
      <c r="V39" s="134">
        <v>0</v>
      </c>
      <c r="W39" s="142">
        <v>4.0003089999999998E-2</v>
      </c>
      <c r="X39" s="142"/>
      <c r="Y39" s="142"/>
      <c r="Z39" s="142"/>
      <c r="AA39" s="142"/>
      <c r="AB39" s="181">
        <v>2020</v>
      </c>
      <c r="AC39" s="142" t="s">
        <v>2198</v>
      </c>
      <c r="AD39" s="142" t="s">
        <v>2199</v>
      </c>
      <c r="AE39" s="134">
        <v>0.4</v>
      </c>
      <c r="AF39" s="142"/>
      <c r="AG39" s="142"/>
      <c r="AH39" s="142"/>
      <c r="AI39" s="142"/>
      <c r="AJ39" s="134">
        <v>0</v>
      </c>
      <c r="AK39" s="142"/>
    </row>
    <row r="40" spans="1:37" ht="94.5" x14ac:dyDescent="0.25">
      <c r="A40" s="267">
        <f t="shared" si="21"/>
        <v>20</v>
      </c>
      <c r="B40" s="133" t="s">
        <v>1761</v>
      </c>
      <c r="C40" s="138" t="s">
        <v>1661</v>
      </c>
      <c r="D40" s="142">
        <v>1.5664079999999998</v>
      </c>
      <c r="E40" s="142">
        <f t="shared" si="41"/>
        <v>9.3984479999999981E-2</v>
      </c>
      <c r="F40" s="142">
        <f t="shared" si="42"/>
        <v>1.3157827199999999</v>
      </c>
      <c r="G40" s="142">
        <v>0</v>
      </c>
      <c r="H40" s="142">
        <f t="shared" si="43"/>
        <v>0.1566408</v>
      </c>
      <c r="I40" s="142">
        <v>0.36792000000000002</v>
      </c>
      <c r="J40" s="142">
        <v>0</v>
      </c>
      <c r="K40" s="142">
        <v>0</v>
      </c>
      <c r="L40" s="142">
        <v>0.36792000000000002</v>
      </c>
      <c r="M40" s="142">
        <v>0</v>
      </c>
      <c r="N40" s="142">
        <f t="shared" si="44"/>
        <v>1.1984879999999998</v>
      </c>
      <c r="O40" s="142">
        <f t="shared" si="45"/>
        <v>9.3984479999999981E-2</v>
      </c>
      <c r="P40" s="142">
        <f t="shared" si="46"/>
        <v>1.3157827199999999</v>
      </c>
      <c r="Q40" s="142">
        <f t="shared" si="47"/>
        <v>-0.36792000000000002</v>
      </c>
      <c r="R40" s="142">
        <f t="shared" si="48"/>
        <v>0.1566408</v>
      </c>
      <c r="S40" s="134">
        <v>0</v>
      </c>
      <c r="T40" s="134">
        <v>0</v>
      </c>
      <c r="U40" s="168">
        <v>0</v>
      </c>
      <c r="V40" s="134">
        <v>0</v>
      </c>
      <c r="W40" s="142">
        <v>0</v>
      </c>
      <c r="X40" s="142"/>
      <c r="Y40" s="142"/>
      <c r="Z40" s="142"/>
      <c r="AA40" s="142"/>
      <c r="AB40" s="181">
        <v>2020</v>
      </c>
      <c r="AC40" s="142" t="s">
        <v>2198</v>
      </c>
      <c r="AD40" s="142" t="s">
        <v>2199</v>
      </c>
      <c r="AE40" s="134">
        <v>0.4</v>
      </c>
      <c r="AF40" s="181">
        <v>2020</v>
      </c>
      <c r="AG40" s="142" t="s">
        <v>2200</v>
      </c>
      <c r="AH40" s="142" t="s">
        <v>2201</v>
      </c>
      <c r="AI40" s="142" t="s">
        <v>2202</v>
      </c>
      <c r="AJ40" s="134">
        <v>0.2</v>
      </c>
      <c r="AK40" s="142"/>
    </row>
    <row r="41" spans="1:37" ht="126" x14ac:dyDescent="0.25">
      <c r="A41" s="267">
        <f t="shared" si="21"/>
        <v>21</v>
      </c>
      <c r="B41" s="174" t="s">
        <v>1762</v>
      </c>
      <c r="C41" s="138" t="s">
        <v>1662</v>
      </c>
      <c r="D41" s="142">
        <v>0.46832399999999996</v>
      </c>
      <c r="E41" s="142">
        <f t="shared" si="41"/>
        <v>2.8099439999999996E-2</v>
      </c>
      <c r="F41" s="142">
        <f t="shared" si="42"/>
        <v>0.39339215999999999</v>
      </c>
      <c r="G41" s="142">
        <v>0</v>
      </c>
      <c r="H41" s="142">
        <f t="shared" si="43"/>
        <v>4.6832399999999996E-2</v>
      </c>
      <c r="I41" s="142">
        <v>0.31466522399999997</v>
      </c>
      <c r="J41" s="142">
        <v>0</v>
      </c>
      <c r="K41" s="142">
        <v>0</v>
      </c>
      <c r="L41" s="142">
        <v>0.30004799999999998</v>
      </c>
      <c r="M41" s="142">
        <v>1.4617224E-2</v>
      </c>
      <c r="N41" s="142">
        <f t="shared" si="44"/>
        <v>0.153658776</v>
      </c>
      <c r="O41" s="142">
        <f t="shared" si="45"/>
        <v>2.8099439999999996E-2</v>
      </c>
      <c r="P41" s="142">
        <f t="shared" si="46"/>
        <v>0.39339215999999999</v>
      </c>
      <c r="Q41" s="142">
        <f t="shared" si="47"/>
        <v>-0.30004799999999998</v>
      </c>
      <c r="R41" s="142">
        <f t="shared" si="48"/>
        <v>3.2215175999999998E-2</v>
      </c>
      <c r="S41" s="134">
        <v>0.26389361</v>
      </c>
      <c r="T41" s="134">
        <v>0</v>
      </c>
      <c r="U41" s="168">
        <v>0.25171259000000001</v>
      </c>
      <c r="V41" s="134">
        <v>0</v>
      </c>
      <c r="W41" s="142">
        <v>1.2181020000000001E-2</v>
      </c>
      <c r="X41" s="142"/>
      <c r="Y41" s="142"/>
      <c r="Z41" s="142"/>
      <c r="AA41" s="142"/>
      <c r="AB41" s="181">
        <v>2020</v>
      </c>
      <c r="AC41" s="142" t="s">
        <v>2198</v>
      </c>
      <c r="AD41" s="142" t="s">
        <v>2199</v>
      </c>
      <c r="AE41" s="134">
        <v>0.25</v>
      </c>
      <c r="AF41" s="142"/>
      <c r="AG41" s="142"/>
      <c r="AH41" s="142"/>
      <c r="AI41" s="142"/>
      <c r="AJ41" s="134">
        <v>0</v>
      </c>
      <c r="AK41" s="142"/>
    </row>
    <row r="42" spans="1:37" ht="47.25" x14ac:dyDescent="0.25">
      <c r="A42" s="267">
        <f t="shared" si="21"/>
        <v>22</v>
      </c>
      <c r="B42" s="133" t="s">
        <v>1763</v>
      </c>
      <c r="C42" s="138" t="s">
        <v>1764</v>
      </c>
      <c r="D42" s="142">
        <v>0</v>
      </c>
      <c r="E42" s="142">
        <f t="shared" si="41"/>
        <v>0</v>
      </c>
      <c r="F42" s="142">
        <f t="shared" si="42"/>
        <v>0</v>
      </c>
      <c r="G42" s="142">
        <v>0</v>
      </c>
      <c r="H42" s="142">
        <f t="shared" si="43"/>
        <v>0</v>
      </c>
      <c r="I42" s="142">
        <v>3.2473848E-2</v>
      </c>
      <c r="J42" s="142">
        <v>0</v>
      </c>
      <c r="K42" s="142">
        <v>0</v>
      </c>
      <c r="L42" s="142">
        <v>0</v>
      </c>
      <c r="M42" s="142">
        <v>3.2473848E-2</v>
      </c>
      <c r="N42" s="142">
        <f t="shared" si="44"/>
        <v>-3.2473848E-2</v>
      </c>
      <c r="O42" s="142">
        <f t="shared" si="45"/>
        <v>0</v>
      </c>
      <c r="P42" s="142">
        <f t="shared" si="46"/>
        <v>0</v>
      </c>
      <c r="Q42" s="142">
        <f t="shared" si="47"/>
        <v>0</v>
      </c>
      <c r="R42" s="142">
        <f t="shared" si="48"/>
        <v>-3.2473848E-2</v>
      </c>
      <c r="S42" s="134">
        <v>0.76392499000000003</v>
      </c>
      <c r="T42" s="134">
        <v>0</v>
      </c>
      <c r="U42" s="168">
        <v>0.73686344999999998</v>
      </c>
      <c r="V42" s="134">
        <v>0</v>
      </c>
      <c r="W42" s="142">
        <v>2.7061540000000002E-2</v>
      </c>
      <c r="X42" s="142"/>
      <c r="Y42" s="142"/>
      <c r="Z42" s="142"/>
      <c r="AA42" s="142"/>
      <c r="AB42" s="181">
        <v>2020</v>
      </c>
      <c r="AC42" s="142" t="s">
        <v>2198</v>
      </c>
      <c r="AD42" s="142" t="s">
        <v>2199</v>
      </c>
      <c r="AE42" s="134">
        <v>1.26</v>
      </c>
      <c r="AF42" s="142"/>
      <c r="AG42" s="142"/>
      <c r="AH42" s="142"/>
      <c r="AI42" s="142"/>
      <c r="AJ42" s="134">
        <v>0</v>
      </c>
      <c r="AK42" s="142"/>
    </row>
    <row r="43" spans="1:37" ht="94.5" x14ac:dyDescent="0.25">
      <c r="A43" s="267">
        <f t="shared" si="21"/>
        <v>23</v>
      </c>
      <c r="B43" s="133" t="s">
        <v>210</v>
      </c>
      <c r="C43" s="138" t="s">
        <v>211</v>
      </c>
      <c r="D43" s="142">
        <v>0</v>
      </c>
      <c r="E43" s="142">
        <f t="shared" si="41"/>
        <v>0</v>
      </c>
      <c r="F43" s="142">
        <f t="shared" si="42"/>
        <v>0</v>
      </c>
      <c r="G43" s="142">
        <v>0</v>
      </c>
      <c r="H43" s="142">
        <f t="shared" si="43"/>
        <v>0</v>
      </c>
      <c r="I43" s="142">
        <v>2.9335655999999998E-2</v>
      </c>
      <c r="J43" s="142">
        <v>0</v>
      </c>
      <c r="K43" s="142">
        <v>0</v>
      </c>
      <c r="L43" s="142">
        <v>0</v>
      </c>
      <c r="M43" s="142">
        <v>2.9335655999999998E-2</v>
      </c>
      <c r="N43" s="142">
        <f t="shared" si="44"/>
        <v>-2.9335655999999998E-2</v>
      </c>
      <c r="O43" s="142">
        <f t="shared" si="45"/>
        <v>0</v>
      </c>
      <c r="P43" s="142">
        <f t="shared" si="46"/>
        <v>0</v>
      </c>
      <c r="Q43" s="142">
        <f t="shared" si="47"/>
        <v>0</v>
      </c>
      <c r="R43" s="142">
        <f t="shared" si="48"/>
        <v>-2.9335655999999998E-2</v>
      </c>
      <c r="S43" s="134">
        <v>6.5986619999999982E-2</v>
      </c>
      <c r="T43" s="134">
        <v>0</v>
      </c>
      <c r="U43" s="168">
        <v>4.1540239999999999E-2</v>
      </c>
      <c r="V43" s="134">
        <v>0</v>
      </c>
      <c r="W43" s="142">
        <v>2.4446379999999997E-2</v>
      </c>
      <c r="X43" s="142"/>
      <c r="Y43" s="142"/>
      <c r="Z43" s="142"/>
      <c r="AA43" s="142"/>
      <c r="AB43" s="142"/>
      <c r="AC43" s="142"/>
      <c r="AD43" s="142"/>
      <c r="AE43" s="134">
        <v>0</v>
      </c>
      <c r="AF43" s="181">
        <v>2020</v>
      </c>
      <c r="AG43" s="142" t="s">
        <v>2200</v>
      </c>
      <c r="AH43" s="142" t="s">
        <v>2201</v>
      </c>
      <c r="AI43" s="142" t="s">
        <v>2202</v>
      </c>
      <c r="AJ43" s="134">
        <v>0.11</v>
      </c>
      <c r="AK43" s="142"/>
    </row>
    <row r="44" spans="1:37" ht="15.75" x14ac:dyDescent="0.25">
      <c r="A44" s="267"/>
      <c r="B44" s="187" t="s">
        <v>212</v>
      </c>
      <c r="C44" s="188"/>
      <c r="D44" s="170">
        <v>10.640382000000001</v>
      </c>
      <c r="E44" s="170">
        <f t="shared" ref="E44:AK44" si="49">SUM(E45:E50)</f>
        <v>0.63842291999999989</v>
      </c>
      <c r="F44" s="170">
        <f t="shared" si="49"/>
        <v>8.9379208800000001</v>
      </c>
      <c r="G44" s="170">
        <f t="shared" si="49"/>
        <v>0</v>
      </c>
      <c r="H44" s="170">
        <f t="shared" si="49"/>
        <v>1.0640381999999999</v>
      </c>
      <c r="I44" s="170">
        <f t="shared" si="49"/>
        <v>24.502523772</v>
      </c>
      <c r="J44" s="170">
        <f t="shared" si="49"/>
        <v>0.42300834999999992</v>
      </c>
      <c r="K44" s="170">
        <f t="shared" si="49"/>
        <v>23.23584293</v>
      </c>
      <c r="L44" s="170">
        <f t="shared" si="49"/>
        <v>0</v>
      </c>
      <c r="M44" s="170">
        <f t="shared" si="49"/>
        <v>0.84367249200000005</v>
      </c>
      <c r="N44" s="170">
        <f t="shared" si="49"/>
        <v>-13.862141772000001</v>
      </c>
      <c r="O44" s="170">
        <f t="shared" si="49"/>
        <v>0.21541456999999994</v>
      </c>
      <c r="P44" s="170">
        <f t="shared" si="49"/>
        <v>-14.29792205</v>
      </c>
      <c r="Q44" s="170">
        <f t="shared" si="49"/>
        <v>0</v>
      </c>
      <c r="R44" s="170">
        <f t="shared" si="49"/>
        <v>0.22036570799999985</v>
      </c>
      <c r="S44" s="170">
        <v>22.873803089999999</v>
      </c>
      <c r="T44" s="170">
        <v>0.35250694999999999</v>
      </c>
      <c r="U44" s="168">
        <v>21.818235730000001</v>
      </c>
      <c r="V44" s="170">
        <v>0</v>
      </c>
      <c r="W44" s="170">
        <v>0.70306041000000008</v>
      </c>
      <c r="X44" s="170">
        <f t="shared" si="49"/>
        <v>0</v>
      </c>
      <c r="Y44" s="170">
        <f t="shared" si="49"/>
        <v>0</v>
      </c>
      <c r="Z44" s="170">
        <f t="shared" si="49"/>
        <v>0</v>
      </c>
      <c r="AA44" s="170">
        <f t="shared" si="49"/>
        <v>0</v>
      </c>
      <c r="AB44" s="170"/>
      <c r="AC44" s="170"/>
      <c r="AD44" s="170"/>
      <c r="AE44" s="170">
        <f t="shared" si="49"/>
        <v>1.76</v>
      </c>
      <c r="AF44" s="170"/>
      <c r="AG44" s="170"/>
      <c r="AH44" s="170"/>
      <c r="AI44" s="170"/>
      <c r="AJ44" s="170">
        <f t="shared" si="49"/>
        <v>7.4740000000000002</v>
      </c>
      <c r="AK44" s="170">
        <f t="shared" si="49"/>
        <v>0</v>
      </c>
    </row>
    <row r="45" spans="1:37" ht="31.5" x14ac:dyDescent="0.25">
      <c r="A45" s="267">
        <f t="shared" si="21"/>
        <v>24</v>
      </c>
      <c r="B45" s="133" t="s">
        <v>213</v>
      </c>
      <c r="C45" s="138" t="s">
        <v>214</v>
      </c>
      <c r="D45" s="142">
        <v>4.4274359999999993</v>
      </c>
      <c r="E45" s="142">
        <f t="shared" ref="E45:E50" si="50">D45*6%</f>
        <v>0.26564615999999996</v>
      </c>
      <c r="F45" s="142">
        <f t="shared" ref="F45:F50" si="51">D45-E45-H45</f>
        <v>3.7190462399999991</v>
      </c>
      <c r="G45" s="142">
        <v>0</v>
      </c>
      <c r="H45" s="142">
        <f t="shared" ref="H45:H50" si="52">D45*10%</f>
        <v>0.44274359999999996</v>
      </c>
      <c r="I45" s="142">
        <v>12.099043384</v>
      </c>
      <c r="J45" s="142">
        <v>0</v>
      </c>
      <c r="K45" s="142">
        <v>11.78415976</v>
      </c>
      <c r="L45" s="142">
        <v>0</v>
      </c>
      <c r="M45" s="142">
        <v>0.31488362400000003</v>
      </c>
      <c r="N45" s="142">
        <f t="shared" ref="N45:N50" si="53">D45-I45</f>
        <v>-7.6716073840000005</v>
      </c>
      <c r="O45" s="142">
        <f t="shared" ref="O45:O50" si="54">E45-J45</f>
        <v>0.26564615999999996</v>
      </c>
      <c r="P45" s="142">
        <f t="shared" ref="P45:P50" si="55">F45-K45</f>
        <v>-8.0651135200000006</v>
      </c>
      <c r="Q45" s="142">
        <f t="shared" ref="Q45:Q50" si="56">G45-L45</f>
        <v>0</v>
      </c>
      <c r="R45" s="142">
        <f t="shared" ref="R45:R50" si="57">H45-M45</f>
        <v>0.12785997599999993</v>
      </c>
      <c r="S45" s="134">
        <v>12.537569439999999</v>
      </c>
      <c r="T45" s="134">
        <v>0</v>
      </c>
      <c r="U45" s="168">
        <v>12.27516642</v>
      </c>
      <c r="V45" s="134">
        <v>0</v>
      </c>
      <c r="W45" s="142">
        <v>0.26240302000000004</v>
      </c>
      <c r="X45" s="142"/>
      <c r="Y45" s="142"/>
      <c r="Z45" s="142"/>
      <c r="AA45" s="142"/>
      <c r="AB45" s="142"/>
      <c r="AC45" s="142"/>
      <c r="AD45" s="142"/>
      <c r="AE45" s="134">
        <v>0</v>
      </c>
      <c r="AF45" s="142"/>
      <c r="AG45" s="142"/>
      <c r="AH45" s="142"/>
      <c r="AI45" s="142"/>
      <c r="AJ45" s="134">
        <v>0</v>
      </c>
      <c r="AK45" s="142"/>
    </row>
    <row r="46" spans="1:37" ht="78.75" x14ac:dyDescent="0.25">
      <c r="A46" s="267">
        <f t="shared" si="21"/>
        <v>25</v>
      </c>
      <c r="B46" s="133" t="s">
        <v>215</v>
      </c>
      <c r="C46" s="139" t="s">
        <v>216</v>
      </c>
      <c r="D46" s="142">
        <v>0.36668400000000001</v>
      </c>
      <c r="E46" s="142">
        <f t="shared" si="50"/>
        <v>2.2001039999999999E-2</v>
      </c>
      <c r="F46" s="142">
        <f t="shared" si="51"/>
        <v>0.30801455999999999</v>
      </c>
      <c r="G46" s="142">
        <v>0</v>
      </c>
      <c r="H46" s="142">
        <f t="shared" si="52"/>
        <v>3.6668400000000004E-2</v>
      </c>
      <c r="I46" s="142">
        <v>1.730207018</v>
      </c>
      <c r="J46" s="142">
        <v>0.13138329999999998</v>
      </c>
      <c r="K46" s="142">
        <v>1.5684950500000001</v>
      </c>
      <c r="L46" s="142">
        <v>0</v>
      </c>
      <c r="M46" s="142">
        <v>3.0328667999999996E-2</v>
      </c>
      <c r="N46" s="142">
        <f t="shared" si="53"/>
        <v>-1.363523018</v>
      </c>
      <c r="O46" s="142">
        <f t="shared" si="54"/>
        <v>-0.10938225999999998</v>
      </c>
      <c r="P46" s="142">
        <f t="shared" si="55"/>
        <v>-1.2604804900000002</v>
      </c>
      <c r="Q46" s="142">
        <f t="shared" si="56"/>
        <v>0</v>
      </c>
      <c r="R46" s="142">
        <f t="shared" si="57"/>
        <v>6.3397320000000076E-3</v>
      </c>
      <c r="S46" s="134">
        <v>1.4418391799999997</v>
      </c>
      <c r="T46" s="134">
        <v>0.10948608</v>
      </c>
      <c r="U46" s="168">
        <v>1.3070792099999999</v>
      </c>
      <c r="V46" s="134">
        <v>0</v>
      </c>
      <c r="W46" s="142">
        <v>2.5273889999999997E-2</v>
      </c>
      <c r="X46" s="142"/>
      <c r="Y46" s="142"/>
      <c r="Z46" s="142"/>
      <c r="AA46" s="142"/>
      <c r="AB46" s="181">
        <v>2020</v>
      </c>
      <c r="AC46" s="142" t="s">
        <v>2198</v>
      </c>
      <c r="AD46" s="142" t="s">
        <v>2199</v>
      </c>
      <c r="AE46" s="134">
        <v>1.26</v>
      </c>
      <c r="AF46" s="142"/>
      <c r="AG46" s="142"/>
      <c r="AH46" s="142"/>
      <c r="AI46" s="142"/>
      <c r="AJ46" s="134">
        <v>0</v>
      </c>
      <c r="AK46" s="142"/>
    </row>
    <row r="47" spans="1:37" ht="47.25" x14ac:dyDescent="0.25">
      <c r="A47" s="267">
        <f t="shared" si="21"/>
        <v>26</v>
      </c>
      <c r="B47" s="133" t="s">
        <v>217</v>
      </c>
      <c r="C47" s="139" t="s">
        <v>218</v>
      </c>
      <c r="D47" s="142">
        <v>4.6066319999999994</v>
      </c>
      <c r="E47" s="142">
        <f t="shared" si="50"/>
        <v>0.27639791999999996</v>
      </c>
      <c r="F47" s="142">
        <f t="shared" si="51"/>
        <v>3.8695708799999995</v>
      </c>
      <c r="G47" s="142">
        <v>0</v>
      </c>
      <c r="H47" s="142">
        <f t="shared" si="52"/>
        <v>0.46066319999999994</v>
      </c>
      <c r="I47" s="142">
        <v>10.38164832</v>
      </c>
      <c r="J47" s="142">
        <v>0</v>
      </c>
      <c r="K47" s="142">
        <v>9.8831881199999998</v>
      </c>
      <c r="L47" s="142">
        <v>0</v>
      </c>
      <c r="M47" s="142">
        <v>0.49846020000000002</v>
      </c>
      <c r="N47" s="142">
        <f t="shared" si="53"/>
        <v>-5.7750163200000006</v>
      </c>
      <c r="O47" s="142">
        <f t="shared" si="54"/>
        <v>0.27639791999999996</v>
      </c>
      <c r="P47" s="142">
        <f t="shared" si="55"/>
        <v>-6.0136172400000003</v>
      </c>
      <c r="Q47" s="142">
        <f t="shared" si="56"/>
        <v>0</v>
      </c>
      <c r="R47" s="142">
        <f t="shared" si="57"/>
        <v>-3.7797000000000081E-2</v>
      </c>
      <c r="S47" s="134">
        <v>8.6513735999999994</v>
      </c>
      <c r="T47" s="134">
        <v>0</v>
      </c>
      <c r="U47" s="168">
        <v>8.2359900999999986</v>
      </c>
      <c r="V47" s="134">
        <v>0</v>
      </c>
      <c r="W47" s="142">
        <v>0.41538349999999996</v>
      </c>
      <c r="X47" s="142"/>
      <c r="Y47" s="142"/>
      <c r="Z47" s="142"/>
      <c r="AA47" s="142"/>
      <c r="AB47" s="142"/>
      <c r="AC47" s="142"/>
      <c r="AD47" s="142"/>
      <c r="AE47" s="134">
        <v>0</v>
      </c>
      <c r="AF47" s="181">
        <v>2020</v>
      </c>
      <c r="AG47" s="142" t="s">
        <v>2200</v>
      </c>
      <c r="AH47" s="142" t="s">
        <v>2201</v>
      </c>
      <c r="AI47" s="142" t="s">
        <v>2202</v>
      </c>
      <c r="AJ47" s="134">
        <v>6.8580000000000005</v>
      </c>
      <c r="AK47" s="142"/>
    </row>
    <row r="48" spans="1:37" ht="78.75" x14ac:dyDescent="0.25">
      <c r="A48" s="267">
        <f t="shared" si="21"/>
        <v>27</v>
      </c>
      <c r="B48" s="174" t="s">
        <v>219</v>
      </c>
      <c r="C48" s="138" t="s">
        <v>1663</v>
      </c>
      <c r="D48" s="142">
        <v>0.77768399999999982</v>
      </c>
      <c r="E48" s="142">
        <f t="shared" si="50"/>
        <v>4.6661039999999987E-2</v>
      </c>
      <c r="F48" s="142">
        <f t="shared" si="51"/>
        <v>0.65325455999999982</v>
      </c>
      <c r="G48" s="142">
        <v>0</v>
      </c>
      <c r="H48" s="142">
        <f t="shared" si="52"/>
        <v>7.7768399999999988E-2</v>
      </c>
      <c r="I48" s="142">
        <v>0.22384582</v>
      </c>
      <c r="J48" s="142">
        <v>0.22384582</v>
      </c>
      <c r="K48" s="142">
        <v>0</v>
      </c>
      <c r="L48" s="142">
        <v>0</v>
      </c>
      <c r="M48" s="142">
        <v>0</v>
      </c>
      <c r="N48" s="142">
        <f t="shared" si="53"/>
        <v>0.55383817999999985</v>
      </c>
      <c r="O48" s="142">
        <f t="shared" si="54"/>
        <v>-0.17718478000000001</v>
      </c>
      <c r="P48" s="142">
        <f t="shared" si="55"/>
        <v>0.65325455999999982</v>
      </c>
      <c r="Q48" s="142">
        <f t="shared" si="56"/>
        <v>0</v>
      </c>
      <c r="R48" s="142">
        <f t="shared" si="57"/>
        <v>7.7768399999999988E-2</v>
      </c>
      <c r="S48" s="134">
        <v>0.18653817999999997</v>
      </c>
      <c r="T48" s="134">
        <v>0.18653817999999997</v>
      </c>
      <c r="U48" s="168">
        <v>0</v>
      </c>
      <c r="V48" s="134">
        <v>0</v>
      </c>
      <c r="W48" s="142">
        <v>0</v>
      </c>
      <c r="X48" s="142"/>
      <c r="Y48" s="142"/>
      <c r="Z48" s="142"/>
      <c r="AA48" s="142"/>
      <c r="AB48" s="142"/>
      <c r="AC48" s="142"/>
      <c r="AD48" s="142"/>
      <c r="AE48" s="134">
        <v>0</v>
      </c>
      <c r="AF48" s="181">
        <v>2020</v>
      </c>
      <c r="AG48" s="142" t="s">
        <v>2200</v>
      </c>
      <c r="AH48" s="142" t="s">
        <v>2201</v>
      </c>
      <c r="AI48" s="142" t="s">
        <v>2202</v>
      </c>
      <c r="AJ48" s="134">
        <v>0.61599999999999999</v>
      </c>
      <c r="AK48" s="142"/>
    </row>
    <row r="49" spans="1:37" ht="47.25" x14ac:dyDescent="0.25">
      <c r="A49" s="267">
        <f t="shared" si="21"/>
        <v>28</v>
      </c>
      <c r="B49" s="133" t="s">
        <v>220</v>
      </c>
      <c r="C49" s="138" t="s">
        <v>221</v>
      </c>
      <c r="D49" s="142">
        <v>0.46194599999999997</v>
      </c>
      <c r="E49" s="142">
        <f t="shared" si="50"/>
        <v>2.7716759999999997E-2</v>
      </c>
      <c r="F49" s="142">
        <f t="shared" si="51"/>
        <v>0.38803463999999999</v>
      </c>
      <c r="G49" s="142">
        <v>0</v>
      </c>
      <c r="H49" s="142">
        <f t="shared" si="52"/>
        <v>4.6194600000000002E-2</v>
      </c>
      <c r="I49" s="142">
        <v>0</v>
      </c>
      <c r="J49" s="142">
        <v>0</v>
      </c>
      <c r="K49" s="142">
        <v>0</v>
      </c>
      <c r="L49" s="142">
        <v>0</v>
      </c>
      <c r="M49" s="142">
        <v>0</v>
      </c>
      <c r="N49" s="142">
        <f t="shared" si="53"/>
        <v>0.46194599999999997</v>
      </c>
      <c r="O49" s="142">
        <f t="shared" si="54"/>
        <v>2.7716759999999997E-2</v>
      </c>
      <c r="P49" s="142">
        <f t="shared" si="55"/>
        <v>0.38803463999999999</v>
      </c>
      <c r="Q49" s="142">
        <f t="shared" si="56"/>
        <v>0</v>
      </c>
      <c r="R49" s="142">
        <f t="shared" si="57"/>
        <v>4.6194600000000002E-2</v>
      </c>
      <c r="S49" s="134">
        <v>0</v>
      </c>
      <c r="T49" s="134">
        <v>0</v>
      </c>
      <c r="U49" s="168">
        <v>0</v>
      </c>
      <c r="V49" s="134">
        <v>0</v>
      </c>
      <c r="W49" s="142">
        <v>0</v>
      </c>
      <c r="X49" s="142"/>
      <c r="Y49" s="142"/>
      <c r="Z49" s="142"/>
      <c r="AA49" s="142"/>
      <c r="AB49" s="181">
        <v>2020</v>
      </c>
      <c r="AC49" s="142" t="s">
        <v>2198</v>
      </c>
      <c r="AD49" s="142" t="s">
        <v>2199</v>
      </c>
      <c r="AE49" s="134">
        <v>0.5</v>
      </c>
      <c r="AF49" s="142"/>
      <c r="AG49" s="142"/>
      <c r="AH49" s="142"/>
      <c r="AI49" s="142"/>
      <c r="AJ49" s="134">
        <v>0</v>
      </c>
      <c r="AK49" s="142"/>
    </row>
    <row r="50" spans="1:37" ht="78.75" x14ac:dyDescent="0.25">
      <c r="A50" s="267">
        <f t="shared" si="21"/>
        <v>29</v>
      </c>
      <c r="B50" s="133" t="s">
        <v>1494</v>
      </c>
      <c r="C50" s="138" t="s">
        <v>1495</v>
      </c>
      <c r="D50" s="142">
        <v>0</v>
      </c>
      <c r="E50" s="142">
        <f t="shared" si="50"/>
        <v>0</v>
      </c>
      <c r="F50" s="142">
        <f t="shared" si="51"/>
        <v>0</v>
      </c>
      <c r="G50" s="142">
        <v>0</v>
      </c>
      <c r="H50" s="142">
        <f t="shared" si="52"/>
        <v>0</v>
      </c>
      <c r="I50" s="142">
        <v>6.7779229999999996E-2</v>
      </c>
      <c r="J50" s="142">
        <v>6.7779229999999996E-2</v>
      </c>
      <c r="K50" s="142">
        <v>0</v>
      </c>
      <c r="L50" s="142">
        <v>0</v>
      </c>
      <c r="M50" s="142">
        <v>0</v>
      </c>
      <c r="N50" s="142">
        <f t="shared" si="53"/>
        <v>-6.7779229999999996E-2</v>
      </c>
      <c r="O50" s="142">
        <f t="shared" si="54"/>
        <v>-6.7779229999999996E-2</v>
      </c>
      <c r="P50" s="142">
        <f t="shared" si="55"/>
        <v>0</v>
      </c>
      <c r="Q50" s="142">
        <f t="shared" si="56"/>
        <v>0</v>
      </c>
      <c r="R50" s="142">
        <f t="shared" si="57"/>
        <v>0</v>
      </c>
      <c r="S50" s="134">
        <v>5.6482690000000002E-2</v>
      </c>
      <c r="T50" s="134">
        <v>5.6482690000000002E-2</v>
      </c>
      <c r="U50" s="168">
        <v>0</v>
      </c>
      <c r="V50" s="134">
        <v>0</v>
      </c>
      <c r="W50" s="142">
        <v>0</v>
      </c>
      <c r="X50" s="142"/>
      <c r="Y50" s="142"/>
      <c r="Z50" s="142"/>
      <c r="AA50" s="142"/>
      <c r="AB50" s="142"/>
      <c r="AC50" s="142"/>
      <c r="AD50" s="142"/>
      <c r="AE50" s="134">
        <v>0</v>
      </c>
      <c r="AF50" s="142"/>
      <c r="AG50" s="142"/>
      <c r="AH50" s="142"/>
      <c r="AI50" s="142"/>
      <c r="AJ50" s="134">
        <v>0</v>
      </c>
      <c r="AK50" s="142"/>
    </row>
    <row r="51" spans="1:37" ht="15.75" x14ac:dyDescent="0.25">
      <c r="A51" s="267"/>
      <c r="B51" s="187" t="s">
        <v>222</v>
      </c>
      <c r="C51" s="188"/>
      <c r="D51" s="170">
        <v>3.6551279999999999</v>
      </c>
      <c r="E51" s="170">
        <f t="shared" ref="E51:AK51" si="58">SUM(E52:E56)</f>
        <v>0.21930768</v>
      </c>
      <c r="F51" s="170">
        <f t="shared" si="58"/>
        <v>3.0703075200000001</v>
      </c>
      <c r="G51" s="170">
        <f t="shared" si="58"/>
        <v>0</v>
      </c>
      <c r="H51" s="170">
        <f t="shared" si="58"/>
        <v>0.36551279999999997</v>
      </c>
      <c r="I51" s="170">
        <f t="shared" si="58"/>
        <v>9.5862265099999995</v>
      </c>
      <c r="J51" s="170">
        <f t="shared" si="58"/>
        <v>0</v>
      </c>
      <c r="K51" s="170">
        <f t="shared" si="58"/>
        <v>9.1213570700000002</v>
      </c>
      <c r="L51" s="170">
        <f t="shared" si="58"/>
        <v>0</v>
      </c>
      <c r="M51" s="170">
        <f t="shared" si="58"/>
        <v>0.46486943999999991</v>
      </c>
      <c r="N51" s="170">
        <f t="shared" si="58"/>
        <v>-5.9310985100000018</v>
      </c>
      <c r="O51" s="170">
        <f t="shared" si="58"/>
        <v>0.21930768</v>
      </c>
      <c r="P51" s="170">
        <f t="shared" si="58"/>
        <v>-6.0510495499999992</v>
      </c>
      <c r="Q51" s="170">
        <f t="shared" si="58"/>
        <v>0</v>
      </c>
      <c r="R51" s="170">
        <f t="shared" si="58"/>
        <v>-9.9356639999999927E-2</v>
      </c>
      <c r="S51" s="170">
        <v>8.0416074399999982</v>
      </c>
      <c r="T51" s="170">
        <v>0</v>
      </c>
      <c r="U51" s="168">
        <v>7.6542162399999993</v>
      </c>
      <c r="V51" s="170">
        <v>0</v>
      </c>
      <c r="W51" s="170">
        <v>0.38739120000000005</v>
      </c>
      <c r="X51" s="170">
        <f t="shared" si="58"/>
        <v>0</v>
      </c>
      <c r="Y51" s="170">
        <f t="shared" si="58"/>
        <v>0</v>
      </c>
      <c r="Z51" s="170">
        <f t="shared" si="58"/>
        <v>0</v>
      </c>
      <c r="AA51" s="170">
        <f t="shared" si="58"/>
        <v>0</v>
      </c>
      <c r="AB51" s="170"/>
      <c r="AC51" s="170"/>
      <c r="AD51" s="170"/>
      <c r="AE51" s="170">
        <f t="shared" si="58"/>
        <v>0.5</v>
      </c>
      <c r="AF51" s="170"/>
      <c r="AG51" s="170"/>
      <c r="AH51" s="170"/>
      <c r="AI51" s="170"/>
      <c r="AJ51" s="170">
        <f t="shared" si="58"/>
        <v>4.992</v>
      </c>
      <c r="AK51" s="170">
        <f t="shared" si="58"/>
        <v>0</v>
      </c>
    </row>
    <row r="52" spans="1:37" ht="47.25" x14ac:dyDescent="0.25">
      <c r="A52" s="267">
        <f t="shared" si="21"/>
        <v>30</v>
      </c>
      <c r="B52" s="174" t="s">
        <v>223</v>
      </c>
      <c r="C52" s="138" t="s">
        <v>224</v>
      </c>
      <c r="D52" s="142">
        <v>1.2</v>
      </c>
      <c r="E52" s="142">
        <f t="shared" ref="E52:E56" si="59">D52*6%</f>
        <v>7.1999999999999995E-2</v>
      </c>
      <c r="F52" s="142">
        <f t="shared" ref="F52:F56" si="60">D52-E52-H52</f>
        <v>1.008</v>
      </c>
      <c r="G52" s="142">
        <v>0</v>
      </c>
      <c r="H52" s="142">
        <f t="shared" ref="H52:H56" si="61">D52*10%</f>
        <v>0.12</v>
      </c>
      <c r="I52" s="142">
        <v>8.5345164000000001E-2</v>
      </c>
      <c r="J52" s="142">
        <v>0</v>
      </c>
      <c r="K52" s="142">
        <v>0</v>
      </c>
      <c r="L52" s="142">
        <v>0</v>
      </c>
      <c r="M52" s="142">
        <v>8.5345164000000001E-2</v>
      </c>
      <c r="N52" s="142">
        <f t="shared" ref="N52:N56" si="62">D52-I52</f>
        <v>1.1146548359999999</v>
      </c>
      <c r="O52" s="142">
        <f t="shared" ref="O52:O56" si="63">E52-J52</f>
        <v>7.1999999999999995E-2</v>
      </c>
      <c r="P52" s="142">
        <f t="shared" ref="P52:P56" si="64">F52-K52</f>
        <v>1.008</v>
      </c>
      <c r="Q52" s="142">
        <f t="shared" ref="Q52:Q56" si="65">G52-L52</f>
        <v>0</v>
      </c>
      <c r="R52" s="142">
        <f t="shared" ref="R52:R56" si="66">H52-M52</f>
        <v>3.4654835999999994E-2</v>
      </c>
      <c r="S52" s="134">
        <v>7.1120970000000019E-2</v>
      </c>
      <c r="T52" s="134">
        <v>0</v>
      </c>
      <c r="U52" s="168">
        <v>0</v>
      </c>
      <c r="V52" s="134">
        <v>0</v>
      </c>
      <c r="W52" s="142">
        <v>7.1120970000000019E-2</v>
      </c>
      <c r="X52" s="142"/>
      <c r="Y52" s="142"/>
      <c r="Z52" s="142"/>
      <c r="AA52" s="142"/>
      <c r="AB52" s="142"/>
      <c r="AC52" s="142"/>
      <c r="AD52" s="142"/>
      <c r="AE52" s="134">
        <v>0</v>
      </c>
      <c r="AF52" s="142"/>
      <c r="AG52" s="142"/>
      <c r="AH52" s="142"/>
      <c r="AI52" s="142"/>
      <c r="AJ52" s="134">
        <v>0</v>
      </c>
      <c r="AK52" s="142"/>
    </row>
    <row r="53" spans="1:37" ht="63" x14ac:dyDescent="0.25">
      <c r="A53" s="267">
        <f t="shared" si="21"/>
        <v>31</v>
      </c>
      <c r="B53" s="133" t="s">
        <v>225</v>
      </c>
      <c r="C53" s="138" t="s">
        <v>226</v>
      </c>
      <c r="D53" s="142">
        <v>1.2</v>
      </c>
      <c r="E53" s="142">
        <f t="shared" si="59"/>
        <v>7.1999999999999995E-2</v>
      </c>
      <c r="F53" s="142">
        <f t="shared" si="60"/>
        <v>1.008</v>
      </c>
      <c r="G53" s="142">
        <v>0</v>
      </c>
      <c r="H53" s="142">
        <f t="shared" si="61"/>
        <v>0.12</v>
      </c>
      <c r="I53" s="142">
        <v>9.4640788340000004</v>
      </c>
      <c r="J53" s="142">
        <v>0</v>
      </c>
      <c r="K53" s="142">
        <v>9.1213570700000002</v>
      </c>
      <c r="L53" s="142">
        <v>0</v>
      </c>
      <c r="M53" s="142">
        <v>0.34272176399999993</v>
      </c>
      <c r="N53" s="142">
        <f t="shared" si="62"/>
        <v>-8.2640788340000011</v>
      </c>
      <c r="O53" s="142">
        <f t="shared" si="63"/>
        <v>7.1999999999999995E-2</v>
      </c>
      <c r="P53" s="142">
        <f t="shared" si="64"/>
        <v>-8.1133570699999993</v>
      </c>
      <c r="Q53" s="142">
        <f t="shared" si="65"/>
        <v>0</v>
      </c>
      <c r="R53" s="142">
        <f t="shared" si="66"/>
        <v>-0.22272176399999993</v>
      </c>
      <c r="S53" s="134">
        <v>7.886732359999999</v>
      </c>
      <c r="T53" s="134">
        <v>0</v>
      </c>
      <c r="U53" s="168">
        <v>7.6011308899999994</v>
      </c>
      <c r="V53" s="134">
        <v>0</v>
      </c>
      <c r="W53" s="142">
        <v>0.28560147000000002</v>
      </c>
      <c r="X53" s="142"/>
      <c r="Y53" s="142"/>
      <c r="Z53" s="142"/>
      <c r="AA53" s="142"/>
      <c r="AB53" s="142"/>
      <c r="AC53" s="142"/>
      <c r="AD53" s="142"/>
      <c r="AE53" s="134">
        <v>0</v>
      </c>
      <c r="AF53" s="181">
        <v>2020</v>
      </c>
      <c r="AG53" s="142" t="s">
        <v>2200</v>
      </c>
      <c r="AH53" s="142" t="s">
        <v>2201</v>
      </c>
      <c r="AI53" s="142" t="s">
        <v>2202</v>
      </c>
      <c r="AJ53" s="134">
        <v>4.819</v>
      </c>
      <c r="AK53" s="142"/>
    </row>
    <row r="54" spans="1:37" ht="47.25" x14ac:dyDescent="0.25">
      <c r="A54" s="267">
        <f t="shared" si="21"/>
        <v>32</v>
      </c>
      <c r="B54" s="133" t="s">
        <v>1765</v>
      </c>
      <c r="C54" s="138" t="s">
        <v>1766</v>
      </c>
      <c r="D54" s="142">
        <v>0</v>
      </c>
      <c r="E54" s="142">
        <f t="shared" si="59"/>
        <v>0</v>
      </c>
      <c r="F54" s="142">
        <f t="shared" si="60"/>
        <v>0</v>
      </c>
      <c r="G54" s="142">
        <v>0</v>
      </c>
      <c r="H54" s="142">
        <f t="shared" si="61"/>
        <v>0</v>
      </c>
      <c r="I54" s="142">
        <v>0</v>
      </c>
      <c r="J54" s="142">
        <v>0</v>
      </c>
      <c r="K54" s="142">
        <v>0</v>
      </c>
      <c r="L54" s="142">
        <v>0</v>
      </c>
      <c r="M54" s="142">
        <v>0</v>
      </c>
      <c r="N54" s="142">
        <f t="shared" si="62"/>
        <v>0</v>
      </c>
      <c r="O54" s="142">
        <f t="shared" si="63"/>
        <v>0</v>
      </c>
      <c r="P54" s="142">
        <f t="shared" si="64"/>
        <v>0</v>
      </c>
      <c r="Q54" s="142">
        <f t="shared" si="65"/>
        <v>0</v>
      </c>
      <c r="R54" s="142">
        <f t="shared" si="66"/>
        <v>0</v>
      </c>
      <c r="S54" s="134">
        <v>0</v>
      </c>
      <c r="T54" s="134">
        <v>0</v>
      </c>
      <c r="U54" s="168">
        <v>0</v>
      </c>
      <c r="V54" s="134">
        <v>0</v>
      </c>
      <c r="W54" s="142">
        <v>0</v>
      </c>
      <c r="X54" s="142"/>
      <c r="Y54" s="142"/>
      <c r="Z54" s="142"/>
      <c r="AA54" s="142"/>
      <c r="AB54" s="142"/>
      <c r="AC54" s="142"/>
      <c r="AD54" s="142"/>
      <c r="AE54" s="134">
        <v>0</v>
      </c>
      <c r="AF54" s="142"/>
      <c r="AG54" s="142"/>
      <c r="AH54" s="142"/>
      <c r="AI54" s="142"/>
      <c r="AJ54" s="134">
        <v>0</v>
      </c>
      <c r="AK54" s="142"/>
    </row>
    <row r="55" spans="1:37" ht="94.5" x14ac:dyDescent="0.25">
      <c r="A55" s="267">
        <f t="shared" si="21"/>
        <v>33</v>
      </c>
      <c r="B55" s="174" t="s">
        <v>1767</v>
      </c>
      <c r="C55" s="138" t="s">
        <v>1768</v>
      </c>
      <c r="D55" s="142">
        <v>0</v>
      </c>
      <c r="E55" s="142">
        <f t="shared" si="59"/>
        <v>0</v>
      </c>
      <c r="F55" s="142">
        <f t="shared" si="60"/>
        <v>0</v>
      </c>
      <c r="G55" s="142">
        <v>0</v>
      </c>
      <c r="H55" s="142">
        <f t="shared" si="61"/>
        <v>0</v>
      </c>
      <c r="I55" s="142">
        <v>2.9639051999999999E-2</v>
      </c>
      <c r="J55" s="142">
        <v>0</v>
      </c>
      <c r="K55" s="142">
        <v>0</v>
      </c>
      <c r="L55" s="142">
        <v>0</v>
      </c>
      <c r="M55" s="142">
        <v>2.9639051999999999E-2</v>
      </c>
      <c r="N55" s="142">
        <f t="shared" si="62"/>
        <v>-2.9639051999999999E-2</v>
      </c>
      <c r="O55" s="142">
        <f t="shared" si="63"/>
        <v>0</v>
      </c>
      <c r="P55" s="142">
        <f t="shared" si="64"/>
        <v>0</v>
      </c>
      <c r="Q55" s="142">
        <f t="shared" si="65"/>
        <v>0</v>
      </c>
      <c r="R55" s="142">
        <f t="shared" si="66"/>
        <v>-2.9639051999999999E-2</v>
      </c>
      <c r="S55" s="134">
        <v>7.7784560000000003E-2</v>
      </c>
      <c r="T55" s="134">
        <v>0</v>
      </c>
      <c r="U55" s="168">
        <v>5.3085349999999996E-2</v>
      </c>
      <c r="V55" s="134">
        <v>0</v>
      </c>
      <c r="W55" s="142">
        <v>2.4699209999999999E-2</v>
      </c>
      <c r="X55" s="142"/>
      <c r="Y55" s="142"/>
      <c r="Z55" s="142"/>
      <c r="AA55" s="142"/>
      <c r="AB55" s="142"/>
      <c r="AC55" s="142"/>
      <c r="AD55" s="142"/>
      <c r="AE55" s="134">
        <v>0</v>
      </c>
      <c r="AF55" s="181">
        <v>2020</v>
      </c>
      <c r="AG55" s="142" t="s">
        <v>2200</v>
      </c>
      <c r="AH55" s="142" t="s">
        <v>2201</v>
      </c>
      <c r="AI55" s="142" t="s">
        <v>2202</v>
      </c>
      <c r="AJ55" s="134">
        <v>0.158</v>
      </c>
      <c r="AK55" s="142"/>
    </row>
    <row r="56" spans="1:37" ht="47.25" x14ac:dyDescent="0.25">
      <c r="A56" s="267">
        <f t="shared" si="21"/>
        <v>34</v>
      </c>
      <c r="B56" s="133" t="s">
        <v>227</v>
      </c>
      <c r="C56" s="138" t="s">
        <v>228</v>
      </c>
      <c r="D56" s="142">
        <v>1.255128</v>
      </c>
      <c r="E56" s="142">
        <f t="shared" si="59"/>
        <v>7.5307680000000002E-2</v>
      </c>
      <c r="F56" s="142">
        <f t="shared" si="60"/>
        <v>1.0543075199999998</v>
      </c>
      <c r="G56" s="142">
        <v>0</v>
      </c>
      <c r="H56" s="142">
        <f t="shared" si="61"/>
        <v>0.12551280000000001</v>
      </c>
      <c r="I56" s="142">
        <v>7.1634599999999991E-3</v>
      </c>
      <c r="J56" s="142">
        <v>0</v>
      </c>
      <c r="K56" s="142">
        <v>0</v>
      </c>
      <c r="L56" s="142">
        <v>0</v>
      </c>
      <c r="M56" s="142">
        <v>7.1634599999999991E-3</v>
      </c>
      <c r="N56" s="142">
        <f t="shared" si="62"/>
        <v>1.2479645400000001</v>
      </c>
      <c r="O56" s="142">
        <f t="shared" si="63"/>
        <v>7.5307680000000002E-2</v>
      </c>
      <c r="P56" s="142">
        <f t="shared" si="64"/>
        <v>1.0543075199999998</v>
      </c>
      <c r="Q56" s="142">
        <f t="shared" si="65"/>
        <v>0</v>
      </c>
      <c r="R56" s="142">
        <f t="shared" si="66"/>
        <v>0.11834934000000001</v>
      </c>
      <c r="S56" s="134">
        <v>5.9695499999999997E-3</v>
      </c>
      <c r="T56" s="134">
        <v>0</v>
      </c>
      <c r="U56" s="168">
        <v>0</v>
      </c>
      <c r="V56" s="134">
        <v>0</v>
      </c>
      <c r="W56" s="142">
        <v>5.9695499999999997E-3</v>
      </c>
      <c r="X56" s="142"/>
      <c r="Y56" s="142"/>
      <c r="Z56" s="142"/>
      <c r="AA56" s="142"/>
      <c r="AB56" s="181">
        <v>2020</v>
      </c>
      <c r="AC56" s="142" t="s">
        <v>2198</v>
      </c>
      <c r="AD56" s="142" t="s">
        <v>2199</v>
      </c>
      <c r="AE56" s="134">
        <v>0.5</v>
      </c>
      <c r="AF56" s="181">
        <v>2020</v>
      </c>
      <c r="AG56" s="142" t="s">
        <v>2200</v>
      </c>
      <c r="AH56" s="142" t="s">
        <v>2201</v>
      </c>
      <c r="AI56" s="142" t="s">
        <v>2202</v>
      </c>
      <c r="AJ56" s="134">
        <v>1.4999999999999999E-2</v>
      </c>
      <c r="AK56" s="142"/>
    </row>
    <row r="57" spans="1:37" ht="15.75" x14ac:dyDescent="0.25">
      <c r="A57" s="267"/>
      <c r="B57" s="187" t="s">
        <v>229</v>
      </c>
      <c r="C57" s="188"/>
      <c r="D57" s="170">
        <v>2.103084</v>
      </c>
      <c r="E57" s="170">
        <f t="shared" ref="E57:AK57" si="67">SUM(E58:E60)</f>
        <v>0.12618504</v>
      </c>
      <c r="F57" s="170">
        <f t="shared" si="67"/>
        <v>1.76659056</v>
      </c>
      <c r="G57" s="170">
        <f t="shared" si="67"/>
        <v>0</v>
      </c>
      <c r="H57" s="170">
        <f t="shared" si="67"/>
        <v>0.21030840000000001</v>
      </c>
      <c r="I57" s="170">
        <f t="shared" si="67"/>
        <v>25.784156418000002</v>
      </c>
      <c r="J57" s="170">
        <f t="shared" si="67"/>
        <v>2.8482E-2</v>
      </c>
      <c r="K57" s="170">
        <f t="shared" si="67"/>
        <v>25.03382101</v>
      </c>
      <c r="L57" s="170">
        <f t="shared" si="67"/>
        <v>0.57228002</v>
      </c>
      <c r="M57" s="170">
        <f t="shared" si="67"/>
        <v>0.14957338800000003</v>
      </c>
      <c r="N57" s="170">
        <f t="shared" si="67"/>
        <v>-23.681072418000003</v>
      </c>
      <c r="O57" s="170">
        <f t="shared" si="67"/>
        <v>9.7703039999999991E-2</v>
      </c>
      <c r="P57" s="170">
        <f t="shared" si="67"/>
        <v>-23.26723045</v>
      </c>
      <c r="Q57" s="170">
        <f t="shared" si="67"/>
        <v>-0.57228002</v>
      </c>
      <c r="R57" s="170">
        <f t="shared" si="67"/>
        <v>6.0735011999999977E-2</v>
      </c>
      <c r="S57" s="170">
        <v>26.230023369999998</v>
      </c>
      <c r="T57" s="170">
        <v>2.8482E-2</v>
      </c>
      <c r="U57" s="168">
        <v>26.07689688</v>
      </c>
      <c r="V57" s="170">
        <v>0</v>
      </c>
      <c r="W57" s="170">
        <v>0.12464449000000001</v>
      </c>
      <c r="X57" s="170">
        <f t="shared" si="67"/>
        <v>0</v>
      </c>
      <c r="Y57" s="170">
        <f t="shared" si="67"/>
        <v>0</v>
      </c>
      <c r="Z57" s="170">
        <f t="shared" si="67"/>
        <v>0</v>
      </c>
      <c r="AA57" s="170">
        <f t="shared" si="67"/>
        <v>0</v>
      </c>
      <c r="AB57" s="170"/>
      <c r="AC57" s="170"/>
      <c r="AD57" s="170"/>
      <c r="AE57" s="170">
        <f t="shared" si="67"/>
        <v>0</v>
      </c>
      <c r="AF57" s="170"/>
      <c r="AG57" s="170"/>
      <c r="AH57" s="170"/>
      <c r="AI57" s="170"/>
      <c r="AJ57" s="170">
        <f t="shared" si="67"/>
        <v>0</v>
      </c>
      <c r="AK57" s="170">
        <f t="shared" si="67"/>
        <v>0</v>
      </c>
    </row>
    <row r="58" spans="1:37" ht="63" x14ac:dyDescent="0.25">
      <c r="A58" s="267">
        <f t="shared" si="21"/>
        <v>35</v>
      </c>
      <c r="B58" s="133" t="s">
        <v>230</v>
      </c>
      <c r="C58" s="138" t="s">
        <v>231</v>
      </c>
      <c r="D58" s="142">
        <v>2.103084</v>
      </c>
      <c r="E58" s="142">
        <f t="shared" ref="E58:E60" si="68">D58*6%</f>
        <v>0.12618504</v>
      </c>
      <c r="F58" s="142">
        <f t="shared" ref="F58:F60" si="69">D58-E58-H58</f>
        <v>1.76659056</v>
      </c>
      <c r="G58" s="142">
        <v>0</v>
      </c>
      <c r="H58" s="142">
        <f t="shared" ref="H58:H60" si="70">D58*10%</f>
        <v>0.21030840000000001</v>
      </c>
      <c r="I58" s="142">
        <v>25.183394398000001</v>
      </c>
      <c r="J58" s="142">
        <v>0</v>
      </c>
      <c r="K58" s="142">
        <v>25.03382101</v>
      </c>
      <c r="L58" s="142">
        <v>0</v>
      </c>
      <c r="M58" s="142">
        <v>0.14957338800000003</v>
      </c>
      <c r="N58" s="142">
        <f t="shared" ref="N58:N60" si="71">D58-I58</f>
        <v>-23.080310398000002</v>
      </c>
      <c r="O58" s="142">
        <f t="shared" ref="O58:O60" si="72">E58-J58</f>
        <v>0.12618504</v>
      </c>
      <c r="P58" s="142">
        <f t="shared" ref="P58:P60" si="73">F58-K58</f>
        <v>-23.26723045</v>
      </c>
      <c r="Q58" s="142">
        <f t="shared" ref="Q58:Q60" si="74">G58-L58</f>
        <v>0</v>
      </c>
      <c r="R58" s="142">
        <f t="shared" ref="R58:R60" si="75">H58-M58</f>
        <v>6.0735011999999977E-2</v>
      </c>
      <c r="S58" s="134">
        <v>26.201541369999997</v>
      </c>
      <c r="T58" s="134">
        <v>0</v>
      </c>
      <c r="U58" s="168">
        <v>26.07689688</v>
      </c>
      <c r="V58" s="134">
        <v>0</v>
      </c>
      <c r="W58" s="142">
        <v>0.12464449000000001</v>
      </c>
      <c r="X58" s="142"/>
      <c r="Y58" s="142"/>
      <c r="Z58" s="142"/>
      <c r="AA58" s="142"/>
      <c r="AB58" s="142"/>
      <c r="AC58" s="142"/>
      <c r="AD58" s="142"/>
      <c r="AE58" s="134">
        <v>0</v>
      </c>
      <c r="AF58" s="142"/>
      <c r="AG58" s="142"/>
      <c r="AH58" s="142"/>
      <c r="AI58" s="142"/>
      <c r="AJ58" s="134">
        <v>0</v>
      </c>
      <c r="AK58" s="142"/>
    </row>
    <row r="59" spans="1:37" ht="30.75" customHeight="1" x14ac:dyDescent="0.25">
      <c r="A59" s="227">
        <f t="shared" si="21"/>
        <v>36</v>
      </c>
      <c r="B59" s="133" t="s">
        <v>1769</v>
      </c>
      <c r="C59" s="138" t="s">
        <v>1770</v>
      </c>
      <c r="D59" s="142">
        <v>0</v>
      </c>
      <c r="E59" s="142">
        <f t="shared" si="68"/>
        <v>0</v>
      </c>
      <c r="F59" s="142">
        <f t="shared" si="69"/>
        <v>0</v>
      </c>
      <c r="G59" s="142">
        <v>0</v>
      </c>
      <c r="H59" s="142">
        <f t="shared" si="70"/>
        <v>0</v>
      </c>
      <c r="I59" s="142">
        <v>0.36792000000000002</v>
      </c>
      <c r="J59" s="142">
        <v>0</v>
      </c>
      <c r="K59" s="142">
        <v>0</v>
      </c>
      <c r="L59" s="142">
        <v>0.36792000000000002</v>
      </c>
      <c r="M59" s="142">
        <v>0</v>
      </c>
      <c r="N59" s="142">
        <f t="shared" si="71"/>
        <v>-0.36792000000000002</v>
      </c>
      <c r="O59" s="142">
        <f t="shared" si="72"/>
        <v>0</v>
      </c>
      <c r="P59" s="142">
        <f t="shared" si="73"/>
        <v>0</v>
      </c>
      <c r="Q59" s="142">
        <f t="shared" si="74"/>
        <v>-0.36792000000000002</v>
      </c>
      <c r="R59" s="142">
        <f t="shared" si="75"/>
        <v>0</v>
      </c>
      <c r="S59" s="134">
        <v>0</v>
      </c>
      <c r="T59" s="134">
        <v>0</v>
      </c>
      <c r="U59" s="168">
        <v>0</v>
      </c>
      <c r="V59" s="134">
        <v>0</v>
      </c>
      <c r="W59" s="142">
        <v>0</v>
      </c>
      <c r="X59" s="142"/>
      <c r="Y59" s="142"/>
      <c r="Z59" s="142"/>
      <c r="AA59" s="142"/>
      <c r="AB59" s="142"/>
      <c r="AC59" s="142"/>
      <c r="AD59" s="142"/>
      <c r="AE59" s="134">
        <v>0</v>
      </c>
      <c r="AF59" s="142"/>
      <c r="AG59" s="142"/>
      <c r="AH59" s="142"/>
      <c r="AI59" s="142"/>
      <c r="AJ59" s="134">
        <v>0</v>
      </c>
      <c r="AK59" s="142"/>
    </row>
    <row r="60" spans="1:37" ht="47.25" x14ac:dyDescent="0.25">
      <c r="A60" s="267">
        <f t="shared" si="21"/>
        <v>37</v>
      </c>
      <c r="B60" s="133" t="s">
        <v>1496</v>
      </c>
      <c r="C60" s="138" t="s">
        <v>1497</v>
      </c>
      <c r="D60" s="142">
        <v>0</v>
      </c>
      <c r="E60" s="142">
        <f t="shared" si="68"/>
        <v>0</v>
      </c>
      <c r="F60" s="142">
        <f t="shared" si="69"/>
        <v>0</v>
      </c>
      <c r="G60" s="142">
        <v>0</v>
      </c>
      <c r="H60" s="142">
        <f t="shared" si="70"/>
        <v>0</v>
      </c>
      <c r="I60" s="142">
        <v>0.23284202000000001</v>
      </c>
      <c r="J60" s="142">
        <v>2.8482E-2</v>
      </c>
      <c r="K60" s="142">
        <v>0</v>
      </c>
      <c r="L60" s="142">
        <v>0.20436002</v>
      </c>
      <c r="M60" s="142">
        <v>0</v>
      </c>
      <c r="N60" s="142">
        <f t="shared" si="71"/>
        <v>-0.23284202000000001</v>
      </c>
      <c r="O60" s="142">
        <f t="shared" si="72"/>
        <v>-2.8482E-2</v>
      </c>
      <c r="P60" s="142">
        <f t="shared" si="73"/>
        <v>0</v>
      </c>
      <c r="Q60" s="142">
        <f t="shared" si="74"/>
        <v>-0.20436002</v>
      </c>
      <c r="R60" s="142">
        <f t="shared" si="75"/>
        <v>0</v>
      </c>
      <c r="S60" s="134">
        <v>2.8482E-2</v>
      </c>
      <c r="T60" s="134">
        <v>2.8482E-2</v>
      </c>
      <c r="U60" s="168">
        <v>0</v>
      </c>
      <c r="V60" s="134">
        <v>0</v>
      </c>
      <c r="W60" s="142">
        <v>0</v>
      </c>
      <c r="X60" s="142"/>
      <c r="Y60" s="142"/>
      <c r="Z60" s="142"/>
      <c r="AA60" s="142"/>
      <c r="AB60" s="142"/>
      <c r="AC60" s="142"/>
      <c r="AD60" s="142"/>
      <c r="AE60" s="134">
        <v>0</v>
      </c>
      <c r="AF60" s="142"/>
      <c r="AG60" s="142"/>
      <c r="AH60" s="142"/>
      <c r="AI60" s="142"/>
      <c r="AJ60" s="134">
        <v>0</v>
      </c>
      <c r="AK60" s="142"/>
    </row>
    <row r="61" spans="1:37" ht="15.75" x14ac:dyDescent="0.25">
      <c r="A61" s="267"/>
      <c r="B61" s="187" t="s">
        <v>232</v>
      </c>
      <c r="C61" s="188"/>
      <c r="D61" s="170">
        <v>101.12643600000001</v>
      </c>
      <c r="E61" s="170">
        <f t="shared" ref="E61:AK61" si="76">SUM(E62:E76)</f>
        <v>6.0675861600000003</v>
      </c>
      <c r="F61" s="170">
        <f t="shared" si="76"/>
        <v>84.946206239999995</v>
      </c>
      <c r="G61" s="170">
        <f t="shared" si="76"/>
        <v>0</v>
      </c>
      <c r="H61" s="170">
        <f t="shared" si="76"/>
        <v>10.112643600000002</v>
      </c>
      <c r="I61" s="170">
        <f t="shared" si="76"/>
        <v>53.199252749999999</v>
      </c>
      <c r="J61" s="170">
        <f t="shared" si="76"/>
        <v>0.31208699400000001</v>
      </c>
      <c r="K61" s="170">
        <f t="shared" si="76"/>
        <v>45.993756179999998</v>
      </c>
      <c r="L61" s="170">
        <f t="shared" si="76"/>
        <v>0</v>
      </c>
      <c r="M61" s="170">
        <f t="shared" si="76"/>
        <v>6.8934095759999998</v>
      </c>
      <c r="N61" s="170">
        <f t="shared" si="76"/>
        <v>47.927183250000006</v>
      </c>
      <c r="O61" s="170">
        <f t="shared" si="76"/>
        <v>5.7554991659999999</v>
      </c>
      <c r="P61" s="170">
        <f t="shared" si="76"/>
        <v>38.952450060000004</v>
      </c>
      <c r="Q61" s="170">
        <f t="shared" si="76"/>
        <v>0</v>
      </c>
      <c r="R61" s="170">
        <f t="shared" si="76"/>
        <v>3.2192340239999999</v>
      </c>
      <c r="S61" s="170">
        <v>58.855989570000013</v>
      </c>
      <c r="T61" s="170">
        <v>0.40175601999999999</v>
      </c>
      <c r="U61" s="168">
        <v>52.709725569999996</v>
      </c>
      <c r="V61" s="170">
        <v>0</v>
      </c>
      <c r="W61" s="170">
        <v>5.7445079800000007</v>
      </c>
      <c r="X61" s="170">
        <f t="shared" si="76"/>
        <v>0</v>
      </c>
      <c r="Y61" s="170">
        <f t="shared" si="76"/>
        <v>0</v>
      </c>
      <c r="Z61" s="170">
        <f t="shared" si="76"/>
        <v>0</v>
      </c>
      <c r="AA61" s="170">
        <f t="shared" si="76"/>
        <v>0</v>
      </c>
      <c r="AB61" s="170"/>
      <c r="AC61" s="170"/>
      <c r="AD61" s="170"/>
      <c r="AE61" s="170">
        <f t="shared" si="76"/>
        <v>0.4</v>
      </c>
      <c r="AF61" s="170"/>
      <c r="AG61" s="170"/>
      <c r="AH61" s="170"/>
      <c r="AI61" s="170"/>
      <c r="AJ61" s="170">
        <f t="shared" si="76"/>
        <v>1.2270000000000003</v>
      </c>
      <c r="AK61" s="170">
        <f t="shared" si="76"/>
        <v>0</v>
      </c>
    </row>
    <row r="62" spans="1:37" ht="63" x14ac:dyDescent="0.25">
      <c r="A62" s="267">
        <f t="shared" si="21"/>
        <v>38</v>
      </c>
      <c r="B62" s="133" t="s">
        <v>233</v>
      </c>
      <c r="C62" s="138" t="s">
        <v>234</v>
      </c>
      <c r="D62" s="142">
        <v>4.9530599999999998</v>
      </c>
      <c r="E62" s="142">
        <f t="shared" ref="E62:E76" si="77">D62*6%</f>
        <v>0.29718359999999999</v>
      </c>
      <c r="F62" s="142">
        <f t="shared" ref="F62:F76" si="78">D62-E62-H62</f>
        <v>4.1605703999999992</v>
      </c>
      <c r="G62" s="142">
        <v>0</v>
      </c>
      <c r="H62" s="142">
        <f t="shared" ref="H62:H76" si="79">D62*10%</f>
        <v>0.49530600000000002</v>
      </c>
      <c r="I62" s="142">
        <v>0.35226653999999991</v>
      </c>
      <c r="J62" s="142">
        <v>0</v>
      </c>
      <c r="K62" s="142">
        <v>0</v>
      </c>
      <c r="L62" s="142">
        <v>0</v>
      </c>
      <c r="M62" s="142">
        <v>0.35226653999999991</v>
      </c>
      <c r="N62" s="142">
        <f t="shared" ref="N62:N76" si="80">D62-I62</f>
        <v>4.6007934600000002</v>
      </c>
      <c r="O62" s="142">
        <f t="shared" ref="O62:O76" si="81">E62-J62</f>
        <v>0.29718359999999999</v>
      </c>
      <c r="P62" s="142">
        <f t="shared" ref="P62:P76" si="82">F62-K62</f>
        <v>4.1605703999999992</v>
      </c>
      <c r="Q62" s="142">
        <f t="shared" ref="Q62:Q76" si="83">G62-L62</f>
        <v>0</v>
      </c>
      <c r="R62" s="142">
        <f t="shared" ref="R62:R76" si="84">H62-M62</f>
        <v>0.14303946000000012</v>
      </c>
      <c r="S62" s="134">
        <v>2.6185841599999997</v>
      </c>
      <c r="T62" s="134">
        <v>0</v>
      </c>
      <c r="U62" s="168">
        <v>2.3250287100000002</v>
      </c>
      <c r="V62" s="134">
        <v>0</v>
      </c>
      <c r="W62" s="142">
        <v>0.29355545</v>
      </c>
      <c r="X62" s="142"/>
      <c r="Y62" s="142"/>
      <c r="Z62" s="142"/>
      <c r="AA62" s="142"/>
      <c r="AB62" s="142"/>
      <c r="AC62" s="142"/>
      <c r="AD62" s="142"/>
      <c r="AE62" s="134">
        <v>0</v>
      </c>
      <c r="AF62" s="142"/>
      <c r="AG62" s="142"/>
      <c r="AH62" s="142"/>
      <c r="AI62" s="142"/>
      <c r="AJ62" s="134">
        <v>0</v>
      </c>
      <c r="AK62" s="142"/>
    </row>
    <row r="63" spans="1:37" ht="78.75" x14ac:dyDescent="0.25">
      <c r="A63" s="267">
        <f t="shared" si="21"/>
        <v>39</v>
      </c>
      <c r="B63" s="133" t="s">
        <v>235</v>
      </c>
      <c r="C63" s="138" t="s">
        <v>236</v>
      </c>
      <c r="D63" s="142">
        <v>0.18</v>
      </c>
      <c r="E63" s="142">
        <f t="shared" si="77"/>
        <v>1.0799999999999999E-2</v>
      </c>
      <c r="F63" s="142">
        <f t="shared" si="78"/>
        <v>0.1512</v>
      </c>
      <c r="G63" s="142">
        <v>0</v>
      </c>
      <c r="H63" s="142">
        <f t="shared" si="79"/>
        <v>1.7999999999999999E-2</v>
      </c>
      <c r="I63" s="142">
        <v>0</v>
      </c>
      <c r="J63" s="142">
        <v>0</v>
      </c>
      <c r="K63" s="142">
        <v>0</v>
      </c>
      <c r="L63" s="142">
        <v>0</v>
      </c>
      <c r="M63" s="142">
        <v>0</v>
      </c>
      <c r="N63" s="142">
        <f t="shared" si="80"/>
        <v>0.18</v>
      </c>
      <c r="O63" s="142">
        <f t="shared" si="81"/>
        <v>1.0799999999999999E-2</v>
      </c>
      <c r="P63" s="142">
        <f t="shared" si="82"/>
        <v>0.1512</v>
      </c>
      <c r="Q63" s="142">
        <f t="shared" si="83"/>
        <v>0</v>
      </c>
      <c r="R63" s="142">
        <f t="shared" si="84"/>
        <v>1.7999999999999999E-2</v>
      </c>
      <c r="S63" s="134">
        <v>0</v>
      </c>
      <c r="T63" s="134">
        <v>0</v>
      </c>
      <c r="U63" s="168">
        <v>0</v>
      </c>
      <c r="V63" s="134">
        <v>0</v>
      </c>
      <c r="W63" s="142">
        <v>0</v>
      </c>
      <c r="X63" s="142"/>
      <c r="Y63" s="142"/>
      <c r="Z63" s="142"/>
      <c r="AA63" s="142"/>
      <c r="AB63" s="142"/>
      <c r="AC63" s="142"/>
      <c r="AD63" s="142"/>
      <c r="AE63" s="134">
        <v>0</v>
      </c>
      <c r="AF63" s="142"/>
      <c r="AG63" s="142"/>
      <c r="AH63" s="142"/>
      <c r="AI63" s="142"/>
      <c r="AJ63" s="134">
        <v>0</v>
      </c>
      <c r="AK63" s="142"/>
    </row>
    <row r="64" spans="1:37" ht="94.5" x14ac:dyDescent="0.25">
      <c r="A64" s="267">
        <f t="shared" si="21"/>
        <v>40</v>
      </c>
      <c r="B64" s="133" t="s">
        <v>237</v>
      </c>
      <c r="C64" s="138" t="s">
        <v>238</v>
      </c>
      <c r="D64" s="142">
        <v>0.27055200000000001</v>
      </c>
      <c r="E64" s="142">
        <f t="shared" si="77"/>
        <v>1.623312E-2</v>
      </c>
      <c r="F64" s="142">
        <f t="shared" si="78"/>
        <v>0.22726368000000002</v>
      </c>
      <c r="G64" s="142">
        <v>0</v>
      </c>
      <c r="H64" s="142">
        <f t="shared" si="79"/>
        <v>2.7055200000000001E-2</v>
      </c>
      <c r="I64" s="142">
        <v>1.544136E-3</v>
      </c>
      <c r="J64" s="142">
        <v>0</v>
      </c>
      <c r="K64" s="142">
        <v>0</v>
      </c>
      <c r="L64" s="142">
        <v>0</v>
      </c>
      <c r="M64" s="142">
        <v>1.544136E-3</v>
      </c>
      <c r="N64" s="142">
        <f t="shared" si="80"/>
        <v>0.26900786400000004</v>
      </c>
      <c r="O64" s="142">
        <f t="shared" si="81"/>
        <v>1.623312E-2</v>
      </c>
      <c r="P64" s="142">
        <f t="shared" si="82"/>
        <v>0.22726368000000002</v>
      </c>
      <c r="Q64" s="142">
        <f t="shared" si="83"/>
        <v>0</v>
      </c>
      <c r="R64" s="142">
        <f t="shared" si="84"/>
        <v>2.5511064E-2</v>
      </c>
      <c r="S64" s="134">
        <v>1.28678E-3</v>
      </c>
      <c r="T64" s="134">
        <v>0</v>
      </c>
      <c r="U64" s="168">
        <v>0</v>
      </c>
      <c r="V64" s="134">
        <v>0</v>
      </c>
      <c r="W64" s="142">
        <v>1.28678E-3</v>
      </c>
      <c r="X64" s="142"/>
      <c r="Y64" s="142"/>
      <c r="Z64" s="142"/>
      <c r="AA64" s="142"/>
      <c r="AB64" s="181">
        <v>2020</v>
      </c>
      <c r="AC64" s="142" t="s">
        <v>2198</v>
      </c>
      <c r="AD64" s="142" t="s">
        <v>2199</v>
      </c>
      <c r="AE64" s="134">
        <v>0.4</v>
      </c>
      <c r="AF64" s="142"/>
      <c r="AG64" s="142"/>
      <c r="AH64" s="142"/>
      <c r="AI64" s="142"/>
      <c r="AJ64" s="134">
        <v>0</v>
      </c>
      <c r="AK64" s="142"/>
    </row>
    <row r="65" spans="1:37" ht="63" x14ac:dyDescent="0.25">
      <c r="A65" s="267">
        <f t="shared" si="21"/>
        <v>41</v>
      </c>
      <c r="B65" s="133" t="s">
        <v>239</v>
      </c>
      <c r="C65" s="138" t="s">
        <v>240</v>
      </c>
      <c r="D65" s="142">
        <v>87.507480000000001</v>
      </c>
      <c r="E65" s="142">
        <f t="shared" si="77"/>
        <v>5.2504488</v>
      </c>
      <c r="F65" s="142">
        <f t="shared" si="78"/>
        <v>73.506283199999999</v>
      </c>
      <c r="G65" s="142">
        <v>0</v>
      </c>
      <c r="H65" s="142">
        <f t="shared" si="79"/>
        <v>8.7507479999999997</v>
      </c>
      <c r="I65" s="142">
        <v>51.433280193999998</v>
      </c>
      <c r="J65" s="142">
        <v>0</v>
      </c>
      <c r="K65" s="142">
        <v>45.209661910000001</v>
      </c>
      <c r="L65" s="142">
        <v>0</v>
      </c>
      <c r="M65" s="142">
        <v>6.2236182839999996</v>
      </c>
      <c r="N65" s="142">
        <f t="shared" si="80"/>
        <v>36.074199806000003</v>
      </c>
      <c r="O65" s="142">
        <f t="shared" si="81"/>
        <v>5.2504488</v>
      </c>
      <c r="P65" s="142">
        <f t="shared" si="82"/>
        <v>28.296621289999997</v>
      </c>
      <c r="Q65" s="142">
        <f t="shared" si="83"/>
        <v>0</v>
      </c>
      <c r="R65" s="142">
        <f t="shared" si="84"/>
        <v>2.5271297160000001</v>
      </c>
      <c r="S65" s="134">
        <v>52.279746380000006</v>
      </c>
      <c r="T65" s="134">
        <v>0</v>
      </c>
      <c r="U65" s="168">
        <v>47.093397809999999</v>
      </c>
      <c r="V65" s="134">
        <v>0</v>
      </c>
      <c r="W65" s="142">
        <v>5.1863485699999998</v>
      </c>
      <c r="X65" s="142"/>
      <c r="Y65" s="142"/>
      <c r="Z65" s="142"/>
      <c r="AA65" s="142"/>
      <c r="AB65" s="142"/>
      <c r="AC65" s="142"/>
      <c r="AD65" s="142"/>
      <c r="AE65" s="134">
        <v>0</v>
      </c>
      <c r="AF65" s="142"/>
      <c r="AG65" s="142"/>
      <c r="AH65" s="142"/>
      <c r="AI65" s="142"/>
      <c r="AJ65" s="134">
        <v>0</v>
      </c>
      <c r="AK65" s="142"/>
    </row>
    <row r="66" spans="1:37" ht="94.5" x14ac:dyDescent="0.25">
      <c r="A66" s="267">
        <f t="shared" si="21"/>
        <v>42</v>
      </c>
      <c r="B66" s="133" t="s">
        <v>241</v>
      </c>
      <c r="C66" s="138" t="s">
        <v>242</v>
      </c>
      <c r="D66" s="142">
        <v>3.3602280000000002</v>
      </c>
      <c r="E66" s="142">
        <f t="shared" si="77"/>
        <v>0.20161368000000002</v>
      </c>
      <c r="F66" s="142">
        <f t="shared" si="78"/>
        <v>2.8225915200000005</v>
      </c>
      <c r="G66" s="142">
        <v>0</v>
      </c>
      <c r="H66" s="142">
        <f t="shared" si="79"/>
        <v>0.33602280000000007</v>
      </c>
      <c r="I66" s="142">
        <v>0.56124001199999995</v>
      </c>
      <c r="J66" s="142">
        <v>0</v>
      </c>
      <c r="K66" s="142">
        <v>0.53609477999999999</v>
      </c>
      <c r="L66" s="142">
        <v>0</v>
      </c>
      <c r="M66" s="142">
        <v>2.5145232E-2</v>
      </c>
      <c r="N66" s="142">
        <f t="shared" si="80"/>
        <v>2.7989879880000004</v>
      </c>
      <c r="O66" s="142">
        <f t="shared" si="81"/>
        <v>0.20161368000000002</v>
      </c>
      <c r="P66" s="142">
        <f t="shared" si="82"/>
        <v>2.2864967400000005</v>
      </c>
      <c r="Q66" s="142">
        <f t="shared" si="83"/>
        <v>0</v>
      </c>
      <c r="R66" s="142">
        <f t="shared" si="84"/>
        <v>0.31087756800000005</v>
      </c>
      <c r="S66" s="134">
        <v>2.0954360000000002E-2</v>
      </c>
      <c r="T66" s="134">
        <v>0</v>
      </c>
      <c r="U66" s="168">
        <v>0</v>
      </c>
      <c r="V66" s="134">
        <v>0</v>
      </c>
      <c r="W66" s="142">
        <v>2.0954360000000002E-2</v>
      </c>
      <c r="X66" s="142"/>
      <c r="Y66" s="142"/>
      <c r="Z66" s="142"/>
      <c r="AA66" s="142"/>
      <c r="AB66" s="142"/>
      <c r="AC66" s="142"/>
      <c r="AD66" s="142"/>
      <c r="AE66" s="134">
        <v>0</v>
      </c>
      <c r="AF66" s="142"/>
      <c r="AG66" s="142"/>
      <c r="AH66" s="142"/>
      <c r="AI66" s="142"/>
      <c r="AJ66" s="134">
        <v>0</v>
      </c>
      <c r="AK66" s="142"/>
    </row>
    <row r="67" spans="1:37" ht="78.75" x14ac:dyDescent="0.25">
      <c r="A67" s="267">
        <f t="shared" si="21"/>
        <v>43</v>
      </c>
      <c r="B67" s="133" t="s">
        <v>243</v>
      </c>
      <c r="C67" s="138" t="s">
        <v>244</v>
      </c>
      <c r="D67" s="142">
        <v>0.82444799999999996</v>
      </c>
      <c r="E67" s="142">
        <f t="shared" si="77"/>
        <v>4.9466879999999998E-2</v>
      </c>
      <c r="F67" s="142">
        <f t="shared" si="78"/>
        <v>0.69253631999999998</v>
      </c>
      <c r="G67" s="142">
        <v>0</v>
      </c>
      <c r="H67" s="142">
        <f t="shared" si="79"/>
        <v>8.2444799999999999E-2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f t="shared" si="80"/>
        <v>0.82444799999999996</v>
      </c>
      <c r="O67" s="142">
        <f t="shared" si="81"/>
        <v>4.9466879999999998E-2</v>
      </c>
      <c r="P67" s="142">
        <f t="shared" si="82"/>
        <v>0.69253631999999998</v>
      </c>
      <c r="Q67" s="142">
        <f t="shared" si="83"/>
        <v>0</v>
      </c>
      <c r="R67" s="142">
        <f t="shared" si="84"/>
        <v>8.2444799999999999E-2</v>
      </c>
      <c r="S67" s="134">
        <v>0</v>
      </c>
      <c r="T67" s="134">
        <v>0</v>
      </c>
      <c r="U67" s="168">
        <v>0</v>
      </c>
      <c r="V67" s="134">
        <v>0</v>
      </c>
      <c r="W67" s="142">
        <v>0</v>
      </c>
      <c r="X67" s="142"/>
      <c r="Y67" s="142"/>
      <c r="Z67" s="142"/>
      <c r="AA67" s="142"/>
      <c r="AB67" s="142"/>
      <c r="AC67" s="142"/>
      <c r="AD67" s="142"/>
      <c r="AE67" s="134">
        <v>0</v>
      </c>
      <c r="AF67" s="142"/>
      <c r="AG67" s="142"/>
      <c r="AH67" s="142"/>
      <c r="AI67" s="142"/>
      <c r="AJ67" s="134">
        <v>0</v>
      </c>
      <c r="AK67" s="142"/>
    </row>
    <row r="68" spans="1:37" ht="47.25" x14ac:dyDescent="0.25">
      <c r="A68" s="267">
        <f t="shared" si="21"/>
        <v>44</v>
      </c>
      <c r="B68" s="133" t="s">
        <v>245</v>
      </c>
      <c r="C68" s="138" t="s">
        <v>246</v>
      </c>
      <c r="D68" s="142">
        <v>2.6640000000000006</v>
      </c>
      <c r="E68" s="142">
        <f t="shared" si="77"/>
        <v>0.15984000000000004</v>
      </c>
      <c r="F68" s="142">
        <f t="shared" si="78"/>
        <v>2.2377600000000006</v>
      </c>
      <c r="G68" s="142">
        <v>0</v>
      </c>
      <c r="H68" s="142">
        <f t="shared" si="79"/>
        <v>0.26640000000000008</v>
      </c>
      <c r="I68" s="142">
        <v>0.18946628399999996</v>
      </c>
      <c r="J68" s="142">
        <v>0</v>
      </c>
      <c r="K68" s="142">
        <v>0</v>
      </c>
      <c r="L68" s="142">
        <v>0</v>
      </c>
      <c r="M68" s="142">
        <v>0.18946628399999996</v>
      </c>
      <c r="N68" s="142">
        <f t="shared" si="80"/>
        <v>2.4745337160000007</v>
      </c>
      <c r="O68" s="142">
        <f t="shared" si="81"/>
        <v>0.15984000000000004</v>
      </c>
      <c r="P68" s="142">
        <f t="shared" si="82"/>
        <v>2.2377600000000006</v>
      </c>
      <c r="Q68" s="142">
        <f t="shared" si="83"/>
        <v>0</v>
      </c>
      <c r="R68" s="142">
        <f t="shared" si="84"/>
        <v>7.6933716000000124E-2</v>
      </c>
      <c r="S68" s="134">
        <v>0.15788857000000001</v>
      </c>
      <c r="T68" s="134">
        <v>0</v>
      </c>
      <c r="U68" s="168">
        <v>0</v>
      </c>
      <c r="V68" s="134">
        <v>0</v>
      </c>
      <c r="W68" s="142">
        <v>0.15788857000000001</v>
      </c>
      <c r="X68" s="142"/>
      <c r="Y68" s="142"/>
      <c r="Z68" s="142"/>
      <c r="AA68" s="142"/>
      <c r="AB68" s="142"/>
      <c r="AC68" s="142"/>
      <c r="AD68" s="142"/>
      <c r="AE68" s="134">
        <v>0</v>
      </c>
      <c r="AF68" s="142"/>
      <c r="AG68" s="142"/>
      <c r="AH68" s="142"/>
      <c r="AI68" s="142"/>
      <c r="AJ68" s="134">
        <v>0</v>
      </c>
      <c r="AK68" s="142"/>
    </row>
    <row r="69" spans="1:37" ht="47.25" x14ac:dyDescent="0.25">
      <c r="A69" s="267">
        <f t="shared" si="21"/>
        <v>45</v>
      </c>
      <c r="B69" s="133" t="s">
        <v>247</v>
      </c>
      <c r="C69" s="138" t="s">
        <v>1664</v>
      </c>
      <c r="D69" s="142">
        <v>0.15567599999999998</v>
      </c>
      <c r="E69" s="142">
        <f t="shared" si="77"/>
        <v>9.3405599999999978E-3</v>
      </c>
      <c r="F69" s="142">
        <f t="shared" si="78"/>
        <v>0.13076784</v>
      </c>
      <c r="G69" s="142">
        <v>0</v>
      </c>
      <c r="H69" s="142">
        <f t="shared" si="79"/>
        <v>1.5567599999999999E-2</v>
      </c>
      <c r="I69" s="142">
        <v>0</v>
      </c>
      <c r="J69" s="142">
        <v>0</v>
      </c>
      <c r="K69" s="142">
        <v>0</v>
      </c>
      <c r="L69" s="142">
        <v>0</v>
      </c>
      <c r="M69" s="142">
        <v>0</v>
      </c>
      <c r="N69" s="142">
        <f t="shared" si="80"/>
        <v>0.15567599999999998</v>
      </c>
      <c r="O69" s="142">
        <f t="shared" si="81"/>
        <v>9.3405599999999978E-3</v>
      </c>
      <c r="P69" s="142">
        <f t="shared" si="82"/>
        <v>0.13076784</v>
      </c>
      <c r="Q69" s="142">
        <f t="shared" si="83"/>
        <v>0</v>
      </c>
      <c r="R69" s="142">
        <f t="shared" si="84"/>
        <v>1.5567599999999999E-2</v>
      </c>
      <c r="S69" s="134">
        <v>0</v>
      </c>
      <c r="T69" s="134">
        <v>0</v>
      </c>
      <c r="U69" s="168">
        <v>0</v>
      </c>
      <c r="V69" s="134">
        <v>0</v>
      </c>
      <c r="W69" s="142">
        <v>0</v>
      </c>
      <c r="X69" s="142"/>
      <c r="Y69" s="142"/>
      <c r="Z69" s="142"/>
      <c r="AA69" s="142"/>
      <c r="AB69" s="142"/>
      <c r="AC69" s="142"/>
      <c r="AD69" s="142"/>
      <c r="AE69" s="134">
        <v>0</v>
      </c>
      <c r="AF69" s="181">
        <v>2020</v>
      </c>
      <c r="AG69" s="142" t="s">
        <v>2200</v>
      </c>
      <c r="AH69" s="142" t="s">
        <v>2201</v>
      </c>
      <c r="AI69" s="142" t="s">
        <v>2202</v>
      </c>
      <c r="AJ69" s="134">
        <v>0.246</v>
      </c>
      <c r="AK69" s="142"/>
    </row>
    <row r="70" spans="1:37" ht="78.75" x14ac:dyDescent="0.25">
      <c r="A70" s="267">
        <f t="shared" si="21"/>
        <v>46</v>
      </c>
      <c r="B70" s="133" t="s">
        <v>1771</v>
      </c>
      <c r="C70" s="138" t="s">
        <v>1665</v>
      </c>
      <c r="D70" s="142">
        <v>0.15567599999999998</v>
      </c>
      <c r="E70" s="142">
        <f t="shared" si="77"/>
        <v>9.3405599999999978E-3</v>
      </c>
      <c r="F70" s="142">
        <f t="shared" si="78"/>
        <v>0.13076784</v>
      </c>
      <c r="G70" s="142">
        <v>0</v>
      </c>
      <c r="H70" s="142">
        <f t="shared" si="79"/>
        <v>1.5567599999999999E-2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f t="shared" si="80"/>
        <v>0.15567599999999998</v>
      </c>
      <c r="O70" s="142">
        <f t="shared" si="81"/>
        <v>9.3405599999999978E-3</v>
      </c>
      <c r="P70" s="142">
        <f t="shared" si="82"/>
        <v>0.13076784</v>
      </c>
      <c r="Q70" s="142">
        <f t="shared" si="83"/>
        <v>0</v>
      </c>
      <c r="R70" s="142">
        <f t="shared" si="84"/>
        <v>1.5567599999999999E-2</v>
      </c>
      <c r="S70" s="134">
        <v>0</v>
      </c>
      <c r="T70" s="134">
        <v>0</v>
      </c>
      <c r="U70" s="168">
        <v>0</v>
      </c>
      <c r="V70" s="134">
        <v>0</v>
      </c>
      <c r="W70" s="142">
        <v>0</v>
      </c>
      <c r="X70" s="142"/>
      <c r="Y70" s="142"/>
      <c r="Z70" s="142"/>
      <c r="AA70" s="142"/>
      <c r="AB70" s="142"/>
      <c r="AC70" s="142"/>
      <c r="AD70" s="142"/>
      <c r="AE70" s="134">
        <v>0</v>
      </c>
      <c r="AF70" s="181">
        <v>2020</v>
      </c>
      <c r="AG70" s="142" t="s">
        <v>2200</v>
      </c>
      <c r="AH70" s="142" t="s">
        <v>2201</v>
      </c>
      <c r="AI70" s="142" t="s">
        <v>2202</v>
      </c>
      <c r="AJ70" s="134">
        <v>0.30599999999999999</v>
      </c>
      <c r="AK70" s="142"/>
    </row>
    <row r="71" spans="1:37" ht="78.75" x14ac:dyDescent="0.25">
      <c r="A71" s="267">
        <f t="shared" si="21"/>
        <v>47</v>
      </c>
      <c r="B71" s="174" t="s">
        <v>1772</v>
      </c>
      <c r="C71" s="138" t="s">
        <v>1666</v>
      </c>
      <c r="D71" s="142">
        <v>0.38471999999999995</v>
      </c>
      <c r="E71" s="142">
        <f t="shared" si="77"/>
        <v>2.3083199999999995E-2</v>
      </c>
      <c r="F71" s="142">
        <f t="shared" si="78"/>
        <v>0.32316479999999997</v>
      </c>
      <c r="G71" s="142">
        <v>0</v>
      </c>
      <c r="H71" s="142">
        <f t="shared" si="79"/>
        <v>3.8471999999999999E-2</v>
      </c>
      <c r="I71" s="142">
        <v>0.11028795000000001</v>
      </c>
      <c r="J71" s="142">
        <v>8.292627000000001E-2</v>
      </c>
      <c r="K71" s="142">
        <v>0</v>
      </c>
      <c r="L71" s="142">
        <v>0</v>
      </c>
      <c r="M71" s="142">
        <v>2.7361679999999999E-2</v>
      </c>
      <c r="N71" s="142">
        <f t="shared" si="80"/>
        <v>0.27443204999999993</v>
      </c>
      <c r="O71" s="142">
        <f t="shared" si="81"/>
        <v>-5.9843070000000012E-2</v>
      </c>
      <c r="P71" s="142">
        <f t="shared" si="82"/>
        <v>0.32316479999999997</v>
      </c>
      <c r="Q71" s="142">
        <f t="shared" si="83"/>
        <v>0</v>
      </c>
      <c r="R71" s="142">
        <f t="shared" si="84"/>
        <v>1.111032E-2</v>
      </c>
      <c r="S71" s="134">
        <v>3.4091496999999995</v>
      </c>
      <c r="T71" s="134">
        <v>0.40175601999999999</v>
      </c>
      <c r="U71" s="168">
        <v>2.9845922799999998</v>
      </c>
      <c r="V71" s="134">
        <v>0</v>
      </c>
      <c r="W71" s="142">
        <v>2.2801399999999999E-2</v>
      </c>
      <c r="X71" s="142"/>
      <c r="Y71" s="142"/>
      <c r="Z71" s="142"/>
      <c r="AA71" s="142"/>
      <c r="AB71" s="142"/>
      <c r="AC71" s="142"/>
      <c r="AD71" s="142"/>
      <c r="AE71" s="134">
        <v>0</v>
      </c>
      <c r="AF71" s="142"/>
      <c r="AG71" s="142"/>
      <c r="AH71" s="142"/>
      <c r="AI71" s="142"/>
      <c r="AJ71" s="134">
        <v>0</v>
      </c>
      <c r="AK71" s="142"/>
    </row>
    <row r="72" spans="1:37" ht="78.75" x14ac:dyDescent="0.25">
      <c r="A72" s="267">
        <f t="shared" si="21"/>
        <v>48</v>
      </c>
      <c r="B72" s="133" t="s">
        <v>1773</v>
      </c>
      <c r="C72" s="138" t="s">
        <v>248</v>
      </c>
      <c r="D72" s="142">
        <v>0.19226399999999999</v>
      </c>
      <c r="E72" s="142">
        <f t="shared" si="77"/>
        <v>1.1535839999999999E-2</v>
      </c>
      <c r="F72" s="142">
        <f t="shared" si="78"/>
        <v>0.16150175999999999</v>
      </c>
      <c r="G72" s="142">
        <v>0</v>
      </c>
      <c r="H72" s="142">
        <f t="shared" si="79"/>
        <v>1.9226400000000001E-2</v>
      </c>
      <c r="I72" s="142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f t="shared" si="80"/>
        <v>0.19226399999999999</v>
      </c>
      <c r="O72" s="142">
        <f t="shared" si="81"/>
        <v>1.1535839999999999E-2</v>
      </c>
      <c r="P72" s="142">
        <f t="shared" si="82"/>
        <v>0.16150175999999999</v>
      </c>
      <c r="Q72" s="142">
        <f t="shared" si="83"/>
        <v>0</v>
      </c>
      <c r="R72" s="142">
        <f t="shared" si="84"/>
        <v>1.9226400000000001E-2</v>
      </c>
      <c r="S72" s="134">
        <v>0</v>
      </c>
      <c r="T72" s="134">
        <v>0</v>
      </c>
      <c r="U72" s="168">
        <v>0</v>
      </c>
      <c r="V72" s="134">
        <v>0</v>
      </c>
      <c r="W72" s="142">
        <v>0</v>
      </c>
      <c r="X72" s="142"/>
      <c r="Y72" s="142"/>
      <c r="Z72" s="142"/>
      <c r="AA72" s="142"/>
      <c r="AB72" s="142"/>
      <c r="AC72" s="142"/>
      <c r="AD72" s="142"/>
      <c r="AE72" s="134">
        <v>0</v>
      </c>
      <c r="AF72" s="181">
        <v>2020</v>
      </c>
      <c r="AG72" s="142" t="s">
        <v>2200</v>
      </c>
      <c r="AH72" s="142" t="s">
        <v>2201</v>
      </c>
      <c r="AI72" s="142" t="s">
        <v>2202</v>
      </c>
      <c r="AJ72" s="134">
        <v>0.16</v>
      </c>
      <c r="AK72" s="142"/>
    </row>
    <row r="73" spans="1:37" ht="126" x14ac:dyDescent="0.25">
      <c r="A73" s="267">
        <f t="shared" si="21"/>
        <v>49</v>
      </c>
      <c r="B73" s="133" t="s">
        <v>1774</v>
      </c>
      <c r="C73" s="138" t="s">
        <v>1667</v>
      </c>
      <c r="D73" s="142">
        <v>0.47833199999999998</v>
      </c>
      <c r="E73" s="142">
        <f t="shared" si="77"/>
        <v>2.8699919999999997E-2</v>
      </c>
      <c r="F73" s="142">
        <f t="shared" si="78"/>
        <v>0.40179887999999997</v>
      </c>
      <c r="G73" s="142">
        <v>0</v>
      </c>
      <c r="H73" s="142">
        <f t="shared" si="79"/>
        <v>4.7833199999999999E-2</v>
      </c>
      <c r="I73" s="142">
        <v>0.260632586</v>
      </c>
      <c r="J73" s="142">
        <v>0</v>
      </c>
      <c r="K73" s="142">
        <v>0.24799948999999999</v>
      </c>
      <c r="L73" s="142">
        <v>0</v>
      </c>
      <c r="M73" s="142">
        <v>1.2633096E-2</v>
      </c>
      <c r="N73" s="142">
        <f t="shared" si="80"/>
        <v>0.21769941399999998</v>
      </c>
      <c r="O73" s="142">
        <f t="shared" si="81"/>
        <v>2.8699919999999997E-2</v>
      </c>
      <c r="P73" s="142">
        <f t="shared" si="82"/>
        <v>0.15379938999999998</v>
      </c>
      <c r="Q73" s="142">
        <f t="shared" si="83"/>
        <v>0</v>
      </c>
      <c r="R73" s="142">
        <f t="shared" si="84"/>
        <v>3.5200103999999996E-2</v>
      </c>
      <c r="S73" s="134">
        <v>0.21719381999999998</v>
      </c>
      <c r="T73" s="134">
        <v>0</v>
      </c>
      <c r="U73" s="168">
        <v>0.20666624</v>
      </c>
      <c r="V73" s="134">
        <v>0</v>
      </c>
      <c r="W73" s="142">
        <v>1.0527580000000002E-2</v>
      </c>
      <c r="X73" s="142"/>
      <c r="Y73" s="142"/>
      <c r="Z73" s="142"/>
      <c r="AA73" s="142"/>
      <c r="AB73" s="142"/>
      <c r="AC73" s="142"/>
      <c r="AD73" s="142"/>
      <c r="AE73" s="134">
        <v>0</v>
      </c>
      <c r="AF73" s="181">
        <v>2020</v>
      </c>
      <c r="AG73" s="142" t="s">
        <v>2200</v>
      </c>
      <c r="AH73" s="142" t="s">
        <v>2201</v>
      </c>
      <c r="AI73" s="142" t="s">
        <v>2202</v>
      </c>
      <c r="AJ73" s="134">
        <v>0.375</v>
      </c>
      <c r="AK73" s="142"/>
    </row>
    <row r="74" spans="1:37" ht="110.25" x14ac:dyDescent="0.25">
      <c r="A74" s="267">
        <f t="shared" si="21"/>
        <v>50</v>
      </c>
      <c r="B74" s="174" t="s">
        <v>249</v>
      </c>
      <c r="C74" s="138" t="s">
        <v>250</v>
      </c>
      <c r="D74" s="142">
        <v>0</v>
      </c>
      <c r="E74" s="142">
        <f t="shared" si="77"/>
        <v>0</v>
      </c>
      <c r="F74" s="142">
        <f t="shared" si="78"/>
        <v>0</v>
      </c>
      <c r="G74" s="142">
        <v>0</v>
      </c>
      <c r="H74" s="142">
        <f t="shared" si="79"/>
        <v>0</v>
      </c>
      <c r="I74" s="142">
        <v>7.4190935999999999E-2</v>
      </c>
      <c r="J74" s="142">
        <v>7.4190935999999999E-2</v>
      </c>
      <c r="K74" s="142">
        <v>0</v>
      </c>
      <c r="L74" s="142">
        <v>0</v>
      </c>
      <c r="M74" s="142">
        <v>0</v>
      </c>
      <c r="N74" s="142">
        <f t="shared" si="80"/>
        <v>-7.4190935999999999E-2</v>
      </c>
      <c r="O74" s="142">
        <f t="shared" si="81"/>
        <v>-7.4190935999999999E-2</v>
      </c>
      <c r="P74" s="142">
        <f t="shared" si="82"/>
        <v>0</v>
      </c>
      <c r="Q74" s="142">
        <f t="shared" si="83"/>
        <v>0</v>
      </c>
      <c r="R74" s="142">
        <f t="shared" si="84"/>
        <v>0</v>
      </c>
      <c r="S74" s="134">
        <v>0</v>
      </c>
      <c r="T74" s="134">
        <v>0</v>
      </c>
      <c r="U74" s="168">
        <v>0</v>
      </c>
      <c r="V74" s="134">
        <v>0</v>
      </c>
      <c r="W74" s="142">
        <v>0</v>
      </c>
      <c r="X74" s="142"/>
      <c r="Y74" s="142"/>
      <c r="Z74" s="142"/>
      <c r="AA74" s="142"/>
      <c r="AB74" s="142"/>
      <c r="AC74" s="142"/>
      <c r="AD74" s="142"/>
      <c r="AE74" s="134">
        <v>0</v>
      </c>
      <c r="AF74" s="142"/>
      <c r="AG74" s="142"/>
      <c r="AH74" s="142"/>
      <c r="AI74" s="142"/>
      <c r="AJ74" s="134">
        <v>0</v>
      </c>
      <c r="AK74" s="142"/>
    </row>
    <row r="75" spans="1:37" ht="110.25" x14ac:dyDescent="0.25">
      <c r="A75" s="267">
        <f t="shared" si="21"/>
        <v>51</v>
      </c>
      <c r="B75" s="133" t="s">
        <v>1775</v>
      </c>
      <c r="C75" s="138" t="s">
        <v>251</v>
      </c>
      <c r="D75" s="142">
        <v>0</v>
      </c>
      <c r="E75" s="142">
        <f t="shared" si="77"/>
        <v>0</v>
      </c>
      <c r="F75" s="142">
        <f t="shared" si="78"/>
        <v>0</v>
      </c>
      <c r="G75" s="142">
        <v>0</v>
      </c>
      <c r="H75" s="142">
        <f t="shared" si="79"/>
        <v>0</v>
      </c>
      <c r="I75" s="142">
        <v>6.1374323999999994E-2</v>
      </c>
      <c r="J75" s="142">
        <v>0</v>
      </c>
      <c r="K75" s="142">
        <v>0</v>
      </c>
      <c r="L75" s="142">
        <v>0</v>
      </c>
      <c r="M75" s="142">
        <v>6.1374323999999994E-2</v>
      </c>
      <c r="N75" s="142">
        <f t="shared" si="80"/>
        <v>-6.1374323999999994E-2</v>
      </c>
      <c r="O75" s="142">
        <f t="shared" si="81"/>
        <v>0</v>
      </c>
      <c r="P75" s="142">
        <f t="shared" si="82"/>
        <v>0</v>
      </c>
      <c r="Q75" s="142">
        <f t="shared" si="83"/>
        <v>0</v>
      </c>
      <c r="R75" s="142">
        <f t="shared" si="84"/>
        <v>-6.1374323999999994E-2</v>
      </c>
      <c r="S75" s="134">
        <v>0.15118580000000001</v>
      </c>
      <c r="T75" s="134">
        <v>0</v>
      </c>
      <c r="U75" s="168">
        <v>0.10004053</v>
      </c>
      <c r="V75" s="134">
        <v>0</v>
      </c>
      <c r="W75" s="142">
        <v>5.114527E-2</v>
      </c>
      <c r="X75" s="142"/>
      <c r="Y75" s="142"/>
      <c r="Z75" s="142"/>
      <c r="AA75" s="142"/>
      <c r="AB75" s="142"/>
      <c r="AC75" s="142"/>
      <c r="AD75" s="142"/>
      <c r="AE75" s="134">
        <v>0</v>
      </c>
      <c r="AF75" s="181">
        <v>2020</v>
      </c>
      <c r="AG75" s="142" t="s">
        <v>2200</v>
      </c>
      <c r="AH75" s="142" t="s">
        <v>2201</v>
      </c>
      <c r="AI75" s="142" t="s">
        <v>2202</v>
      </c>
      <c r="AJ75" s="134">
        <v>0.14000000000000001</v>
      </c>
      <c r="AK75" s="142"/>
    </row>
    <row r="76" spans="1:37" ht="63" x14ac:dyDescent="0.25">
      <c r="A76" s="267">
        <f t="shared" si="21"/>
        <v>52</v>
      </c>
      <c r="B76" s="133" t="s">
        <v>254</v>
      </c>
      <c r="C76" s="138" t="s">
        <v>255</v>
      </c>
      <c r="D76" s="142">
        <v>0</v>
      </c>
      <c r="E76" s="142">
        <f t="shared" si="77"/>
        <v>0</v>
      </c>
      <c r="F76" s="142">
        <f t="shared" si="78"/>
        <v>0</v>
      </c>
      <c r="G76" s="142">
        <v>0</v>
      </c>
      <c r="H76" s="142">
        <f t="shared" si="79"/>
        <v>0</v>
      </c>
      <c r="I76" s="142">
        <v>0.154969788</v>
      </c>
      <c r="J76" s="142">
        <v>0.154969788</v>
      </c>
      <c r="K76" s="142">
        <v>0</v>
      </c>
      <c r="L76" s="142">
        <v>0</v>
      </c>
      <c r="M76" s="142">
        <v>0</v>
      </c>
      <c r="N76" s="142">
        <f t="shared" si="80"/>
        <v>-0.154969788</v>
      </c>
      <c r="O76" s="142">
        <f t="shared" si="81"/>
        <v>-0.154969788</v>
      </c>
      <c r="P76" s="142">
        <f t="shared" si="82"/>
        <v>0</v>
      </c>
      <c r="Q76" s="142">
        <f t="shared" si="83"/>
        <v>0</v>
      </c>
      <c r="R76" s="142">
        <f t="shared" si="84"/>
        <v>0</v>
      </c>
      <c r="S76" s="134">
        <v>0</v>
      </c>
      <c r="T76" s="134">
        <v>0</v>
      </c>
      <c r="U76" s="168">
        <v>0</v>
      </c>
      <c r="V76" s="134">
        <v>0</v>
      </c>
      <c r="W76" s="142">
        <v>0</v>
      </c>
      <c r="X76" s="142"/>
      <c r="Y76" s="142"/>
      <c r="Z76" s="142"/>
      <c r="AA76" s="142"/>
      <c r="AB76" s="142"/>
      <c r="AC76" s="142"/>
      <c r="AD76" s="142"/>
      <c r="AE76" s="134">
        <v>0</v>
      </c>
      <c r="AF76" s="142"/>
      <c r="AG76" s="142"/>
      <c r="AH76" s="142"/>
      <c r="AI76" s="142"/>
      <c r="AJ76" s="134">
        <v>0</v>
      </c>
      <c r="AK76" s="142"/>
    </row>
    <row r="77" spans="1:37" ht="15.75" x14ac:dyDescent="0.25">
      <c r="A77" s="267"/>
      <c r="B77" s="187" t="s">
        <v>256</v>
      </c>
      <c r="C77" s="188"/>
      <c r="D77" s="170">
        <v>4.5116400000000008</v>
      </c>
      <c r="E77" s="170">
        <f t="shared" ref="E77:AK77" si="85">SUM(E78:E79)</f>
        <v>0.27069840000000001</v>
      </c>
      <c r="F77" s="170">
        <f t="shared" si="85"/>
        <v>3.7897776000000003</v>
      </c>
      <c r="G77" s="170">
        <f t="shared" si="85"/>
        <v>0</v>
      </c>
      <c r="H77" s="170">
        <f t="shared" si="85"/>
        <v>0.45116400000000001</v>
      </c>
      <c r="I77" s="170">
        <f t="shared" si="85"/>
        <v>2.0262464199999997</v>
      </c>
      <c r="J77" s="170">
        <f t="shared" si="85"/>
        <v>0</v>
      </c>
      <c r="K77" s="170">
        <f t="shared" si="85"/>
        <v>1.7053741599999999</v>
      </c>
      <c r="L77" s="170">
        <f t="shared" si="85"/>
        <v>0</v>
      </c>
      <c r="M77" s="170">
        <f t="shared" si="85"/>
        <v>0.32087225999999996</v>
      </c>
      <c r="N77" s="170">
        <f t="shared" si="85"/>
        <v>2.4853935800000002</v>
      </c>
      <c r="O77" s="170">
        <f t="shared" si="85"/>
        <v>0.27069840000000001</v>
      </c>
      <c r="P77" s="170">
        <f t="shared" si="85"/>
        <v>2.0844034400000004</v>
      </c>
      <c r="Q77" s="170">
        <f t="shared" si="85"/>
        <v>0</v>
      </c>
      <c r="R77" s="170">
        <f t="shared" si="85"/>
        <v>0.13029174000000004</v>
      </c>
      <c r="S77" s="170">
        <v>2.0438249599999998</v>
      </c>
      <c r="T77" s="170">
        <v>0</v>
      </c>
      <c r="U77" s="168">
        <v>1.7764314099999998</v>
      </c>
      <c r="V77" s="170">
        <v>0</v>
      </c>
      <c r="W77" s="170">
        <v>0.26739354999999998</v>
      </c>
      <c r="X77" s="170">
        <f t="shared" si="85"/>
        <v>0</v>
      </c>
      <c r="Y77" s="170">
        <f t="shared" si="85"/>
        <v>0</v>
      </c>
      <c r="Z77" s="170">
        <f t="shared" si="85"/>
        <v>0</v>
      </c>
      <c r="AA77" s="170">
        <f t="shared" si="85"/>
        <v>0</v>
      </c>
      <c r="AB77" s="170"/>
      <c r="AC77" s="170"/>
      <c r="AD77" s="170"/>
      <c r="AE77" s="170">
        <f t="shared" si="85"/>
        <v>0</v>
      </c>
      <c r="AF77" s="170"/>
      <c r="AG77" s="170"/>
      <c r="AH77" s="170"/>
      <c r="AI77" s="170"/>
      <c r="AJ77" s="170">
        <f t="shared" si="85"/>
        <v>0</v>
      </c>
      <c r="AK77" s="170">
        <f t="shared" si="85"/>
        <v>0</v>
      </c>
    </row>
    <row r="78" spans="1:37" ht="63" x14ac:dyDescent="0.25">
      <c r="A78" s="267">
        <f t="shared" si="21"/>
        <v>53</v>
      </c>
      <c r="B78" s="133" t="s">
        <v>257</v>
      </c>
      <c r="C78" s="138" t="s">
        <v>258</v>
      </c>
      <c r="D78" s="142">
        <v>2.52216</v>
      </c>
      <c r="E78" s="142">
        <f t="shared" ref="E78:E79" si="86">D78*6%</f>
        <v>0.15132959999999998</v>
      </c>
      <c r="F78" s="142">
        <f t="shared" ref="F78:F79" si="87">D78-E78-H78</f>
        <v>2.1186144000000002</v>
      </c>
      <c r="G78" s="142">
        <v>0</v>
      </c>
      <c r="H78" s="142">
        <f t="shared" ref="H78:H79" si="88">D78*10%</f>
        <v>0.252216</v>
      </c>
      <c r="I78" s="142">
        <v>1.8847526319999999</v>
      </c>
      <c r="J78" s="142">
        <v>0</v>
      </c>
      <c r="K78" s="142">
        <v>1.7053741599999999</v>
      </c>
      <c r="L78" s="142">
        <v>0</v>
      </c>
      <c r="M78" s="142">
        <v>0.17937847199999998</v>
      </c>
      <c r="N78" s="142">
        <f t="shared" ref="N78:N79" si="89">D78-I78</f>
        <v>0.63740736800000009</v>
      </c>
      <c r="O78" s="142">
        <f t="shared" ref="O78:O79" si="90">E78-J78</f>
        <v>0.15132959999999998</v>
      </c>
      <c r="P78" s="142">
        <f t="shared" ref="P78:P79" si="91">F78-K78</f>
        <v>0.41324024000000037</v>
      </c>
      <c r="Q78" s="142">
        <f t="shared" ref="Q78:Q79" si="92">G78-L78</f>
        <v>0</v>
      </c>
      <c r="R78" s="142">
        <f t="shared" ref="R78:R79" si="93">H78-M78</f>
        <v>7.2837528000000012E-2</v>
      </c>
      <c r="S78" s="134">
        <v>1.92591347</v>
      </c>
      <c r="T78" s="134">
        <v>0</v>
      </c>
      <c r="U78" s="168">
        <v>1.7764314099999998</v>
      </c>
      <c r="V78" s="134">
        <v>0</v>
      </c>
      <c r="W78" s="142">
        <v>0.14948206</v>
      </c>
      <c r="X78" s="142"/>
      <c r="Y78" s="142"/>
      <c r="Z78" s="142"/>
      <c r="AA78" s="142"/>
      <c r="AB78" s="142"/>
      <c r="AC78" s="142"/>
      <c r="AD78" s="142"/>
      <c r="AE78" s="134">
        <v>0</v>
      </c>
      <c r="AF78" s="142"/>
      <c r="AG78" s="142"/>
      <c r="AH78" s="142"/>
      <c r="AI78" s="142"/>
      <c r="AJ78" s="134">
        <v>0</v>
      </c>
      <c r="AK78" s="142"/>
    </row>
    <row r="79" spans="1:37" ht="63" x14ac:dyDescent="0.25">
      <c r="A79" s="267">
        <f t="shared" si="21"/>
        <v>54</v>
      </c>
      <c r="B79" s="133" t="s">
        <v>259</v>
      </c>
      <c r="C79" s="138" t="s">
        <v>260</v>
      </c>
      <c r="D79" s="142">
        <v>1.9894800000000001</v>
      </c>
      <c r="E79" s="142">
        <f t="shared" si="86"/>
        <v>0.1193688</v>
      </c>
      <c r="F79" s="142">
        <f t="shared" si="87"/>
        <v>1.6711632000000001</v>
      </c>
      <c r="G79" s="142">
        <v>0</v>
      </c>
      <c r="H79" s="142">
        <f t="shared" si="88"/>
        <v>0.19894800000000001</v>
      </c>
      <c r="I79" s="142">
        <v>0.14149378799999998</v>
      </c>
      <c r="J79" s="142">
        <v>0</v>
      </c>
      <c r="K79" s="142">
        <v>0</v>
      </c>
      <c r="L79" s="142">
        <v>0</v>
      </c>
      <c r="M79" s="142">
        <v>0.14149378799999998</v>
      </c>
      <c r="N79" s="142">
        <f t="shared" si="89"/>
        <v>1.8479862120000001</v>
      </c>
      <c r="O79" s="142">
        <f t="shared" si="90"/>
        <v>0.1193688</v>
      </c>
      <c r="P79" s="142">
        <f t="shared" si="91"/>
        <v>1.6711632000000001</v>
      </c>
      <c r="Q79" s="142">
        <f t="shared" si="92"/>
        <v>0</v>
      </c>
      <c r="R79" s="142">
        <f t="shared" si="93"/>
        <v>5.7454212000000032E-2</v>
      </c>
      <c r="S79" s="134">
        <v>0.11791148999999998</v>
      </c>
      <c r="T79" s="134">
        <v>0</v>
      </c>
      <c r="U79" s="168">
        <v>0</v>
      </c>
      <c r="V79" s="134">
        <v>0</v>
      </c>
      <c r="W79" s="142">
        <v>0.11791148999999998</v>
      </c>
      <c r="X79" s="142"/>
      <c r="Y79" s="142"/>
      <c r="Z79" s="142"/>
      <c r="AA79" s="142"/>
      <c r="AB79" s="142"/>
      <c r="AC79" s="142"/>
      <c r="AD79" s="142"/>
      <c r="AE79" s="134">
        <v>0</v>
      </c>
      <c r="AF79" s="142"/>
      <c r="AG79" s="142"/>
      <c r="AH79" s="142"/>
      <c r="AI79" s="142"/>
      <c r="AJ79" s="134">
        <v>0</v>
      </c>
      <c r="AK79" s="142"/>
    </row>
    <row r="80" spans="1:37" ht="31.5" x14ac:dyDescent="0.25">
      <c r="A80" s="267"/>
      <c r="B80" s="189" t="s">
        <v>261</v>
      </c>
      <c r="C80" s="188"/>
      <c r="D80" s="170">
        <v>12.722940000000001</v>
      </c>
      <c r="E80" s="170">
        <f t="shared" ref="E80:AK80" si="94">SUM(E81:E92)</f>
        <v>0.76337640000000007</v>
      </c>
      <c r="F80" s="170">
        <f t="shared" si="94"/>
        <v>10.6872696</v>
      </c>
      <c r="G80" s="170">
        <f t="shared" si="94"/>
        <v>0</v>
      </c>
      <c r="H80" s="170">
        <f t="shared" si="94"/>
        <v>1.2722940000000003</v>
      </c>
      <c r="I80" s="170">
        <f t="shared" si="94"/>
        <v>21.458641243999995</v>
      </c>
      <c r="J80" s="170">
        <f t="shared" si="94"/>
        <v>4.3344318800000003</v>
      </c>
      <c r="K80" s="170">
        <f t="shared" si="94"/>
        <v>15.213850219999999</v>
      </c>
      <c r="L80" s="170">
        <f t="shared" si="94"/>
        <v>0.72613300000000003</v>
      </c>
      <c r="M80" s="170">
        <f t="shared" si="94"/>
        <v>1.1842261439999999</v>
      </c>
      <c r="N80" s="170">
        <f t="shared" si="94"/>
        <v>-8.7357012439999977</v>
      </c>
      <c r="O80" s="170">
        <f t="shared" si="94"/>
        <v>-3.5710554800000009</v>
      </c>
      <c r="P80" s="170">
        <f t="shared" si="94"/>
        <v>-4.5265806199999998</v>
      </c>
      <c r="Q80" s="170">
        <f t="shared" si="94"/>
        <v>-0.72613300000000003</v>
      </c>
      <c r="R80" s="170">
        <f t="shared" si="94"/>
        <v>8.8067856000000125E-2</v>
      </c>
      <c r="S80" s="170">
        <v>15.794167429999998</v>
      </c>
      <c r="T80" s="170">
        <v>3.7434863999999997</v>
      </c>
      <c r="U80" s="168">
        <v>11.06382591</v>
      </c>
      <c r="V80" s="170">
        <v>0</v>
      </c>
      <c r="W80" s="170">
        <v>0.98685512000000009</v>
      </c>
      <c r="X80" s="170">
        <f t="shared" si="94"/>
        <v>0</v>
      </c>
      <c r="Y80" s="170">
        <f t="shared" si="94"/>
        <v>0</v>
      </c>
      <c r="Z80" s="170">
        <f t="shared" si="94"/>
        <v>0</v>
      </c>
      <c r="AA80" s="170">
        <f t="shared" si="94"/>
        <v>0</v>
      </c>
      <c r="AB80" s="170"/>
      <c r="AC80" s="170"/>
      <c r="AD80" s="170"/>
      <c r="AE80" s="170">
        <f t="shared" si="94"/>
        <v>0.63</v>
      </c>
      <c r="AF80" s="170"/>
      <c r="AG80" s="170"/>
      <c r="AH80" s="170"/>
      <c r="AI80" s="170"/>
      <c r="AJ80" s="170">
        <f t="shared" si="94"/>
        <v>0.33200000000000002</v>
      </c>
      <c r="AK80" s="170">
        <f t="shared" si="94"/>
        <v>0</v>
      </c>
    </row>
    <row r="81" spans="1:37" ht="110.25" x14ac:dyDescent="0.25">
      <c r="A81" s="267">
        <f t="shared" si="21"/>
        <v>55</v>
      </c>
      <c r="B81" s="140" t="s">
        <v>262</v>
      </c>
      <c r="C81" s="138" t="s">
        <v>263</v>
      </c>
      <c r="D81" s="142">
        <v>4.0502160000000007</v>
      </c>
      <c r="E81" s="142">
        <f t="shared" ref="E81:E92" si="95">D81*6%</f>
        <v>0.24301296000000003</v>
      </c>
      <c r="F81" s="142">
        <f t="shared" ref="F81:F92" si="96">D81-E81-H81</f>
        <v>3.4021814400000006</v>
      </c>
      <c r="G81" s="142">
        <v>0</v>
      </c>
      <c r="H81" s="142">
        <f t="shared" ref="H81:H92" si="97">D81*10%</f>
        <v>0.40502160000000009</v>
      </c>
      <c r="I81" s="142">
        <v>3.8585399160000002</v>
      </c>
      <c r="J81" s="142">
        <v>3.5704845600000001</v>
      </c>
      <c r="K81" s="142">
        <v>0</v>
      </c>
      <c r="L81" s="142">
        <v>0</v>
      </c>
      <c r="M81" s="142">
        <v>0.28805535599999998</v>
      </c>
      <c r="N81" s="142">
        <f t="shared" ref="N81:N92" si="98">D81-I81</f>
        <v>0.19167608400000047</v>
      </c>
      <c r="O81" s="142">
        <f t="shared" ref="O81:O92" si="99">E81-J81</f>
        <v>-3.3274716</v>
      </c>
      <c r="P81" s="142">
        <f t="shared" ref="P81:P92" si="100">F81-K81</f>
        <v>3.4021814400000006</v>
      </c>
      <c r="Q81" s="142">
        <f t="shared" ref="Q81:Q92" si="101">G81-L81</f>
        <v>0</v>
      </c>
      <c r="R81" s="142">
        <f t="shared" ref="R81:R92" si="102">H81-M81</f>
        <v>0.11696624400000011</v>
      </c>
      <c r="S81" s="134">
        <v>3.2154499299999997</v>
      </c>
      <c r="T81" s="134">
        <v>2.9754037999999996</v>
      </c>
      <c r="U81" s="168">
        <v>0</v>
      </c>
      <c r="V81" s="134">
        <v>0</v>
      </c>
      <c r="W81" s="142">
        <v>0.24004613</v>
      </c>
      <c r="X81" s="142"/>
      <c r="Y81" s="142"/>
      <c r="Z81" s="142"/>
      <c r="AA81" s="142"/>
      <c r="AB81" s="142"/>
      <c r="AC81" s="142"/>
      <c r="AD81" s="142"/>
      <c r="AE81" s="134">
        <v>0</v>
      </c>
      <c r="AF81" s="142"/>
      <c r="AG81" s="142"/>
      <c r="AH81" s="142"/>
      <c r="AI81" s="142"/>
      <c r="AJ81" s="134">
        <v>0</v>
      </c>
      <c r="AK81" s="142"/>
    </row>
    <row r="82" spans="1:37" ht="47.25" x14ac:dyDescent="0.25">
      <c r="A82" s="267">
        <f t="shared" si="21"/>
        <v>56</v>
      </c>
      <c r="B82" s="140" t="s">
        <v>264</v>
      </c>
      <c r="C82" s="138" t="s">
        <v>265</v>
      </c>
      <c r="D82" s="142">
        <v>3.7713959999999997</v>
      </c>
      <c r="E82" s="142">
        <f t="shared" si="95"/>
        <v>0.22628375999999997</v>
      </c>
      <c r="F82" s="142">
        <f t="shared" si="96"/>
        <v>3.1679726399999999</v>
      </c>
      <c r="G82" s="142">
        <v>0</v>
      </c>
      <c r="H82" s="142">
        <f t="shared" si="97"/>
        <v>0.37713960000000002</v>
      </c>
      <c r="I82" s="142">
        <v>4.8651183119999999</v>
      </c>
      <c r="J82" s="142">
        <v>0</v>
      </c>
      <c r="K82" s="142">
        <v>4.5842194799999998</v>
      </c>
      <c r="L82" s="142">
        <v>0</v>
      </c>
      <c r="M82" s="142">
        <v>0.28089883199999999</v>
      </c>
      <c r="N82" s="142">
        <f t="shared" si="98"/>
        <v>-1.0937223120000001</v>
      </c>
      <c r="O82" s="142">
        <f t="shared" si="99"/>
        <v>0.22628375999999997</v>
      </c>
      <c r="P82" s="142">
        <f t="shared" si="100"/>
        <v>-1.4162468399999999</v>
      </c>
      <c r="Q82" s="142">
        <f t="shared" si="101"/>
        <v>0</v>
      </c>
      <c r="R82" s="142">
        <f t="shared" si="102"/>
        <v>9.6240768000000032E-2</v>
      </c>
      <c r="S82" s="134">
        <v>4.0542652599999993</v>
      </c>
      <c r="T82" s="134">
        <v>0</v>
      </c>
      <c r="U82" s="168">
        <v>3.8201828999999998</v>
      </c>
      <c r="V82" s="134">
        <v>0</v>
      </c>
      <c r="W82" s="142">
        <v>0.23408236000000002</v>
      </c>
      <c r="X82" s="142"/>
      <c r="Y82" s="142"/>
      <c r="Z82" s="142"/>
      <c r="AA82" s="142"/>
      <c r="AB82" s="142"/>
      <c r="AC82" s="142"/>
      <c r="AD82" s="142"/>
      <c r="AE82" s="134">
        <v>0</v>
      </c>
      <c r="AF82" s="181">
        <v>2020</v>
      </c>
      <c r="AG82" s="142" t="s">
        <v>2200</v>
      </c>
      <c r="AH82" s="142" t="s">
        <v>2201</v>
      </c>
      <c r="AI82" s="142" t="s">
        <v>2202</v>
      </c>
      <c r="AJ82" s="134">
        <v>0.27100000000000002</v>
      </c>
      <c r="AK82" s="142"/>
    </row>
    <row r="83" spans="1:37" ht="47.25" x14ac:dyDescent="0.25">
      <c r="A83" s="267">
        <f t="shared" si="21"/>
        <v>57</v>
      </c>
      <c r="B83" s="174" t="s">
        <v>266</v>
      </c>
      <c r="C83" s="138" t="s">
        <v>267</v>
      </c>
      <c r="D83" s="142">
        <v>2.6917079999999998</v>
      </c>
      <c r="E83" s="142">
        <f t="shared" si="95"/>
        <v>0.16150247999999998</v>
      </c>
      <c r="F83" s="142">
        <f t="shared" si="96"/>
        <v>2.2610347200000001</v>
      </c>
      <c r="G83" s="142">
        <v>0</v>
      </c>
      <c r="H83" s="142">
        <f t="shared" si="97"/>
        <v>0.26917079999999999</v>
      </c>
      <c r="I83" s="142">
        <v>10.780901439999999</v>
      </c>
      <c r="J83" s="142">
        <v>0</v>
      </c>
      <c r="K83" s="142">
        <v>10.37572054</v>
      </c>
      <c r="L83" s="142">
        <v>0</v>
      </c>
      <c r="M83" s="142">
        <v>0.40518090000000001</v>
      </c>
      <c r="N83" s="142">
        <f t="shared" si="98"/>
        <v>-8.089193439999999</v>
      </c>
      <c r="O83" s="142">
        <f t="shared" si="99"/>
        <v>0.16150247999999998</v>
      </c>
      <c r="P83" s="142">
        <f t="shared" si="100"/>
        <v>-8.11468582</v>
      </c>
      <c r="Q83" s="142">
        <f t="shared" si="101"/>
        <v>0</v>
      </c>
      <c r="R83" s="142">
        <f t="shared" si="102"/>
        <v>-0.13601010000000002</v>
      </c>
      <c r="S83" s="134">
        <v>5.8571751699999997</v>
      </c>
      <c r="T83" s="134">
        <v>0</v>
      </c>
      <c r="U83" s="168">
        <v>5.5195244199999998</v>
      </c>
      <c r="V83" s="134">
        <v>0</v>
      </c>
      <c r="W83" s="142">
        <v>0.33765075</v>
      </c>
      <c r="X83" s="142"/>
      <c r="Y83" s="142"/>
      <c r="Z83" s="142"/>
      <c r="AA83" s="142"/>
      <c r="AB83" s="142"/>
      <c r="AC83" s="142"/>
      <c r="AD83" s="142"/>
      <c r="AE83" s="134">
        <v>0</v>
      </c>
      <c r="AF83" s="181">
        <v>2020</v>
      </c>
      <c r="AG83" s="142" t="s">
        <v>2200</v>
      </c>
      <c r="AH83" s="142" t="s">
        <v>2201</v>
      </c>
      <c r="AI83" s="142" t="s">
        <v>2202</v>
      </c>
      <c r="AJ83" s="134">
        <v>6.0999999999999999E-2</v>
      </c>
      <c r="AK83" s="142"/>
    </row>
    <row r="84" spans="1:37" ht="36" customHeight="1" x14ac:dyDescent="0.25">
      <c r="A84" s="267">
        <f t="shared" si="21"/>
        <v>58</v>
      </c>
      <c r="B84" s="133" t="s">
        <v>268</v>
      </c>
      <c r="C84" s="138" t="s">
        <v>269</v>
      </c>
      <c r="D84" s="142">
        <v>2.1976199999999997</v>
      </c>
      <c r="E84" s="142">
        <f t="shared" si="95"/>
        <v>0.13185719999999998</v>
      </c>
      <c r="F84" s="142">
        <f t="shared" si="96"/>
        <v>1.8460007999999999</v>
      </c>
      <c r="G84" s="142">
        <v>0</v>
      </c>
      <c r="H84" s="142">
        <f t="shared" si="97"/>
        <v>0.21976199999999999</v>
      </c>
      <c r="I84" s="142">
        <v>0.15629686799999998</v>
      </c>
      <c r="J84" s="142">
        <v>0</v>
      </c>
      <c r="K84" s="142">
        <v>0</v>
      </c>
      <c r="L84" s="142">
        <v>0</v>
      </c>
      <c r="M84" s="142">
        <v>0.15629686799999998</v>
      </c>
      <c r="N84" s="142">
        <f t="shared" si="98"/>
        <v>2.0413231319999996</v>
      </c>
      <c r="O84" s="142">
        <f t="shared" si="99"/>
        <v>0.13185719999999998</v>
      </c>
      <c r="P84" s="142">
        <f t="shared" si="100"/>
        <v>1.8460007999999999</v>
      </c>
      <c r="Q84" s="142">
        <f t="shared" si="101"/>
        <v>0</v>
      </c>
      <c r="R84" s="142">
        <f t="shared" si="102"/>
        <v>6.3465132000000007E-2</v>
      </c>
      <c r="S84" s="134">
        <v>0.13024738999999999</v>
      </c>
      <c r="T84" s="134">
        <v>0</v>
      </c>
      <c r="U84" s="168">
        <v>0</v>
      </c>
      <c r="V84" s="134">
        <v>0</v>
      </c>
      <c r="W84" s="142">
        <v>0.13024738999999999</v>
      </c>
      <c r="X84" s="142"/>
      <c r="Y84" s="142"/>
      <c r="Z84" s="142"/>
      <c r="AA84" s="142"/>
      <c r="AB84" s="142"/>
      <c r="AC84" s="142"/>
      <c r="AD84" s="142"/>
      <c r="AE84" s="134">
        <v>0</v>
      </c>
      <c r="AF84" s="142"/>
      <c r="AG84" s="142"/>
      <c r="AH84" s="142"/>
      <c r="AI84" s="142"/>
      <c r="AJ84" s="134">
        <v>0</v>
      </c>
      <c r="AK84" s="142"/>
    </row>
    <row r="85" spans="1:37" ht="47.25" x14ac:dyDescent="0.25">
      <c r="A85" s="267">
        <f t="shared" si="21"/>
        <v>59</v>
      </c>
      <c r="B85" s="133" t="s">
        <v>270</v>
      </c>
      <c r="C85" s="138" t="s">
        <v>271</v>
      </c>
      <c r="D85" s="142">
        <v>1.2E-2</v>
      </c>
      <c r="E85" s="142">
        <f t="shared" si="95"/>
        <v>7.1999999999999994E-4</v>
      </c>
      <c r="F85" s="142">
        <f t="shared" si="96"/>
        <v>1.008E-2</v>
      </c>
      <c r="G85" s="142">
        <v>0</v>
      </c>
      <c r="H85" s="142">
        <f t="shared" si="97"/>
        <v>1.2000000000000001E-3</v>
      </c>
      <c r="I85" s="142">
        <v>8.5344000000000001E-4</v>
      </c>
      <c r="J85" s="142">
        <v>0</v>
      </c>
      <c r="K85" s="142">
        <v>0</v>
      </c>
      <c r="L85" s="142">
        <v>0</v>
      </c>
      <c r="M85" s="142">
        <v>8.5344000000000001E-4</v>
      </c>
      <c r="N85" s="142">
        <f t="shared" si="98"/>
        <v>1.114656E-2</v>
      </c>
      <c r="O85" s="142">
        <f t="shared" si="99"/>
        <v>7.1999999999999994E-4</v>
      </c>
      <c r="P85" s="142">
        <f t="shared" si="100"/>
        <v>1.008E-2</v>
      </c>
      <c r="Q85" s="142">
        <f t="shared" si="101"/>
        <v>0</v>
      </c>
      <c r="R85" s="142">
        <f t="shared" si="102"/>
        <v>3.465600000000001E-4</v>
      </c>
      <c r="S85" s="134">
        <v>7.1119999999999994E-4</v>
      </c>
      <c r="T85" s="134">
        <v>0</v>
      </c>
      <c r="U85" s="168">
        <v>0</v>
      </c>
      <c r="V85" s="134">
        <v>0</v>
      </c>
      <c r="W85" s="142">
        <v>7.1119999999999994E-4</v>
      </c>
      <c r="X85" s="142"/>
      <c r="Y85" s="142"/>
      <c r="Z85" s="142"/>
      <c r="AA85" s="142"/>
      <c r="AB85" s="142"/>
      <c r="AC85" s="142"/>
      <c r="AD85" s="142"/>
      <c r="AE85" s="134">
        <v>0</v>
      </c>
      <c r="AF85" s="142"/>
      <c r="AG85" s="142"/>
      <c r="AH85" s="142"/>
      <c r="AI85" s="142"/>
      <c r="AJ85" s="134">
        <v>0</v>
      </c>
      <c r="AK85" s="142"/>
    </row>
    <row r="86" spans="1:37" ht="63" x14ac:dyDescent="0.25">
      <c r="A86" s="267">
        <f t="shared" ref="A86:A149" si="103">IF(A85&gt;0,A85+1,A84+1)</f>
        <v>60</v>
      </c>
      <c r="B86" s="133" t="s">
        <v>272</v>
      </c>
      <c r="C86" s="138" t="s">
        <v>273</v>
      </c>
      <c r="D86" s="142">
        <v>0</v>
      </c>
      <c r="E86" s="142">
        <f t="shared" si="95"/>
        <v>0</v>
      </c>
      <c r="F86" s="142">
        <f t="shared" si="96"/>
        <v>0</v>
      </c>
      <c r="G86" s="142">
        <v>0</v>
      </c>
      <c r="H86" s="142">
        <f t="shared" si="97"/>
        <v>0</v>
      </c>
      <c r="I86" s="142">
        <v>0.25391020000000003</v>
      </c>
      <c r="J86" s="142">
        <v>0</v>
      </c>
      <c r="K86" s="142">
        <v>0.25391020000000003</v>
      </c>
      <c r="L86" s="142">
        <v>0</v>
      </c>
      <c r="M86" s="142">
        <v>0</v>
      </c>
      <c r="N86" s="142">
        <f t="shared" si="98"/>
        <v>-0.25391020000000003</v>
      </c>
      <c r="O86" s="142">
        <f t="shared" si="99"/>
        <v>0</v>
      </c>
      <c r="P86" s="142">
        <f t="shared" si="100"/>
        <v>-0.25391020000000003</v>
      </c>
      <c r="Q86" s="142">
        <f t="shared" si="101"/>
        <v>0</v>
      </c>
      <c r="R86" s="142">
        <f t="shared" si="102"/>
        <v>0</v>
      </c>
      <c r="S86" s="134">
        <v>0</v>
      </c>
      <c r="T86" s="134">
        <v>0</v>
      </c>
      <c r="U86" s="168">
        <v>0</v>
      </c>
      <c r="V86" s="134">
        <v>0</v>
      </c>
      <c r="W86" s="142">
        <v>0</v>
      </c>
      <c r="X86" s="142"/>
      <c r="Y86" s="142"/>
      <c r="Z86" s="142"/>
      <c r="AA86" s="142"/>
      <c r="AB86" s="142"/>
      <c r="AC86" s="142"/>
      <c r="AD86" s="142"/>
      <c r="AE86" s="134">
        <v>0</v>
      </c>
      <c r="AF86" s="142"/>
      <c r="AG86" s="142"/>
      <c r="AH86" s="142"/>
      <c r="AI86" s="142"/>
      <c r="AJ86" s="134">
        <v>0</v>
      </c>
      <c r="AK86" s="142"/>
    </row>
    <row r="87" spans="1:37" ht="47.25" x14ac:dyDescent="0.25">
      <c r="A87" s="267">
        <f t="shared" si="103"/>
        <v>61</v>
      </c>
      <c r="B87" s="133" t="s">
        <v>1498</v>
      </c>
      <c r="C87" s="138" t="s">
        <v>1499</v>
      </c>
      <c r="D87" s="142">
        <v>0</v>
      </c>
      <c r="E87" s="142">
        <f t="shared" si="95"/>
        <v>0</v>
      </c>
      <c r="F87" s="142">
        <f t="shared" si="96"/>
        <v>0</v>
      </c>
      <c r="G87" s="142">
        <v>0</v>
      </c>
      <c r="H87" s="142">
        <f t="shared" si="97"/>
        <v>0</v>
      </c>
      <c r="I87" s="142">
        <v>0.76352150800000007</v>
      </c>
      <c r="J87" s="142">
        <v>0</v>
      </c>
      <c r="K87" s="142">
        <v>0</v>
      </c>
      <c r="L87" s="142">
        <v>0.72613300000000003</v>
      </c>
      <c r="M87" s="142">
        <v>3.7388508000000001E-2</v>
      </c>
      <c r="N87" s="142">
        <f t="shared" si="98"/>
        <v>-0.76352150800000007</v>
      </c>
      <c r="O87" s="142">
        <f t="shared" si="99"/>
        <v>0</v>
      </c>
      <c r="P87" s="142">
        <f t="shared" si="100"/>
        <v>0</v>
      </c>
      <c r="Q87" s="142">
        <f t="shared" si="101"/>
        <v>-0.72613300000000003</v>
      </c>
      <c r="R87" s="142">
        <f t="shared" si="102"/>
        <v>-3.7388508000000001E-2</v>
      </c>
      <c r="S87" s="134">
        <v>0.46390038999999994</v>
      </c>
      <c r="T87" s="134">
        <v>0</v>
      </c>
      <c r="U87" s="168">
        <v>0.4327433</v>
      </c>
      <c r="V87" s="134">
        <v>0</v>
      </c>
      <c r="W87" s="142">
        <v>3.1157090000000002E-2</v>
      </c>
      <c r="X87" s="142"/>
      <c r="Y87" s="142"/>
      <c r="Z87" s="142"/>
      <c r="AA87" s="142"/>
      <c r="AB87" s="181">
        <v>2020</v>
      </c>
      <c r="AC87" s="142" t="s">
        <v>2198</v>
      </c>
      <c r="AD87" s="142" t="s">
        <v>2199</v>
      </c>
      <c r="AE87" s="134">
        <v>0.63</v>
      </c>
      <c r="AF87" s="142"/>
      <c r="AG87" s="142"/>
      <c r="AH87" s="142"/>
      <c r="AI87" s="142"/>
      <c r="AJ87" s="134">
        <v>0</v>
      </c>
      <c r="AK87" s="142"/>
    </row>
    <row r="88" spans="1:37" ht="126" x14ac:dyDescent="0.25">
      <c r="A88" s="267">
        <f t="shared" si="103"/>
        <v>62</v>
      </c>
      <c r="B88" s="133" t="s">
        <v>1500</v>
      </c>
      <c r="C88" s="138" t="s">
        <v>1501</v>
      </c>
      <c r="D88" s="142">
        <v>0</v>
      </c>
      <c r="E88" s="142">
        <f t="shared" si="95"/>
        <v>0</v>
      </c>
      <c r="F88" s="142">
        <f t="shared" si="96"/>
        <v>0</v>
      </c>
      <c r="G88" s="142">
        <v>0</v>
      </c>
      <c r="H88" s="142">
        <f t="shared" si="97"/>
        <v>0</v>
      </c>
      <c r="I88" s="142">
        <v>0.17118891999999999</v>
      </c>
      <c r="J88" s="142">
        <v>0.15563668</v>
      </c>
      <c r="K88" s="142">
        <v>0</v>
      </c>
      <c r="L88" s="142">
        <v>0</v>
      </c>
      <c r="M88" s="142">
        <v>1.5552239999999998E-2</v>
      </c>
      <c r="N88" s="142">
        <f t="shared" si="98"/>
        <v>-0.17118891999999999</v>
      </c>
      <c r="O88" s="142">
        <f t="shared" si="99"/>
        <v>-0.15563668</v>
      </c>
      <c r="P88" s="142">
        <f t="shared" si="100"/>
        <v>0</v>
      </c>
      <c r="Q88" s="142">
        <f t="shared" si="101"/>
        <v>0</v>
      </c>
      <c r="R88" s="142">
        <f t="shared" si="102"/>
        <v>-1.5552239999999998E-2</v>
      </c>
      <c r="S88" s="134">
        <v>0.28483053000000003</v>
      </c>
      <c r="T88" s="134">
        <v>0.15563667999999997</v>
      </c>
      <c r="U88" s="168">
        <v>0.11623364999999999</v>
      </c>
      <c r="V88" s="134">
        <v>0</v>
      </c>
      <c r="W88" s="142">
        <v>1.29602E-2</v>
      </c>
      <c r="X88" s="142"/>
      <c r="Y88" s="142"/>
      <c r="Z88" s="142"/>
      <c r="AA88" s="142"/>
      <c r="AB88" s="142"/>
      <c r="AC88" s="142"/>
      <c r="AD88" s="142"/>
      <c r="AE88" s="134">
        <v>0</v>
      </c>
      <c r="AF88" s="142"/>
      <c r="AG88" s="142"/>
      <c r="AH88" s="142"/>
      <c r="AI88" s="142"/>
      <c r="AJ88" s="134">
        <v>0</v>
      </c>
      <c r="AK88" s="142"/>
    </row>
    <row r="89" spans="1:37" ht="63" x14ac:dyDescent="0.25">
      <c r="A89" s="267">
        <f t="shared" si="103"/>
        <v>63</v>
      </c>
      <c r="B89" s="133" t="s">
        <v>1776</v>
      </c>
      <c r="C89" s="138" t="s">
        <v>1777</v>
      </c>
      <c r="D89" s="142">
        <v>0</v>
      </c>
      <c r="E89" s="142">
        <f t="shared" si="95"/>
        <v>0</v>
      </c>
      <c r="F89" s="142">
        <f t="shared" si="96"/>
        <v>0</v>
      </c>
      <c r="G89" s="142">
        <v>0</v>
      </c>
      <c r="H89" s="142">
        <f t="shared" si="97"/>
        <v>0</v>
      </c>
      <c r="I89" s="142">
        <v>9.0464849999999999E-2</v>
      </c>
      <c r="J89" s="142">
        <v>9.0464849999999999E-2</v>
      </c>
      <c r="K89" s="142">
        <v>0</v>
      </c>
      <c r="L89" s="142">
        <v>0</v>
      </c>
      <c r="M89" s="142">
        <v>0</v>
      </c>
      <c r="N89" s="142">
        <f t="shared" si="98"/>
        <v>-9.0464849999999999E-2</v>
      </c>
      <c r="O89" s="142">
        <f t="shared" si="99"/>
        <v>-9.0464849999999999E-2</v>
      </c>
      <c r="P89" s="142">
        <f t="shared" si="100"/>
        <v>0</v>
      </c>
      <c r="Q89" s="142">
        <f t="shared" si="101"/>
        <v>0</v>
      </c>
      <c r="R89" s="142">
        <f t="shared" si="102"/>
        <v>0</v>
      </c>
      <c r="S89" s="134">
        <v>9.0464850000000013E-2</v>
      </c>
      <c r="T89" s="134">
        <v>9.0464850000000013E-2</v>
      </c>
      <c r="U89" s="168">
        <v>0</v>
      </c>
      <c r="V89" s="134">
        <v>0</v>
      </c>
      <c r="W89" s="142">
        <v>0</v>
      </c>
      <c r="X89" s="142"/>
      <c r="Y89" s="142"/>
      <c r="Z89" s="142"/>
      <c r="AA89" s="142"/>
      <c r="AB89" s="142"/>
      <c r="AC89" s="142"/>
      <c r="AD89" s="142"/>
      <c r="AE89" s="134">
        <v>0</v>
      </c>
      <c r="AF89" s="142"/>
      <c r="AG89" s="142"/>
      <c r="AH89" s="142"/>
      <c r="AI89" s="142"/>
      <c r="AJ89" s="134">
        <v>0</v>
      </c>
      <c r="AK89" s="142"/>
    </row>
    <row r="90" spans="1:37" ht="47.25" x14ac:dyDescent="0.25">
      <c r="A90" s="267">
        <f t="shared" si="103"/>
        <v>64</v>
      </c>
      <c r="B90" s="133" t="s">
        <v>1778</v>
      </c>
      <c r="C90" s="138" t="s">
        <v>1779</v>
      </c>
      <c r="D90" s="142">
        <v>0</v>
      </c>
      <c r="E90" s="142">
        <f t="shared" si="95"/>
        <v>0</v>
      </c>
      <c r="F90" s="142">
        <f t="shared" si="96"/>
        <v>0</v>
      </c>
      <c r="G90" s="142">
        <v>0</v>
      </c>
      <c r="H90" s="142">
        <f t="shared" si="97"/>
        <v>0</v>
      </c>
      <c r="I90" s="142">
        <v>0</v>
      </c>
      <c r="J90" s="142">
        <v>0</v>
      </c>
      <c r="K90" s="142">
        <v>0</v>
      </c>
      <c r="L90" s="142">
        <v>0</v>
      </c>
      <c r="M90" s="142">
        <v>0</v>
      </c>
      <c r="N90" s="142">
        <f t="shared" si="98"/>
        <v>0</v>
      </c>
      <c r="O90" s="142">
        <f t="shared" si="99"/>
        <v>0</v>
      </c>
      <c r="P90" s="142">
        <f t="shared" si="100"/>
        <v>0</v>
      </c>
      <c r="Q90" s="142">
        <f t="shared" si="101"/>
        <v>0</v>
      </c>
      <c r="R90" s="142">
        <f t="shared" si="102"/>
        <v>0</v>
      </c>
      <c r="S90" s="134">
        <v>1.2655845499999998</v>
      </c>
      <c r="T90" s="134">
        <v>9.0442910000000001E-2</v>
      </c>
      <c r="U90" s="168">
        <v>1.1751416399999999</v>
      </c>
      <c r="V90" s="134">
        <v>0</v>
      </c>
      <c r="W90" s="142">
        <v>0</v>
      </c>
      <c r="X90" s="142"/>
      <c r="Y90" s="142"/>
      <c r="Z90" s="142"/>
      <c r="AA90" s="142"/>
      <c r="AB90" s="142"/>
      <c r="AC90" s="142"/>
      <c r="AD90" s="142"/>
      <c r="AE90" s="134">
        <v>0</v>
      </c>
      <c r="AF90" s="142"/>
      <c r="AG90" s="142"/>
      <c r="AH90" s="142"/>
      <c r="AI90" s="142"/>
      <c r="AJ90" s="134">
        <v>0</v>
      </c>
      <c r="AK90" s="142"/>
    </row>
    <row r="91" spans="1:37" ht="47.25" x14ac:dyDescent="0.25">
      <c r="A91" s="267">
        <f t="shared" si="103"/>
        <v>65</v>
      </c>
      <c r="B91" s="133" t="s">
        <v>1780</v>
      </c>
      <c r="C91" s="138" t="s">
        <v>1781</v>
      </c>
      <c r="D91" s="142">
        <v>0</v>
      </c>
      <c r="E91" s="142">
        <f t="shared" si="95"/>
        <v>0</v>
      </c>
      <c r="F91" s="142">
        <f t="shared" si="96"/>
        <v>0</v>
      </c>
      <c r="G91" s="142">
        <v>0</v>
      </c>
      <c r="H91" s="142">
        <f t="shared" si="97"/>
        <v>0</v>
      </c>
      <c r="I91" s="142">
        <v>0</v>
      </c>
      <c r="J91" s="142">
        <v>0</v>
      </c>
      <c r="K91" s="142">
        <v>0</v>
      </c>
      <c r="L91" s="142">
        <v>0</v>
      </c>
      <c r="M91" s="142">
        <v>0</v>
      </c>
      <c r="N91" s="142">
        <f t="shared" si="98"/>
        <v>0</v>
      </c>
      <c r="O91" s="142">
        <f t="shared" si="99"/>
        <v>0</v>
      </c>
      <c r="P91" s="142">
        <f t="shared" si="100"/>
        <v>0</v>
      </c>
      <c r="Q91" s="142">
        <f t="shared" si="101"/>
        <v>0</v>
      </c>
      <c r="R91" s="142">
        <f t="shared" si="102"/>
        <v>0</v>
      </c>
      <c r="S91" s="134">
        <v>0</v>
      </c>
      <c r="T91" s="134">
        <v>0</v>
      </c>
      <c r="U91" s="168">
        <v>0</v>
      </c>
      <c r="V91" s="134">
        <v>0</v>
      </c>
      <c r="W91" s="142">
        <v>0</v>
      </c>
      <c r="X91" s="142"/>
      <c r="Y91" s="142"/>
      <c r="Z91" s="142"/>
      <c r="AA91" s="142"/>
      <c r="AB91" s="142"/>
      <c r="AC91" s="142"/>
      <c r="AD91" s="142"/>
      <c r="AE91" s="134">
        <v>0</v>
      </c>
      <c r="AF91" s="142"/>
      <c r="AG91" s="142"/>
      <c r="AH91" s="142"/>
      <c r="AI91" s="142"/>
      <c r="AJ91" s="134">
        <v>0</v>
      </c>
      <c r="AK91" s="142"/>
    </row>
    <row r="92" spans="1:37" ht="47.25" x14ac:dyDescent="0.25">
      <c r="A92" s="267">
        <f t="shared" si="103"/>
        <v>66</v>
      </c>
      <c r="B92" s="133" t="s">
        <v>1782</v>
      </c>
      <c r="C92" s="138" t="s">
        <v>1783</v>
      </c>
      <c r="D92" s="142">
        <v>0</v>
      </c>
      <c r="E92" s="142">
        <f t="shared" si="95"/>
        <v>0</v>
      </c>
      <c r="F92" s="142">
        <f t="shared" si="96"/>
        <v>0</v>
      </c>
      <c r="G92" s="142">
        <v>0</v>
      </c>
      <c r="H92" s="142">
        <f t="shared" si="97"/>
        <v>0</v>
      </c>
      <c r="I92" s="142">
        <v>0.51784578999999997</v>
      </c>
      <c r="J92" s="142">
        <v>0.51784578999999997</v>
      </c>
      <c r="K92" s="142">
        <v>0</v>
      </c>
      <c r="L92" s="142">
        <v>0</v>
      </c>
      <c r="M92" s="142">
        <v>0</v>
      </c>
      <c r="N92" s="142">
        <f t="shared" si="98"/>
        <v>-0.51784578999999997</v>
      </c>
      <c r="O92" s="142">
        <f t="shared" si="99"/>
        <v>-0.51784578999999997</v>
      </c>
      <c r="P92" s="142">
        <f t="shared" si="100"/>
        <v>0</v>
      </c>
      <c r="Q92" s="142">
        <f t="shared" si="101"/>
        <v>0</v>
      </c>
      <c r="R92" s="142">
        <f t="shared" si="102"/>
        <v>0</v>
      </c>
      <c r="S92" s="134">
        <v>0.43153815999999995</v>
      </c>
      <c r="T92" s="134">
        <v>0.43153815999999995</v>
      </c>
      <c r="U92" s="168">
        <v>0</v>
      </c>
      <c r="V92" s="134">
        <v>0</v>
      </c>
      <c r="W92" s="142">
        <v>0</v>
      </c>
      <c r="X92" s="142"/>
      <c r="Y92" s="142"/>
      <c r="Z92" s="142"/>
      <c r="AA92" s="142"/>
      <c r="AB92" s="142"/>
      <c r="AC92" s="142"/>
      <c r="AD92" s="142"/>
      <c r="AE92" s="134">
        <v>0</v>
      </c>
      <c r="AF92" s="142"/>
      <c r="AG92" s="142"/>
      <c r="AH92" s="142"/>
      <c r="AI92" s="142"/>
      <c r="AJ92" s="134">
        <v>0</v>
      </c>
      <c r="AK92" s="142"/>
    </row>
    <row r="93" spans="1:37" ht="15.75" x14ac:dyDescent="0.25">
      <c r="A93" s="267"/>
      <c r="B93" s="187" t="s">
        <v>274</v>
      </c>
      <c r="C93" s="188"/>
      <c r="D93" s="170">
        <v>16.547314080000003</v>
      </c>
      <c r="E93" s="170">
        <f t="shared" ref="E93:AK93" si="104">SUM(E94:E110)</f>
        <v>0.99283884479999995</v>
      </c>
      <c r="F93" s="170">
        <f t="shared" si="104"/>
        <v>13.899743827199998</v>
      </c>
      <c r="G93" s="170">
        <f t="shared" si="104"/>
        <v>0</v>
      </c>
      <c r="H93" s="170">
        <f t="shared" si="104"/>
        <v>1.654731408</v>
      </c>
      <c r="I93" s="170">
        <f t="shared" si="104"/>
        <v>28.7605012</v>
      </c>
      <c r="J93" s="170">
        <f t="shared" si="104"/>
        <v>1.5228428199999997</v>
      </c>
      <c r="K93" s="170">
        <f t="shared" si="104"/>
        <v>25.4336424</v>
      </c>
      <c r="L93" s="170">
        <f t="shared" si="104"/>
        <v>0.63817199999999996</v>
      </c>
      <c r="M93" s="170">
        <f t="shared" si="104"/>
        <v>1.16584398</v>
      </c>
      <c r="N93" s="170">
        <f t="shared" si="104"/>
        <v>-12.213187119999999</v>
      </c>
      <c r="O93" s="170">
        <f t="shared" si="104"/>
        <v>-0.53000397520000009</v>
      </c>
      <c r="P93" s="170">
        <f t="shared" si="104"/>
        <v>-11.5338985728</v>
      </c>
      <c r="Q93" s="170">
        <f t="shared" si="104"/>
        <v>-0.63817199999999996</v>
      </c>
      <c r="R93" s="170">
        <f t="shared" si="104"/>
        <v>0.48888742800000012</v>
      </c>
      <c r="S93" s="170">
        <v>26.685811339999997</v>
      </c>
      <c r="T93" s="170">
        <v>1.1297710400000001</v>
      </c>
      <c r="U93" s="168">
        <v>20.451766619999997</v>
      </c>
      <c r="V93" s="170">
        <v>0</v>
      </c>
      <c r="W93" s="170">
        <v>5.1042736800000004</v>
      </c>
      <c r="X93" s="170">
        <f t="shared" si="104"/>
        <v>0</v>
      </c>
      <c r="Y93" s="170">
        <f t="shared" si="104"/>
        <v>0</v>
      </c>
      <c r="Z93" s="170">
        <f t="shared" si="104"/>
        <v>0</v>
      </c>
      <c r="AA93" s="170">
        <f t="shared" si="104"/>
        <v>0</v>
      </c>
      <c r="AB93" s="170"/>
      <c r="AC93" s="170"/>
      <c r="AD93" s="170"/>
      <c r="AE93" s="170">
        <f t="shared" si="104"/>
        <v>8.1300000000000026</v>
      </c>
      <c r="AF93" s="170"/>
      <c r="AG93" s="170"/>
      <c r="AH93" s="170"/>
      <c r="AI93" s="170"/>
      <c r="AJ93" s="170">
        <f t="shared" si="104"/>
        <v>3.9042000000000003</v>
      </c>
      <c r="AK93" s="170">
        <f t="shared" si="104"/>
        <v>0</v>
      </c>
    </row>
    <row r="94" spans="1:37" ht="47.25" x14ac:dyDescent="0.25">
      <c r="A94" s="267">
        <f t="shared" si="103"/>
        <v>67</v>
      </c>
      <c r="B94" s="133" t="s">
        <v>275</v>
      </c>
      <c r="C94" s="138" t="s">
        <v>276</v>
      </c>
      <c r="D94" s="142">
        <v>1.6692719999999999</v>
      </c>
      <c r="E94" s="142">
        <f t="shared" ref="E94:E110" si="105">D94*6%</f>
        <v>0.10015631999999999</v>
      </c>
      <c r="F94" s="142">
        <f t="shared" ref="F94:F110" si="106">D94-E94-H94</f>
        <v>1.40218848</v>
      </c>
      <c r="G94" s="142">
        <v>0</v>
      </c>
      <c r="H94" s="142">
        <f t="shared" ref="H94:H110" si="107">D94*10%</f>
        <v>0.1669272</v>
      </c>
      <c r="I94" s="142">
        <v>4.0279170999999998</v>
      </c>
      <c r="J94" s="142">
        <v>0</v>
      </c>
      <c r="K94" s="142">
        <v>3.6932069799999998</v>
      </c>
      <c r="L94" s="142">
        <v>0</v>
      </c>
      <c r="M94" s="142">
        <v>0.33471011999999994</v>
      </c>
      <c r="N94" s="142">
        <f t="shared" ref="N94:N110" si="108">D94-I94</f>
        <v>-2.3586450999999999</v>
      </c>
      <c r="O94" s="142">
        <f t="shared" ref="O94:O110" si="109">E94-J94</f>
        <v>0.10015631999999999</v>
      </c>
      <c r="P94" s="142">
        <f t="shared" ref="P94:P110" si="110">F94-K94</f>
        <v>-2.2910184999999998</v>
      </c>
      <c r="Q94" s="142">
        <f t="shared" ref="Q94:Q110" si="111">G94-L94</f>
        <v>0</v>
      </c>
      <c r="R94" s="142">
        <f t="shared" ref="R94:R110" si="112">H94-M94</f>
        <v>-0.16778291999999995</v>
      </c>
      <c r="S94" s="134">
        <v>4.4106136000000005</v>
      </c>
      <c r="T94" s="134">
        <v>0</v>
      </c>
      <c r="U94" s="168">
        <v>0</v>
      </c>
      <c r="V94" s="134">
        <v>0</v>
      </c>
      <c r="W94" s="142">
        <v>4.4106136000000005</v>
      </c>
      <c r="X94" s="142"/>
      <c r="Y94" s="142"/>
      <c r="Z94" s="142"/>
      <c r="AA94" s="142"/>
      <c r="AB94" s="181">
        <v>2020</v>
      </c>
      <c r="AC94" s="142" t="s">
        <v>2198</v>
      </c>
      <c r="AD94" s="142" t="s">
        <v>2199</v>
      </c>
      <c r="AE94" s="134">
        <v>5.2300000000000013</v>
      </c>
      <c r="AF94" s="181">
        <v>2020</v>
      </c>
      <c r="AG94" s="142" t="s">
        <v>2200</v>
      </c>
      <c r="AH94" s="142" t="s">
        <v>2201</v>
      </c>
      <c r="AI94" s="142" t="s">
        <v>2202</v>
      </c>
      <c r="AJ94" s="134">
        <v>0.36299999999999999</v>
      </c>
      <c r="AK94" s="142"/>
    </row>
    <row r="95" spans="1:37" ht="94.5" x14ac:dyDescent="0.25">
      <c r="A95" s="267">
        <f t="shared" si="103"/>
        <v>68</v>
      </c>
      <c r="B95" s="133" t="s">
        <v>277</v>
      </c>
      <c r="C95" s="138" t="s">
        <v>278</v>
      </c>
      <c r="D95" s="142">
        <v>1.2E-2</v>
      </c>
      <c r="E95" s="142">
        <f t="shared" si="105"/>
        <v>7.1999999999999994E-4</v>
      </c>
      <c r="F95" s="142">
        <f t="shared" si="106"/>
        <v>1.008E-2</v>
      </c>
      <c r="G95" s="142">
        <v>0</v>
      </c>
      <c r="H95" s="142">
        <f t="shared" si="107"/>
        <v>1.2000000000000001E-3</v>
      </c>
      <c r="I95" s="142">
        <v>0</v>
      </c>
      <c r="J95" s="142">
        <v>0</v>
      </c>
      <c r="K95" s="142">
        <v>0</v>
      </c>
      <c r="L95" s="142">
        <v>0</v>
      </c>
      <c r="M95" s="142">
        <v>0</v>
      </c>
      <c r="N95" s="142">
        <f t="shared" si="108"/>
        <v>1.2E-2</v>
      </c>
      <c r="O95" s="142">
        <f t="shared" si="109"/>
        <v>7.1999999999999994E-4</v>
      </c>
      <c r="P95" s="142">
        <f t="shared" si="110"/>
        <v>1.008E-2</v>
      </c>
      <c r="Q95" s="142">
        <f t="shared" si="111"/>
        <v>0</v>
      </c>
      <c r="R95" s="142">
        <f t="shared" si="112"/>
        <v>1.2000000000000001E-3</v>
      </c>
      <c r="S95" s="134">
        <v>0</v>
      </c>
      <c r="T95" s="134">
        <v>0</v>
      </c>
      <c r="U95" s="168">
        <v>0</v>
      </c>
      <c r="V95" s="134">
        <v>0</v>
      </c>
      <c r="W95" s="142">
        <v>0</v>
      </c>
      <c r="X95" s="142"/>
      <c r="Y95" s="142"/>
      <c r="Z95" s="142"/>
      <c r="AA95" s="142"/>
      <c r="AB95" s="142"/>
      <c r="AC95" s="142"/>
      <c r="AD95" s="142"/>
      <c r="AE95" s="134">
        <v>0</v>
      </c>
      <c r="AF95" s="142"/>
      <c r="AG95" s="142"/>
      <c r="AH95" s="142"/>
      <c r="AI95" s="142"/>
      <c r="AJ95" s="134">
        <v>0</v>
      </c>
      <c r="AK95" s="142"/>
    </row>
    <row r="96" spans="1:37" ht="78.75" x14ac:dyDescent="0.25">
      <c r="A96" s="267">
        <f t="shared" si="103"/>
        <v>69</v>
      </c>
      <c r="B96" s="133" t="s">
        <v>279</v>
      </c>
      <c r="C96" s="138" t="s">
        <v>280</v>
      </c>
      <c r="D96" s="142">
        <v>3.1383360000000007</v>
      </c>
      <c r="E96" s="142">
        <f t="shared" si="105"/>
        <v>0.18830016000000002</v>
      </c>
      <c r="F96" s="142">
        <f t="shared" si="106"/>
        <v>2.6362022400000007</v>
      </c>
      <c r="G96" s="142">
        <v>0</v>
      </c>
      <c r="H96" s="142">
        <f t="shared" si="107"/>
        <v>0.3138336000000001</v>
      </c>
      <c r="I96" s="142">
        <v>2.2073234619999997</v>
      </c>
      <c r="J96" s="142">
        <v>0</v>
      </c>
      <c r="K96" s="142">
        <v>1.9841218899999999</v>
      </c>
      <c r="L96" s="142">
        <v>0</v>
      </c>
      <c r="M96" s="142">
        <v>0.22320157199999999</v>
      </c>
      <c r="N96" s="142">
        <f t="shared" si="108"/>
        <v>0.93101253800000094</v>
      </c>
      <c r="O96" s="142">
        <f t="shared" si="109"/>
        <v>0.18830016000000002</v>
      </c>
      <c r="P96" s="142">
        <f t="shared" si="110"/>
        <v>0.65208035000000075</v>
      </c>
      <c r="Q96" s="142">
        <f t="shared" si="111"/>
        <v>0</v>
      </c>
      <c r="R96" s="142">
        <f t="shared" si="112"/>
        <v>9.0632028000000114E-2</v>
      </c>
      <c r="S96" s="134">
        <v>2.2527949399999998</v>
      </c>
      <c r="T96" s="134">
        <v>0</v>
      </c>
      <c r="U96" s="168">
        <v>2.0667936299999998</v>
      </c>
      <c r="V96" s="134">
        <v>0</v>
      </c>
      <c r="W96" s="142">
        <v>0.18600131</v>
      </c>
      <c r="X96" s="142"/>
      <c r="Y96" s="142"/>
      <c r="Z96" s="142"/>
      <c r="AA96" s="142"/>
      <c r="AB96" s="142"/>
      <c r="AC96" s="142"/>
      <c r="AD96" s="142"/>
      <c r="AE96" s="134">
        <v>0</v>
      </c>
      <c r="AF96" s="142"/>
      <c r="AG96" s="142"/>
      <c r="AH96" s="142"/>
      <c r="AI96" s="142"/>
      <c r="AJ96" s="134">
        <v>0</v>
      </c>
      <c r="AK96" s="142"/>
    </row>
    <row r="97" spans="1:37" ht="63" x14ac:dyDescent="0.25">
      <c r="A97" s="267">
        <f t="shared" si="103"/>
        <v>70</v>
      </c>
      <c r="B97" s="133" t="s">
        <v>281</v>
      </c>
      <c r="C97" s="138" t="s">
        <v>282</v>
      </c>
      <c r="D97" s="142">
        <v>3.6897599999999993</v>
      </c>
      <c r="E97" s="142">
        <f t="shared" si="105"/>
        <v>0.22138559999999996</v>
      </c>
      <c r="F97" s="142">
        <f t="shared" si="106"/>
        <v>3.0993983999999992</v>
      </c>
      <c r="G97" s="142">
        <v>0</v>
      </c>
      <c r="H97" s="142">
        <f t="shared" si="107"/>
        <v>0.36897599999999997</v>
      </c>
      <c r="I97" s="142">
        <v>0.89972926400000008</v>
      </c>
      <c r="J97" s="142">
        <v>0</v>
      </c>
      <c r="K97" s="142">
        <v>0.74709716000000004</v>
      </c>
      <c r="L97" s="142">
        <v>0</v>
      </c>
      <c r="M97" s="142">
        <v>0.15263210399999999</v>
      </c>
      <c r="N97" s="142">
        <f t="shared" si="108"/>
        <v>2.7900307359999994</v>
      </c>
      <c r="O97" s="142">
        <f t="shared" si="109"/>
        <v>0.22138559999999996</v>
      </c>
      <c r="P97" s="142">
        <f t="shared" si="110"/>
        <v>2.3523012399999992</v>
      </c>
      <c r="Q97" s="142">
        <f t="shared" si="111"/>
        <v>0</v>
      </c>
      <c r="R97" s="142">
        <f t="shared" si="112"/>
        <v>0.21634389599999998</v>
      </c>
      <c r="S97" s="134">
        <v>0.12719342</v>
      </c>
      <c r="T97" s="134">
        <v>0</v>
      </c>
      <c r="U97" s="168">
        <v>0</v>
      </c>
      <c r="V97" s="134">
        <v>0</v>
      </c>
      <c r="W97" s="142">
        <v>0.12719342</v>
      </c>
      <c r="X97" s="142"/>
      <c r="Y97" s="142"/>
      <c r="Z97" s="142"/>
      <c r="AA97" s="142"/>
      <c r="AB97" s="142"/>
      <c r="AC97" s="142"/>
      <c r="AD97" s="142"/>
      <c r="AE97" s="134">
        <v>0</v>
      </c>
      <c r="AF97" s="181">
        <v>2020</v>
      </c>
      <c r="AG97" s="142" t="s">
        <v>2200</v>
      </c>
      <c r="AH97" s="142" t="s">
        <v>2201</v>
      </c>
      <c r="AI97" s="142" t="s">
        <v>2202</v>
      </c>
      <c r="AJ97" s="134">
        <v>0.57120000000000004</v>
      </c>
      <c r="AK97" s="142"/>
    </row>
    <row r="98" spans="1:37" ht="94.5" x14ac:dyDescent="0.25">
      <c r="A98" s="267">
        <f t="shared" si="103"/>
        <v>71</v>
      </c>
      <c r="B98" s="133" t="s">
        <v>283</v>
      </c>
      <c r="C98" s="138" t="s">
        <v>284</v>
      </c>
      <c r="D98" s="142">
        <v>0.66</v>
      </c>
      <c r="E98" s="142">
        <f t="shared" si="105"/>
        <v>3.9600000000000003E-2</v>
      </c>
      <c r="F98" s="142">
        <f t="shared" si="106"/>
        <v>0.5544</v>
      </c>
      <c r="G98" s="142">
        <v>0</v>
      </c>
      <c r="H98" s="142">
        <f t="shared" si="107"/>
        <v>6.6000000000000003E-2</v>
      </c>
      <c r="I98" s="142">
        <v>4.7744978299999996</v>
      </c>
      <c r="J98" s="142">
        <v>0</v>
      </c>
      <c r="K98" s="142">
        <v>4.7275579699999994</v>
      </c>
      <c r="L98" s="142">
        <v>0</v>
      </c>
      <c r="M98" s="142">
        <v>4.6939860000000007E-2</v>
      </c>
      <c r="N98" s="142">
        <f t="shared" si="108"/>
        <v>-4.1144978299999995</v>
      </c>
      <c r="O98" s="142">
        <f t="shared" si="109"/>
        <v>3.9600000000000003E-2</v>
      </c>
      <c r="P98" s="142">
        <f t="shared" si="110"/>
        <v>-4.1731579699999992</v>
      </c>
      <c r="Q98" s="142">
        <f t="shared" si="111"/>
        <v>0</v>
      </c>
      <c r="R98" s="142">
        <f t="shared" si="112"/>
        <v>1.9060139999999996E-2</v>
      </c>
      <c r="S98" s="134">
        <v>4.9636561099999987</v>
      </c>
      <c r="T98" s="134">
        <v>0</v>
      </c>
      <c r="U98" s="168">
        <v>4.9245395599999995</v>
      </c>
      <c r="V98" s="134">
        <v>0</v>
      </c>
      <c r="W98" s="142">
        <v>3.9116550000000007E-2</v>
      </c>
      <c r="X98" s="142"/>
      <c r="Y98" s="142"/>
      <c r="Z98" s="142"/>
      <c r="AA98" s="142"/>
      <c r="AB98" s="142"/>
      <c r="AC98" s="142"/>
      <c r="AD98" s="142"/>
      <c r="AE98" s="134">
        <v>0</v>
      </c>
      <c r="AF98" s="142"/>
      <c r="AG98" s="142"/>
      <c r="AH98" s="142"/>
      <c r="AI98" s="142"/>
      <c r="AJ98" s="134">
        <v>0</v>
      </c>
      <c r="AK98" s="142"/>
    </row>
    <row r="99" spans="1:37" ht="94.5" x14ac:dyDescent="0.25">
      <c r="A99" s="267">
        <f t="shared" si="103"/>
        <v>72</v>
      </c>
      <c r="B99" s="174" t="s">
        <v>285</v>
      </c>
      <c r="C99" s="138" t="s">
        <v>286</v>
      </c>
      <c r="D99" s="142">
        <v>1.1999999999999999E-2</v>
      </c>
      <c r="E99" s="142">
        <f t="shared" si="105"/>
        <v>7.1999999999999994E-4</v>
      </c>
      <c r="F99" s="142">
        <f t="shared" si="106"/>
        <v>1.0079999999999999E-2</v>
      </c>
      <c r="G99" s="142">
        <v>0</v>
      </c>
      <c r="H99" s="142">
        <f t="shared" si="107"/>
        <v>1.1999999999999999E-3</v>
      </c>
      <c r="I99" s="142">
        <v>5.9007598999999997</v>
      </c>
      <c r="J99" s="142">
        <v>0</v>
      </c>
      <c r="K99" s="142">
        <v>5.8999064599999995</v>
      </c>
      <c r="L99" s="142">
        <v>0</v>
      </c>
      <c r="M99" s="142">
        <v>8.5344000000000001E-4</v>
      </c>
      <c r="N99" s="142">
        <f t="shared" si="108"/>
        <v>-5.8887599000000002</v>
      </c>
      <c r="O99" s="142">
        <f t="shared" si="109"/>
        <v>7.1999999999999994E-4</v>
      </c>
      <c r="P99" s="142">
        <f t="shared" si="110"/>
        <v>-5.8898264599999992</v>
      </c>
      <c r="Q99" s="142">
        <f t="shared" si="111"/>
        <v>0</v>
      </c>
      <c r="R99" s="142">
        <f t="shared" si="112"/>
        <v>3.4655999999999988E-4</v>
      </c>
      <c r="S99" s="134">
        <v>6.1464470899999997</v>
      </c>
      <c r="T99" s="134">
        <v>0</v>
      </c>
      <c r="U99" s="168">
        <v>6.1457358900000001</v>
      </c>
      <c r="V99" s="134">
        <v>0</v>
      </c>
      <c r="W99" s="142">
        <v>7.1119999999999994E-4</v>
      </c>
      <c r="X99" s="142"/>
      <c r="Y99" s="142"/>
      <c r="Z99" s="142"/>
      <c r="AA99" s="142"/>
      <c r="AB99" s="142"/>
      <c r="AC99" s="142"/>
      <c r="AD99" s="142"/>
      <c r="AE99" s="134">
        <v>0</v>
      </c>
      <c r="AF99" s="142"/>
      <c r="AG99" s="142"/>
      <c r="AH99" s="142"/>
      <c r="AI99" s="142"/>
      <c r="AJ99" s="134">
        <v>0</v>
      </c>
      <c r="AK99" s="142"/>
    </row>
    <row r="100" spans="1:37" ht="47.25" x14ac:dyDescent="0.25">
      <c r="A100" s="267">
        <f t="shared" si="103"/>
        <v>73</v>
      </c>
      <c r="B100" s="133" t="s">
        <v>287</v>
      </c>
      <c r="C100" s="138" t="s">
        <v>288</v>
      </c>
      <c r="D100" s="142">
        <v>3.1690319999999996</v>
      </c>
      <c r="E100" s="142">
        <f t="shared" si="105"/>
        <v>0.19014191999999996</v>
      </c>
      <c r="F100" s="142">
        <f t="shared" si="106"/>
        <v>2.6619868799999997</v>
      </c>
      <c r="G100" s="142">
        <v>0</v>
      </c>
      <c r="H100" s="142">
        <f t="shared" si="107"/>
        <v>0.3169032</v>
      </c>
      <c r="I100" s="142">
        <v>4.1109021139999999</v>
      </c>
      <c r="J100" s="142">
        <v>0.28580717999999999</v>
      </c>
      <c r="K100" s="142">
        <v>3.5713498100000001</v>
      </c>
      <c r="L100" s="142">
        <v>0</v>
      </c>
      <c r="M100" s="142">
        <v>0.25374512399999999</v>
      </c>
      <c r="N100" s="142">
        <f t="shared" si="108"/>
        <v>-0.94187011400000031</v>
      </c>
      <c r="O100" s="142">
        <f t="shared" si="109"/>
        <v>-9.566526000000003E-2</v>
      </c>
      <c r="P100" s="142">
        <f t="shared" si="110"/>
        <v>-0.90936293000000035</v>
      </c>
      <c r="Q100" s="142">
        <f t="shared" si="111"/>
        <v>0</v>
      </c>
      <c r="R100" s="142">
        <f t="shared" si="112"/>
        <v>6.3158076000000007E-2</v>
      </c>
      <c r="S100" s="134">
        <v>3.4257517600000003</v>
      </c>
      <c r="T100" s="134">
        <v>0.23817265000000001</v>
      </c>
      <c r="U100" s="168">
        <v>2.9761248399999998</v>
      </c>
      <c r="V100" s="134">
        <v>0</v>
      </c>
      <c r="W100" s="142">
        <v>0.21145426999999997</v>
      </c>
      <c r="X100" s="142"/>
      <c r="Y100" s="142"/>
      <c r="Z100" s="142"/>
      <c r="AA100" s="142"/>
      <c r="AB100" s="142"/>
      <c r="AC100" s="142"/>
      <c r="AD100" s="142"/>
      <c r="AE100" s="134">
        <v>0</v>
      </c>
      <c r="AF100" s="181">
        <v>2020</v>
      </c>
      <c r="AG100" s="142" t="s">
        <v>2200</v>
      </c>
      <c r="AH100" s="142" t="s">
        <v>2201</v>
      </c>
      <c r="AI100" s="142" t="s">
        <v>2202</v>
      </c>
      <c r="AJ100" s="134">
        <v>6.8000000000000005E-2</v>
      </c>
      <c r="AK100" s="142"/>
    </row>
    <row r="101" spans="1:37" ht="63" x14ac:dyDescent="0.25">
      <c r="A101" s="267">
        <f t="shared" si="103"/>
        <v>74</v>
      </c>
      <c r="B101" s="133" t="s">
        <v>289</v>
      </c>
      <c r="C101" s="138" t="s">
        <v>290</v>
      </c>
      <c r="D101" s="142">
        <v>0.55807007999999991</v>
      </c>
      <c r="E101" s="142">
        <f t="shared" si="105"/>
        <v>3.3484204799999993E-2</v>
      </c>
      <c r="F101" s="142">
        <f t="shared" si="106"/>
        <v>0.46877886719999989</v>
      </c>
      <c r="G101" s="142">
        <v>0</v>
      </c>
      <c r="H101" s="142">
        <f t="shared" si="107"/>
        <v>5.5807007999999991E-2</v>
      </c>
      <c r="I101" s="142">
        <v>3.9690480000000007E-2</v>
      </c>
      <c r="J101" s="142">
        <v>0</v>
      </c>
      <c r="K101" s="142">
        <v>0</v>
      </c>
      <c r="L101" s="142">
        <v>0</v>
      </c>
      <c r="M101" s="142">
        <v>3.9690480000000007E-2</v>
      </c>
      <c r="N101" s="142">
        <f t="shared" si="108"/>
        <v>0.51837959999999994</v>
      </c>
      <c r="O101" s="142">
        <f t="shared" si="109"/>
        <v>3.3484204799999993E-2</v>
      </c>
      <c r="P101" s="142">
        <f t="shared" si="110"/>
        <v>0.46877886719999989</v>
      </c>
      <c r="Q101" s="142">
        <f t="shared" si="111"/>
        <v>0</v>
      </c>
      <c r="R101" s="142">
        <f t="shared" si="112"/>
        <v>1.6116527999999984E-2</v>
      </c>
      <c r="S101" s="134">
        <v>3.3075399999999998E-2</v>
      </c>
      <c r="T101" s="134">
        <v>0</v>
      </c>
      <c r="U101" s="168">
        <v>0</v>
      </c>
      <c r="V101" s="134">
        <v>0</v>
      </c>
      <c r="W101" s="142">
        <v>3.3075399999999998E-2</v>
      </c>
      <c r="X101" s="142"/>
      <c r="Y101" s="142"/>
      <c r="Z101" s="142"/>
      <c r="AA101" s="142"/>
      <c r="AB101" s="142"/>
      <c r="AC101" s="142"/>
      <c r="AD101" s="142"/>
      <c r="AE101" s="134">
        <v>0</v>
      </c>
      <c r="AF101" s="142"/>
      <c r="AG101" s="142"/>
      <c r="AH101" s="142"/>
      <c r="AI101" s="142"/>
      <c r="AJ101" s="134">
        <v>0</v>
      </c>
      <c r="AK101" s="142"/>
    </row>
    <row r="102" spans="1:37" ht="63" x14ac:dyDescent="0.25">
      <c r="A102" s="267">
        <f t="shared" si="103"/>
        <v>75</v>
      </c>
      <c r="B102" s="133" t="s">
        <v>1784</v>
      </c>
      <c r="C102" s="138" t="s">
        <v>291</v>
      </c>
      <c r="D102" s="142">
        <v>0.79792799999999997</v>
      </c>
      <c r="E102" s="142">
        <f t="shared" si="105"/>
        <v>4.7875679999999997E-2</v>
      </c>
      <c r="F102" s="142">
        <f t="shared" si="106"/>
        <v>0.67025952</v>
      </c>
      <c r="G102" s="142">
        <v>0</v>
      </c>
      <c r="H102" s="142">
        <f t="shared" si="107"/>
        <v>7.9792799999999997E-2</v>
      </c>
      <c r="I102" s="142">
        <v>0</v>
      </c>
      <c r="J102" s="142">
        <v>0</v>
      </c>
      <c r="K102" s="142">
        <v>0</v>
      </c>
      <c r="L102" s="142">
        <v>0</v>
      </c>
      <c r="M102" s="142">
        <v>0</v>
      </c>
      <c r="N102" s="142">
        <f t="shared" si="108"/>
        <v>0.79792799999999997</v>
      </c>
      <c r="O102" s="142">
        <f t="shared" si="109"/>
        <v>4.7875679999999997E-2</v>
      </c>
      <c r="P102" s="142">
        <f t="shared" si="110"/>
        <v>0.67025952</v>
      </c>
      <c r="Q102" s="142">
        <f t="shared" si="111"/>
        <v>0</v>
      </c>
      <c r="R102" s="142">
        <f t="shared" si="112"/>
        <v>7.9792799999999997E-2</v>
      </c>
      <c r="S102" s="134">
        <v>0</v>
      </c>
      <c r="T102" s="134">
        <v>0</v>
      </c>
      <c r="U102" s="168">
        <v>0</v>
      </c>
      <c r="V102" s="134">
        <v>0</v>
      </c>
      <c r="W102" s="142">
        <v>0</v>
      </c>
      <c r="X102" s="142"/>
      <c r="Y102" s="142"/>
      <c r="Z102" s="142"/>
      <c r="AA102" s="142"/>
      <c r="AB102" s="142"/>
      <c r="AC102" s="142"/>
      <c r="AD102" s="142"/>
      <c r="AE102" s="134">
        <v>0</v>
      </c>
      <c r="AF102" s="142"/>
      <c r="AG102" s="142"/>
      <c r="AH102" s="142"/>
      <c r="AI102" s="142"/>
      <c r="AJ102" s="134">
        <v>0</v>
      </c>
      <c r="AK102" s="142"/>
    </row>
    <row r="103" spans="1:37" ht="47.25" x14ac:dyDescent="0.25">
      <c r="A103" s="267">
        <f t="shared" si="103"/>
        <v>76</v>
      </c>
      <c r="B103" s="133" t="s">
        <v>292</v>
      </c>
      <c r="C103" s="138" t="s">
        <v>293</v>
      </c>
      <c r="D103" s="142">
        <v>1.9141319999999995</v>
      </c>
      <c r="E103" s="142">
        <f t="shared" si="105"/>
        <v>0.11484791999999996</v>
      </c>
      <c r="F103" s="142">
        <f t="shared" si="106"/>
        <v>1.6078708799999997</v>
      </c>
      <c r="G103" s="142">
        <v>0</v>
      </c>
      <c r="H103" s="142">
        <f t="shared" si="107"/>
        <v>0.19141319999999995</v>
      </c>
      <c r="I103" s="142">
        <v>1.8076345079999998</v>
      </c>
      <c r="J103" s="142">
        <v>0.19890922</v>
      </c>
      <c r="K103" s="142">
        <v>1.5368907799999998</v>
      </c>
      <c r="L103" s="142">
        <v>0</v>
      </c>
      <c r="M103" s="142">
        <v>7.1834507999999991E-2</v>
      </c>
      <c r="N103" s="142">
        <f t="shared" si="108"/>
        <v>0.10649749199999969</v>
      </c>
      <c r="O103" s="142">
        <f t="shared" si="109"/>
        <v>-8.4061300000000033E-2</v>
      </c>
      <c r="P103" s="142">
        <f t="shared" si="110"/>
        <v>7.0980099999999879E-2</v>
      </c>
      <c r="Q103" s="142">
        <f t="shared" si="111"/>
        <v>0</v>
      </c>
      <c r="R103" s="142">
        <f t="shared" si="112"/>
        <v>0.11957869199999996</v>
      </c>
      <c r="S103" s="134">
        <v>1.5063620900000001</v>
      </c>
      <c r="T103" s="134">
        <v>0.16575767999999999</v>
      </c>
      <c r="U103" s="168">
        <v>1.2807423200000001</v>
      </c>
      <c r="V103" s="134">
        <v>0</v>
      </c>
      <c r="W103" s="142">
        <v>5.986209E-2</v>
      </c>
      <c r="X103" s="142"/>
      <c r="Y103" s="142"/>
      <c r="Z103" s="142"/>
      <c r="AA103" s="142"/>
      <c r="AB103" s="142"/>
      <c r="AC103" s="142"/>
      <c r="AD103" s="142"/>
      <c r="AE103" s="134">
        <v>0</v>
      </c>
      <c r="AF103" s="142"/>
      <c r="AG103" s="142"/>
      <c r="AH103" s="142"/>
      <c r="AI103" s="142"/>
      <c r="AJ103" s="134">
        <v>0</v>
      </c>
      <c r="AK103" s="142"/>
    </row>
    <row r="104" spans="1:37" ht="63" x14ac:dyDescent="0.25">
      <c r="A104" s="267">
        <f t="shared" si="103"/>
        <v>77</v>
      </c>
      <c r="B104" s="133" t="s">
        <v>294</v>
      </c>
      <c r="C104" s="138" t="s">
        <v>295</v>
      </c>
      <c r="D104" s="142">
        <v>1.2E-2</v>
      </c>
      <c r="E104" s="142">
        <f t="shared" si="105"/>
        <v>7.1999999999999994E-4</v>
      </c>
      <c r="F104" s="142">
        <f t="shared" si="106"/>
        <v>1.008E-2</v>
      </c>
      <c r="G104" s="142">
        <v>0</v>
      </c>
      <c r="H104" s="142">
        <f t="shared" si="107"/>
        <v>1.2000000000000001E-3</v>
      </c>
      <c r="I104" s="142">
        <v>0.37643730399999997</v>
      </c>
      <c r="J104" s="142">
        <v>0.37636881999999999</v>
      </c>
      <c r="K104" s="142">
        <v>0</v>
      </c>
      <c r="L104" s="142">
        <v>0</v>
      </c>
      <c r="M104" s="142">
        <v>6.8484000000000004E-5</v>
      </c>
      <c r="N104" s="142">
        <f t="shared" si="108"/>
        <v>-0.36443730399999996</v>
      </c>
      <c r="O104" s="142">
        <f t="shared" si="109"/>
        <v>-0.37564881999999999</v>
      </c>
      <c r="P104" s="142">
        <f t="shared" si="110"/>
        <v>1.008E-2</v>
      </c>
      <c r="Q104" s="142">
        <f t="shared" si="111"/>
        <v>0</v>
      </c>
      <c r="R104" s="142">
        <f t="shared" si="112"/>
        <v>1.1315160000000002E-3</v>
      </c>
      <c r="S104" s="134">
        <v>0.31369775</v>
      </c>
      <c r="T104" s="134">
        <v>0.31364067999999995</v>
      </c>
      <c r="U104" s="168">
        <v>0</v>
      </c>
      <c r="V104" s="134">
        <v>0</v>
      </c>
      <c r="W104" s="142">
        <v>5.7070000000000001E-5</v>
      </c>
      <c r="X104" s="142"/>
      <c r="Y104" s="142"/>
      <c r="Z104" s="142"/>
      <c r="AA104" s="142"/>
      <c r="AB104" s="142"/>
      <c r="AC104" s="142"/>
      <c r="AD104" s="142"/>
      <c r="AE104" s="134">
        <v>0</v>
      </c>
      <c r="AF104" s="181">
        <v>2020</v>
      </c>
      <c r="AG104" s="142" t="s">
        <v>2200</v>
      </c>
      <c r="AH104" s="142" t="s">
        <v>2201</v>
      </c>
      <c r="AI104" s="142" t="s">
        <v>2202</v>
      </c>
      <c r="AJ104" s="134">
        <v>2.7670000000000003</v>
      </c>
      <c r="AK104" s="142"/>
    </row>
    <row r="105" spans="1:37" ht="63" x14ac:dyDescent="0.25">
      <c r="A105" s="267">
        <f t="shared" si="103"/>
        <v>78</v>
      </c>
      <c r="B105" s="174" t="s">
        <v>1785</v>
      </c>
      <c r="C105" s="138" t="s">
        <v>296</v>
      </c>
      <c r="D105" s="142">
        <v>2.4708000000000001E-2</v>
      </c>
      <c r="E105" s="142">
        <f t="shared" si="105"/>
        <v>1.48248E-3</v>
      </c>
      <c r="F105" s="142">
        <f t="shared" si="106"/>
        <v>2.0754719999999997E-2</v>
      </c>
      <c r="G105" s="142">
        <v>0</v>
      </c>
      <c r="H105" s="142">
        <f t="shared" si="107"/>
        <v>2.4708000000000004E-3</v>
      </c>
      <c r="I105" s="142">
        <v>0.12927040000000001</v>
      </c>
      <c r="J105" s="142">
        <v>0.12927040000000001</v>
      </c>
      <c r="K105" s="142">
        <v>0</v>
      </c>
      <c r="L105" s="142">
        <v>0</v>
      </c>
      <c r="M105" s="142">
        <v>0</v>
      </c>
      <c r="N105" s="142">
        <f t="shared" si="108"/>
        <v>-0.1045624</v>
      </c>
      <c r="O105" s="142">
        <f t="shared" si="109"/>
        <v>-0.12778792</v>
      </c>
      <c r="P105" s="142">
        <f t="shared" si="110"/>
        <v>2.0754719999999997E-2</v>
      </c>
      <c r="Q105" s="142">
        <f t="shared" si="111"/>
        <v>0</v>
      </c>
      <c r="R105" s="142">
        <f t="shared" si="112"/>
        <v>2.4708000000000004E-3</v>
      </c>
      <c r="S105" s="134">
        <v>0</v>
      </c>
      <c r="T105" s="134">
        <v>0</v>
      </c>
      <c r="U105" s="168">
        <v>0</v>
      </c>
      <c r="V105" s="134">
        <v>0</v>
      </c>
      <c r="W105" s="142">
        <v>0</v>
      </c>
      <c r="X105" s="142"/>
      <c r="Y105" s="142"/>
      <c r="Z105" s="142"/>
      <c r="AA105" s="142"/>
      <c r="AB105" s="142"/>
      <c r="AC105" s="142"/>
      <c r="AD105" s="142"/>
      <c r="AE105" s="134">
        <v>0</v>
      </c>
      <c r="AF105" s="181">
        <v>2020</v>
      </c>
      <c r="AG105" s="142" t="s">
        <v>2200</v>
      </c>
      <c r="AH105" s="142" t="s">
        <v>2201</v>
      </c>
      <c r="AI105" s="142" t="s">
        <v>2202</v>
      </c>
      <c r="AJ105" s="134">
        <v>0.13500000000000001</v>
      </c>
      <c r="AK105" s="142"/>
    </row>
    <row r="106" spans="1:37" ht="78.75" x14ac:dyDescent="0.25">
      <c r="A106" s="267">
        <f t="shared" si="103"/>
        <v>79</v>
      </c>
      <c r="B106" s="133" t="s">
        <v>1786</v>
      </c>
      <c r="C106" s="138" t="s">
        <v>1668</v>
      </c>
      <c r="D106" s="142">
        <v>0.30560399999999993</v>
      </c>
      <c r="E106" s="142">
        <f t="shared" si="105"/>
        <v>1.8336239999999997E-2</v>
      </c>
      <c r="F106" s="142">
        <f t="shared" si="106"/>
        <v>0.25670735999999994</v>
      </c>
      <c r="G106" s="142">
        <v>0</v>
      </c>
      <c r="H106" s="142">
        <f t="shared" si="107"/>
        <v>3.0560399999999995E-2</v>
      </c>
      <c r="I106" s="142">
        <v>2.7488987999999999E-2</v>
      </c>
      <c r="J106" s="142">
        <v>2.5744799999999998E-2</v>
      </c>
      <c r="K106" s="142">
        <v>0</v>
      </c>
      <c r="L106" s="142">
        <v>0</v>
      </c>
      <c r="M106" s="142">
        <v>1.744188E-3</v>
      </c>
      <c r="N106" s="142">
        <f t="shared" si="108"/>
        <v>0.27811501199999994</v>
      </c>
      <c r="O106" s="142">
        <f t="shared" si="109"/>
        <v>-7.4085600000000015E-3</v>
      </c>
      <c r="P106" s="142">
        <f t="shared" si="110"/>
        <v>0.25670735999999994</v>
      </c>
      <c r="Q106" s="142">
        <f t="shared" si="111"/>
        <v>0</v>
      </c>
      <c r="R106" s="142">
        <f t="shared" si="112"/>
        <v>2.8816211999999994E-2</v>
      </c>
      <c r="S106" s="134">
        <v>1.45349E-3</v>
      </c>
      <c r="T106" s="134">
        <v>0</v>
      </c>
      <c r="U106" s="168">
        <v>0</v>
      </c>
      <c r="V106" s="134">
        <v>0</v>
      </c>
      <c r="W106" s="142">
        <v>1.45349E-3</v>
      </c>
      <c r="X106" s="142"/>
      <c r="Y106" s="142"/>
      <c r="Z106" s="142"/>
      <c r="AA106" s="142"/>
      <c r="AB106" s="142"/>
      <c r="AC106" s="142"/>
      <c r="AD106" s="142"/>
      <c r="AE106" s="134">
        <v>0</v>
      </c>
      <c r="AF106" s="142"/>
      <c r="AG106" s="142"/>
      <c r="AH106" s="142"/>
      <c r="AI106" s="142"/>
      <c r="AJ106" s="134">
        <v>0</v>
      </c>
      <c r="AK106" s="142"/>
    </row>
    <row r="107" spans="1:37" ht="110.25" x14ac:dyDescent="0.25">
      <c r="A107" s="267">
        <f t="shared" si="103"/>
        <v>80</v>
      </c>
      <c r="B107" s="133" t="s">
        <v>1787</v>
      </c>
      <c r="C107" s="138" t="s">
        <v>1669</v>
      </c>
      <c r="D107" s="142">
        <v>0.58447199999999999</v>
      </c>
      <c r="E107" s="142">
        <f t="shared" si="105"/>
        <v>3.506832E-2</v>
      </c>
      <c r="F107" s="142">
        <f t="shared" si="106"/>
        <v>0.49095647999999992</v>
      </c>
      <c r="G107" s="142">
        <v>0</v>
      </c>
      <c r="H107" s="142">
        <f t="shared" si="107"/>
        <v>5.8447200000000005E-2</v>
      </c>
      <c r="I107" s="142">
        <v>0.44666553599999997</v>
      </c>
      <c r="J107" s="142">
        <v>5.4234360000000002E-2</v>
      </c>
      <c r="K107" s="142">
        <v>0</v>
      </c>
      <c r="L107" s="142">
        <v>0.37531199999999998</v>
      </c>
      <c r="M107" s="142">
        <v>1.7119176E-2</v>
      </c>
      <c r="N107" s="142">
        <f t="shared" si="108"/>
        <v>0.13780646400000002</v>
      </c>
      <c r="O107" s="142">
        <f t="shared" si="109"/>
        <v>-1.9166040000000002E-2</v>
      </c>
      <c r="P107" s="142">
        <f t="shared" si="110"/>
        <v>0.49095647999999992</v>
      </c>
      <c r="Q107" s="142">
        <f t="shared" si="111"/>
        <v>-0.37531199999999998</v>
      </c>
      <c r="R107" s="142">
        <f t="shared" si="112"/>
        <v>4.1328024000000005E-2</v>
      </c>
      <c r="S107" s="134">
        <v>0.34521875999999996</v>
      </c>
      <c r="T107" s="134">
        <v>0</v>
      </c>
      <c r="U107" s="168">
        <v>0.32990425000000001</v>
      </c>
      <c r="V107" s="134">
        <v>0</v>
      </c>
      <c r="W107" s="142">
        <v>1.5314510000000002E-2</v>
      </c>
      <c r="X107" s="142"/>
      <c r="Y107" s="142"/>
      <c r="Z107" s="142"/>
      <c r="AA107" s="142"/>
      <c r="AB107" s="181">
        <v>2020</v>
      </c>
      <c r="AC107" s="142" t="s">
        <v>2198</v>
      </c>
      <c r="AD107" s="142" t="s">
        <v>2199</v>
      </c>
      <c r="AE107" s="134">
        <v>0.4</v>
      </c>
      <c r="AF107" s="142"/>
      <c r="AG107" s="142"/>
      <c r="AH107" s="142"/>
      <c r="AI107" s="142"/>
      <c r="AJ107" s="134">
        <v>0</v>
      </c>
      <c r="AK107" s="142"/>
    </row>
    <row r="108" spans="1:37" ht="63" x14ac:dyDescent="0.25">
      <c r="A108" s="267">
        <f t="shared" si="103"/>
        <v>81</v>
      </c>
      <c r="B108" s="133" t="s">
        <v>1788</v>
      </c>
      <c r="C108" s="139" t="s">
        <v>1789</v>
      </c>
      <c r="D108" s="142">
        <v>0</v>
      </c>
      <c r="E108" s="142">
        <f t="shared" si="105"/>
        <v>0</v>
      </c>
      <c r="F108" s="142">
        <f t="shared" si="106"/>
        <v>0</v>
      </c>
      <c r="G108" s="142">
        <v>0</v>
      </c>
      <c r="H108" s="142">
        <f t="shared" si="107"/>
        <v>0</v>
      </c>
      <c r="I108" s="142">
        <v>3.4473700040000002</v>
      </c>
      <c r="J108" s="142">
        <v>0.15055373</v>
      </c>
      <c r="K108" s="142">
        <v>3.2735113500000002</v>
      </c>
      <c r="L108" s="142">
        <v>0</v>
      </c>
      <c r="M108" s="142">
        <v>2.3304924000000001E-2</v>
      </c>
      <c r="N108" s="142">
        <f t="shared" si="108"/>
        <v>-3.4473700040000002</v>
      </c>
      <c r="O108" s="142">
        <f t="shared" si="109"/>
        <v>-0.15055373</v>
      </c>
      <c r="P108" s="142">
        <f t="shared" si="110"/>
        <v>-3.2735113500000002</v>
      </c>
      <c r="Q108" s="142">
        <f t="shared" si="111"/>
        <v>0</v>
      </c>
      <c r="R108" s="142">
        <f t="shared" si="112"/>
        <v>-2.3304924000000001E-2</v>
      </c>
      <c r="S108" s="134">
        <v>2.8728083400000002</v>
      </c>
      <c r="T108" s="134">
        <v>0.12546144000000001</v>
      </c>
      <c r="U108" s="168">
        <v>2.7279261299999997</v>
      </c>
      <c r="V108" s="134">
        <v>0</v>
      </c>
      <c r="W108" s="142">
        <v>1.942077E-2</v>
      </c>
      <c r="X108" s="142"/>
      <c r="Y108" s="142"/>
      <c r="Z108" s="142"/>
      <c r="AA108" s="142"/>
      <c r="AB108" s="181">
        <v>2020</v>
      </c>
      <c r="AC108" s="142" t="s">
        <v>2198</v>
      </c>
      <c r="AD108" s="142" t="s">
        <v>2199</v>
      </c>
      <c r="AE108" s="134">
        <v>2.5</v>
      </c>
      <c r="AF108" s="142"/>
      <c r="AG108" s="142"/>
      <c r="AH108" s="142"/>
      <c r="AI108" s="142"/>
      <c r="AJ108" s="134">
        <v>0</v>
      </c>
      <c r="AK108" s="142"/>
    </row>
    <row r="109" spans="1:37" ht="78.75" x14ac:dyDescent="0.25">
      <c r="A109" s="267">
        <f t="shared" si="103"/>
        <v>82</v>
      </c>
      <c r="B109" s="133" t="s">
        <v>1790</v>
      </c>
      <c r="C109" s="138" t="s">
        <v>1791</v>
      </c>
      <c r="D109" s="142">
        <v>0</v>
      </c>
      <c r="E109" s="142">
        <f t="shared" si="105"/>
        <v>0</v>
      </c>
      <c r="F109" s="142">
        <f t="shared" si="106"/>
        <v>0</v>
      </c>
      <c r="G109" s="142">
        <v>0</v>
      </c>
      <c r="H109" s="142">
        <f t="shared" si="107"/>
        <v>0</v>
      </c>
      <c r="I109" s="142">
        <v>0.26285999999999998</v>
      </c>
      <c r="J109" s="142">
        <v>0</v>
      </c>
      <c r="K109" s="142">
        <v>0</v>
      </c>
      <c r="L109" s="142">
        <v>0.26285999999999998</v>
      </c>
      <c r="M109" s="142">
        <v>0</v>
      </c>
      <c r="N109" s="142">
        <f t="shared" si="108"/>
        <v>-0.26285999999999998</v>
      </c>
      <c r="O109" s="142">
        <f t="shared" si="109"/>
        <v>0</v>
      </c>
      <c r="P109" s="142">
        <f t="shared" si="110"/>
        <v>0</v>
      </c>
      <c r="Q109" s="142">
        <f t="shared" si="111"/>
        <v>-0.26285999999999998</v>
      </c>
      <c r="R109" s="142">
        <f t="shared" si="112"/>
        <v>0</v>
      </c>
      <c r="S109" s="134">
        <v>3.5110000000000002E-2</v>
      </c>
      <c r="T109" s="134">
        <v>3.5110000000000002E-2</v>
      </c>
      <c r="U109" s="168">
        <v>0</v>
      </c>
      <c r="V109" s="134">
        <v>0</v>
      </c>
      <c r="W109" s="142">
        <v>0</v>
      </c>
      <c r="X109" s="142"/>
      <c r="Y109" s="142"/>
      <c r="Z109" s="142"/>
      <c r="AA109" s="142"/>
      <c r="AB109" s="142"/>
      <c r="AC109" s="142"/>
      <c r="AD109" s="142"/>
      <c r="AE109" s="134">
        <v>0</v>
      </c>
      <c r="AF109" s="142"/>
      <c r="AG109" s="142"/>
      <c r="AH109" s="142"/>
      <c r="AI109" s="142"/>
      <c r="AJ109" s="134">
        <v>0</v>
      </c>
      <c r="AK109" s="142"/>
    </row>
    <row r="110" spans="1:37" ht="63" x14ac:dyDescent="0.25">
      <c r="A110" s="267">
        <f t="shared" si="103"/>
        <v>83</v>
      </c>
      <c r="B110" s="133" t="s">
        <v>1502</v>
      </c>
      <c r="C110" s="139" t="s">
        <v>1503</v>
      </c>
      <c r="D110" s="142">
        <v>0</v>
      </c>
      <c r="E110" s="142">
        <f t="shared" si="105"/>
        <v>0</v>
      </c>
      <c r="F110" s="142">
        <f t="shared" si="106"/>
        <v>0</v>
      </c>
      <c r="G110" s="142">
        <v>0</v>
      </c>
      <c r="H110" s="142">
        <f t="shared" si="107"/>
        <v>0</v>
      </c>
      <c r="I110" s="142">
        <v>0.30195431</v>
      </c>
      <c r="J110" s="142">
        <v>0.30195431</v>
      </c>
      <c r="K110" s="142">
        <v>0</v>
      </c>
      <c r="L110" s="142">
        <v>0</v>
      </c>
      <c r="M110" s="142">
        <v>0</v>
      </c>
      <c r="N110" s="142">
        <f t="shared" si="108"/>
        <v>-0.30195431</v>
      </c>
      <c r="O110" s="142">
        <f t="shared" si="109"/>
        <v>-0.30195431</v>
      </c>
      <c r="P110" s="142">
        <f t="shared" si="110"/>
        <v>0</v>
      </c>
      <c r="Q110" s="142">
        <f t="shared" si="111"/>
        <v>0</v>
      </c>
      <c r="R110" s="142">
        <f t="shared" si="112"/>
        <v>0</v>
      </c>
      <c r="S110" s="134">
        <v>0.25162858999999999</v>
      </c>
      <c r="T110" s="134">
        <v>0.25162858999999999</v>
      </c>
      <c r="U110" s="168">
        <v>0</v>
      </c>
      <c r="V110" s="134">
        <v>0</v>
      </c>
      <c r="W110" s="142">
        <v>0</v>
      </c>
      <c r="X110" s="142"/>
      <c r="Y110" s="142"/>
      <c r="Z110" s="142"/>
      <c r="AA110" s="142"/>
      <c r="AB110" s="142"/>
      <c r="AC110" s="142"/>
      <c r="AD110" s="142"/>
      <c r="AE110" s="134">
        <v>0</v>
      </c>
      <c r="AF110" s="142"/>
      <c r="AG110" s="142"/>
      <c r="AH110" s="142"/>
      <c r="AI110" s="142"/>
      <c r="AJ110" s="134">
        <v>0</v>
      </c>
      <c r="AK110" s="142"/>
    </row>
    <row r="111" spans="1:37" ht="15.75" x14ac:dyDescent="0.25">
      <c r="A111" s="267"/>
      <c r="B111" s="187" t="s">
        <v>297</v>
      </c>
      <c r="C111" s="188"/>
      <c r="D111" s="170">
        <v>5.10222</v>
      </c>
      <c r="E111" s="170">
        <f t="shared" ref="E111:AK111" si="113">SUM(E112:E116)</f>
        <v>0.30613319999999999</v>
      </c>
      <c r="F111" s="170">
        <f t="shared" si="113"/>
        <v>4.2858647999999997</v>
      </c>
      <c r="G111" s="170">
        <f t="shared" si="113"/>
        <v>0</v>
      </c>
      <c r="H111" s="170">
        <f t="shared" si="113"/>
        <v>0.51022200000000006</v>
      </c>
      <c r="I111" s="170">
        <f t="shared" si="113"/>
        <v>5.2754573499999999</v>
      </c>
      <c r="J111" s="170">
        <f t="shared" si="113"/>
        <v>1.63150313</v>
      </c>
      <c r="K111" s="170">
        <f t="shared" si="113"/>
        <v>2.2847216600000002</v>
      </c>
      <c r="L111" s="170">
        <f t="shared" si="113"/>
        <v>1.0331999999999999</v>
      </c>
      <c r="M111" s="170">
        <f t="shared" si="113"/>
        <v>0.32603255999999997</v>
      </c>
      <c r="N111" s="170">
        <f t="shared" si="113"/>
        <v>-0.17323734999999996</v>
      </c>
      <c r="O111" s="170">
        <f t="shared" si="113"/>
        <v>-1.3253699299999999</v>
      </c>
      <c r="P111" s="170">
        <f t="shared" si="113"/>
        <v>2.0011431399999995</v>
      </c>
      <c r="Q111" s="170">
        <f t="shared" si="113"/>
        <v>-1.0331999999999999</v>
      </c>
      <c r="R111" s="170">
        <f t="shared" si="113"/>
        <v>0.18418944000000004</v>
      </c>
      <c r="S111" s="170">
        <v>4.0724575500000002</v>
      </c>
      <c r="T111" s="170">
        <v>1.3595859399999999</v>
      </c>
      <c r="U111" s="168">
        <v>2.4411778100000001</v>
      </c>
      <c r="V111" s="170">
        <v>0</v>
      </c>
      <c r="W111" s="170">
        <v>0.27169379999999999</v>
      </c>
      <c r="X111" s="170">
        <f t="shared" si="113"/>
        <v>0</v>
      </c>
      <c r="Y111" s="170">
        <f t="shared" si="113"/>
        <v>0</v>
      </c>
      <c r="Z111" s="170">
        <f t="shared" si="113"/>
        <v>0</v>
      </c>
      <c r="AA111" s="170">
        <f t="shared" si="113"/>
        <v>0</v>
      </c>
      <c r="AB111" s="170"/>
      <c r="AC111" s="170"/>
      <c r="AD111" s="170"/>
      <c r="AE111" s="170">
        <f t="shared" si="113"/>
        <v>2.2599999999999998</v>
      </c>
      <c r="AF111" s="170"/>
      <c r="AG111" s="170"/>
      <c r="AH111" s="170"/>
      <c r="AI111" s="170"/>
      <c r="AJ111" s="170">
        <f t="shared" si="113"/>
        <v>0</v>
      </c>
      <c r="AK111" s="170">
        <f t="shared" si="113"/>
        <v>0</v>
      </c>
    </row>
    <row r="112" spans="1:37" ht="31.5" x14ac:dyDescent="0.25">
      <c r="A112" s="267">
        <f t="shared" si="103"/>
        <v>84</v>
      </c>
      <c r="B112" s="174" t="s">
        <v>298</v>
      </c>
      <c r="C112" s="138" t="s">
        <v>299</v>
      </c>
      <c r="D112" s="142">
        <v>0.230436</v>
      </c>
      <c r="E112" s="142">
        <f t="shared" ref="E112:E116" si="114">D112*6%</f>
        <v>1.3826159999999999E-2</v>
      </c>
      <c r="F112" s="142">
        <f t="shared" ref="F112:F116" si="115">D112-E112-H112</f>
        <v>0.19356624</v>
      </c>
      <c r="G112" s="142">
        <v>0</v>
      </c>
      <c r="H112" s="142">
        <f t="shared" ref="H112:H116" si="116">D112*10%</f>
        <v>2.3043600000000001E-2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42">
        <f t="shared" ref="N112:N116" si="117">D112-I112</f>
        <v>0.230436</v>
      </c>
      <c r="O112" s="142">
        <f t="shared" ref="O112:O116" si="118">E112-J112</f>
        <v>1.3826159999999999E-2</v>
      </c>
      <c r="P112" s="142">
        <f t="shared" ref="P112:P116" si="119">F112-K112</f>
        <v>0.19356624</v>
      </c>
      <c r="Q112" s="142">
        <f t="shared" ref="Q112:Q116" si="120">G112-L112</f>
        <v>0</v>
      </c>
      <c r="R112" s="142">
        <f t="shared" ref="R112:R116" si="121">H112-M112</f>
        <v>2.3043600000000001E-2</v>
      </c>
      <c r="S112" s="134">
        <v>0</v>
      </c>
      <c r="T112" s="134">
        <v>0</v>
      </c>
      <c r="U112" s="168">
        <v>0</v>
      </c>
      <c r="V112" s="134">
        <v>0</v>
      </c>
      <c r="W112" s="142">
        <v>0</v>
      </c>
      <c r="X112" s="142"/>
      <c r="Y112" s="142"/>
      <c r="Z112" s="142"/>
      <c r="AA112" s="142"/>
      <c r="AB112" s="142"/>
      <c r="AC112" s="142"/>
      <c r="AD112" s="142"/>
      <c r="AE112" s="134">
        <v>0</v>
      </c>
      <c r="AF112" s="142"/>
      <c r="AG112" s="142"/>
      <c r="AH112" s="142"/>
      <c r="AI112" s="142"/>
      <c r="AJ112" s="134">
        <v>0</v>
      </c>
      <c r="AK112" s="142"/>
    </row>
    <row r="113" spans="1:37" ht="47.25" x14ac:dyDescent="0.25">
      <c r="A113" s="267">
        <f t="shared" si="103"/>
        <v>85</v>
      </c>
      <c r="B113" s="133" t="s">
        <v>300</v>
      </c>
      <c r="C113" s="138" t="s">
        <v>301</v>
      </c>
      <c r="D113" s="142">
        <v>1.4652479999999999</v>
      </c>
      <c r="E113" s="142">
        <f t="shared" si="114"/>
        <v>8.7914879999999987E-2</v>
      </c>
      <c r="F113" s="142">
        <f t="shared" si="115"/>
        <v>1.23080832</v>
      </c>
      <c r="G113" s="142">
        <v>0</v>
      </c>
      <c r="H113" s="142">
        <f t="shared" si="116"/>
        <v>0.14652479999999998</v>
      </c>
      <c r="I113" s="142">
        <v>0.10420989599999998</v>
      </c>
      <c r="J113" s="142">
        <v>0</v>
      </c>
      <c r="K113" s="142">
        <v>0</v>
      </c>
      <c r="L113" s="142">
        <v>0</v>
      </c>
      <c r="M113" s="142">
        <v>0.10420989599999998</v>
      </c>
      <c r="N113" s="142">
        <f t="shared" si="117"/>
        <v>1.3610381039999999</v>
      </c>
      <c r="O113" s="142">
        <f t="shared" si="118"/>
        <v>8.7914879999999987E-2</v>
      </c>
      <c r="P113" s="142">
        <f t="shared" si="119"/>
        <v>1.23080832</v>
      </c>
      <c r="Q113" s="142">
        <f t="shared" si="120"/>
        <v>0</v>
      </c>
      <c r="R113" s="142">
        <f t="shared" si="121"/>
        <v>4.2314904E-2</v>
      </c>
      <c r="S113" s="134">
        <v>8.6841580000000002E-2</v>
      </c>
      <c r="T113" s="134">
        <v>0</v>
      </c>
      <c r="U113" s="168">
        <v>0</v>
      </c>
      <c r="V113" s="134">
        <v>0</v>
      </c>
      <c r="W113" s="142">
        <v>8.6841580000000002E-2</v>
      </c>
      <c r="X113" s="142"/>
      <c r="Y113" s="142"/>
      <c r="Z113" s="142"/>
      <c r="AA113" s="142"/>
      <c r="AB113" s="142"/>
      <c r="AC113" s="142"/>
      <c r="AD113" s="142"/>
      <c r="AE113" s="134">
        <v>0</v>
      </c>
      <c r="AF113" s="142"/>
      <c r="AG113" s="142"/>
      <c r="AH113" s="142"/>
      <c r="AI113" s="142"/>
      <c r="AJ113" s="134">
        <v>0</v>
      </c>
      <c r="AK113" s="142"/>
    </row>
    <row r="114" spans="1:37" ht="47.25" x14ac:dyDescent="0.25">
      <c r="A114" s="267">
        <f t="shared" si="103"/>
        <v>86</v>
      </c>
      <c r="B114" s="133" t="s">
        <v>302</v>
      </c>
      <c r="C114" s="138" t="s">
        <v>303</v>
      </c>
      <c r="D114" s="142">
        <v>1.0164</v>
      </c>
      <c r="E114" s="142">
        <f t="shared" si="114"/>
        <v>6.0983999999999997E-2</v>
      </c>
      <c r="F114" s="142">
        <f t="shared" si="115"/>
        <v>0.85377599999999987</v>
      </c>
      <c r="G114" s="142">
        <v>0</v>
      </c>
      <c r="H114" s="142">
        <f t="shared" si="116"/>
        <v>0.10164000000000001</v>
      </c>
      <c r="I114" s="142">
        <v>1.0331999999999999</v>
      </c>
      <c r="J114" s="142">
        <v>0</v>
      </c>
      <c r="K114" s="142">
        <v>0</v>
      </c>
      <c r="L114" s="142">
        <v>1.0331999999999999</v>
      </c>
      <c r="M114" s="142">
        <v>0</v>
      </c>
      <c r="N114" s="142">
        <f t="shared" si="117"/>
        <v>-1.6799999999999926E-2</v>
      </c>
      <c r="O114" s="142">
        <f t="shared" si="118"/>
        <v>6.0983999999999997E-2</v>
      </c>
      <c r="P114" s="142">
        <f t="shared" si="119"/>
        <v>0.85377599999999987</v>
      </c>
      <c r="Q114" s="142">
        <f t="shared" si="120"/>
        <v>-1.0331999999999999</v>
      </c>
      <c r="R114" s="142">
        <f t="shared" si="121"/>
        <v>0.10164000000000001</v>
      </c>
      <c r="S114" s="134">
        <v>0</v>
      </c>
      <c r="T114" s="134">
        <v>0</v>
      </c>
      <c r="U114" s="168">
        <v>0</v>
      </c>
      <c r="V114" s="134">
        <v>0</v>
      </c>
      <c r="W114" s="142">
        <v>0</v>
      </c>
      <c r="X114" s="142"/>
      <c r="Y114" s="142"/>
      <c r="Z114" s="142"/>
      <c r="AA114" s="142"/>
      <c r="AB114" s="181">
        <v>2020</v>
      </c>
      <c r="AC114" s="142" t="s">
        <v>2198</v>
      </c>
      <c r="AD114" s="142" t="s">
        <v>2199</v>
      </c>
      <c r="AE114" s="134">
        <v>1.26</v>
      </c>
      <c r="AF114" s="142"/>
      <c r="AG114" s="142"/>
      <c r="AH114" s="142"/>
      <c r="AI114" s="142"/>
      <c r="AJ114" s="134">
        <v>0</v>
      </c>
      <c r="AK114" s="142"/>
    </row>
    <row r="115" spans="1:37" ht="63" x14ac:dyDescent="0.25">
      <c r="A115" s="267">
        <f t="shared" si="103"/>
        <v>87</v>
      </c>
      <c r="B115" s="133" t="s">
        <v>304</v>
      </c>
      <c r="C115" s="138" t="s">
        <v>305</v>
      </c>
      <c r="D115" s="142">
        <v>0.66434399999999993</v>
      </c>
      <c r="E115" s="142">
        <f t="shared" si="114"/>
        <v>3.9860639999999996E-2</v>
      </c>
      <c r="F115" s="142">
        <f t="shared" si="115"/>
        <v>0.55804895999999993</v>
      </c>
      <c r="G115" s="142">
        <v>0</v>
      </c>
      <c r="H115" s="142">
        <f t="shared" si="116"/>
        <v>6.6434399999999991E-2</v>
      </c>
      <c r="I115" s="142">
        <v>2.994210238</v>
      </c>
      <c r="J115" s="142">
        <v>0.61040591</v>
      </c>
      <c r="K115" s="142">
        <v>2.2847216600000002</v>
      </c>
      <c r="L115" s="142">
        <v>0</v>
      </c>
      <c r="M115" s="142">
        <v>9.9082667999999985E-2</v>
      </c>
      <c r="N115" s="142">
        <f t="shared" si="117"/>
        <v>-2.3298662380000001</v>
      </c>
      <c r="O115" s="142">
        <f t="shared" si="118"/>
        <v>-0.57054526999999999</v>
      </c>
      <c r="P115" s="142">
        <f t="shared" si="119"/>
        <v>-1.7266727000000004</v>
      </c>
      <c r="Q115" s="142">
        <f t="shared" si="120"/>
        <v>0</v>
      </c>
      <c r="R115" s="142">
        <f t="shared" si="121"/>
        <v>-3.2648267999999994E-2</v>
      </c>
      <c r="S115" s="134">
        <v>3.0324182899999998</v>
      </c>
      <c r="T115" s="134">
        <v>0.50867159000000006</v>
      </c>
      <c r="U115" s="168">
        <v>2.4411778100000001</v>
      </c>
      <c r="V115" s="134">
        <v>0</v>
      </c>
      <c r="W115" s="142">
        <v>8.2568890000000006E-2</v>
      </c>
      <c r="X115" s="142"/>
      <c r="Y115" s="142"/>
      <c r="Z115" s="142"/>
      <c r="AA115" s="142"/>
      <c r="AB115" s="181">
        <v>2020</v>
      </c>
      <c r="AC115" s="142" t="s">
        <v>2198</v>
      </c>
      <c r="AD115" s="142" t="s">
        <v>2199</v>
      </c>
      <c r="AE115" s="134">
        <v>1</v>
      </c>
      <c r="AF115" s="142"/>
      <c r="AG115" s="142"/>
      <c r="AH115" s="142"/>
      <c r="AI115" s="142"/>
      <c r="AJ115" s="134">
        <v>0</v>
      </c>
      <c r="AK115" s="142"/>
    </row>
    <row r="116" spans="1:37" ht="126" x14ac:dyDescent="0.25">
      <c r="A116" s="267">
        <f t="shared" si="103"/>
        <v>88</v>
      </c>
      <c r="B116" s="133" t="s">
        <v>1792</v>
      </c>
      <c r="C116" s="138" t="s">
        <v>306</v>
      </c>
      <c r="D116" s="142">
        <v>1.725792</v>
      </c>
      <c r="E116" s="142">
        <f t="shared" si="114"/>
        <v>0.10354751999999999</v>
      </c>
      <c r="F116" s="142">
        <f t="shared" si="115"/>
        <v>1.4496652800000001</v>
      </c>
      <c r="G116" s="142">
        <v>0</v>
      </c>
      <c r="H116" s="142">
        <f t="shared" si="116"/>
        <v>0.17257920000000002</v>
      </c>
      <c r="I116" s="142">
        <v>1.1438372159999999</v>
      </c>
      <c r="J116" s="142">
        <v>1.0210972199999999</v>
      </c>
      <c r="K116" s="142">
        <v>0</v>
      </c>
      <c r="L116" s="142">
        <v>0</v>
      </c>
      <c r="M116" s="142">
        <v>0.122739996</v>
      </c>
      <c r="N116" s="142">
        <f t="shared" si="117"/>
        <v>0.58195478400000011</v>
      </c>
      <c r="O116" s="142">
        <f t="shared" si="118"/>
        <v>-0.91754969999999991</v>
      </c>
      <c r="P116" s="142">
        <f t="shared" si="119"/>
        <v>1.4496652800000001</v>
      </c>
      <c r="Q116" s="142">
        <f t="shared" si="120"/>
        <v>0</v>
      </c>
      <c r="R116" s="142">
        <f t="shared" si="121"/>
        <v>4.9839204000000012E-2</v>
      </c>
      <c r="S116" s="134">
        <v>0.95319767999999994</v>
      </c>
      <c r="T116" s="134">
        <v>0.85091435000000004</v>
      </c>
      <c r="U116" s="168">
        <v>0</v>
      </c>
      <c r="V116" s="134">
        <v>0</v>
      </c>
      <c r="W116" s="142">
        <v>0.10228333000000001</v>
      </c>
      <c r="X116" s="142"/>
      <c r="Y116" s="142"/>
      <c r="Z116" s="142"/>
      <c r="AA116" s="142"/>
      <c r="AB116" s="142"/>
      <c r="AC116" s="142"/>
      <c r="AD116" s="142"/>
      <c r="AE116" s="134">
        <v>0</v>
      </c>
      <c r="AF116" s="142"/>
      <c r="AG116" s="142"/>
      <c r="AH116" s="142"/>
      <c r="AI116" s="142"/>
      <c r="AJ116" s="134">
        <v>0</v>
      </c>
      <c r="AK116" s="142"/>
    </row>
    <row r="117" spans="1:37" ht="31.5" x14ac:dyDescent="0.25">
      <c r="A117" s="267"/>
      <c r="B117" s="187" t="s">
        <v>307</v>
      </c>
      <c r="C117" s="188"/>
      <c r="D117" s="170">
        <v>6.3205919999999995</v>
      </c>
      <c r="E117" s="170">
        <f t="shared" ref="E117:AK117" si="122">SUM(E118:E123)</f>
        <v>0.37923552000000005</v>
      </c>
      <c r="F117" s="170">
        <f t="shared" si="122"/>
        <v>5.3092972800000009</v>
      </c>
      <c r="G117" s="170">
        <f t="shared" si="122"/>
        <v>0</v>
      </c>
      <c r="H117" s="170">
        <f t="shared" si="122"/>
        <v>0.63205920000000004</v>
      </c>
      <c r="I117" s="170">
        <f t="shared" si="122"/>
        <v>2.615608548</v>
      </c>
      <c r="J117" s="170">
        <f t="shared" si="122"/>
        <v>0.25731428000000001</v>
      </c>
      <c r="K117" s="170">
        <f t="shared" si="122"/>
        <v>2.1275235399999999</v>
      </c>
      <c r="L117" s="170">
        <f t="shared" si="122"/>
        <v>0</v>
      </c>
      <c r="M117" s="170">
        <f t="shared" si="122"/>
        <v>0.23077072799999998</v>
      </c>
      <c r="N117" s="170">
        <f t="shared" si="122"/>
        <v>3.7049834520000009</v>
      </c>
      <c r="O117" s="170">
        <f t="shared" si="122"/>
        <v>0.12192124000000004</v>
      </c>
      <c r="P117" s="170">
        <f t="shared" si="122"/>
        <v>3.1817737400000006</v>
      </c>
      <c r="Q117" s="170">
        <f t="shared" si="122"/>
        <v>0</v>
      </c>
      <c r="R117" s="170">
        <f t="shared" si="122"/>
        <v>0.40128847200000006</v>
      </c>
      <c r="S117" s="170">
        <v>2.7792277099999998</v>
      </c>
      <c r="T117" s="170">
        <v>0.19149757000000001</v>
      </c>
      <c r="U117" s="168">
        <v>2.3954212000000004</v>
      </c>
      <c r="V117" s="170">
        <v>0</v>
      </c>
      <c r="W117" s="170">
        <v>0.19230894000000001</v>
      </c>
      <c r="X117" s="170">
        <f t="shared" si="122"/>
        <v>0</v>
      </c>
      <c r="Y117" s="170">
        <f t="shared" si="122"/>
        <v>0</v>
      </c>
      <c r="Z117" s="170">
        <f t="shared" si="122"/>
        <v>0</v>
      </c>
      <c r="AA117" s="170">
        <f t="shared" si="122"/>
        <v>0</v>
      </c>
      <c r="AB117" s="170"/>
      <c r="AC117" s="170"/>
      <c r="AD117" s="170"/>
      <c r="AE117" s="170">
        <f t="shared" si="122"/>
        <v>0.8</v>
      </c>
      <c r="AF117" s="170"/>
      <c r="AG117" s="170"/>
      <c r="AH117" s="170"/>
      <c r="AI117" s="170"/>
      <c r="AJ117" s="170">
        <f t="shared" si="122"/>
        <v>0</v>
      </c>
      <c r="AK117" s="170">
        <f t="shared" si="122"/>
        <v>0</v>
      </c>
    </row>
    <row r="118" spans="1:37" ht="78.75" x14ac:dyDescent="0.25">
      <c r="A118" s="267">
        <f t="shared" si="103"/>
        <v>89</v>
      </c>
      <c r="B118" s="174" t="s">
        <v>308</v>
      </c>
      <c r="C118" s="138" t="s">
        <v>309</v>
      </c>
      <c r="D118" s="142">
        <v>0.58694399999999991</v>
      </c>
      <c r="E118" s="142">
        <f t="shared" ref="E118:E123" si="123">D118*6%</f>
        <v>3.5216639999999994E-2</v>
      </c>
      <c r="F118" s="142">
        <f t="shared" ref="F118:F123" si="124">D118-E118-H118</f>
        <v>0.49303295999999991</v>
      </c>
      <c r="G118" s="142">
        <v>0</v>
      </c>
      <c r="H118" s="142">
        <f t="shared" ref="H118:H123" si="125">D118*10%</f>
        <v>5.8694399999999994E-2</v>
      </c>
      <c r="I118" s="142">
        <v>2.0727371999999997E-2</v>
      </c>
      <c r="J118" s="142">
        <v>0</v>
      </c>
      <c r="K118" s="142">
        <v>0</v>
      </c>
      <c r="L118" s="142">
        <v>0</v>
      </c>
      <c r="M118" s="142">
        <v>2.0727371999999997E-2</v>
      </c>
      <c r="N118" s="142">
        <f t="shared" ref="N118:N123" si="126">D118-I118</f>
        <v>0.56621662799999994</v>
      </c>
      <c r="O118" s="142">
        <f t="shared" ref="O118:O123" si="127">E118-J118</f>
        <v>3.5216639999999994E-2</v>
      </c>
      <c r="P118" s="142">
        <f t="shared" ref="P118:P123" si="128">F118-K118</f>
        <v>0.49303295999999991</v>
      </c>
      <c r="Q118" s="142">
        <f t="shared" ref="Q118:Q123" si="129">G118-L118</f>
        <v>0</v>
      </c>
      <c r="R118" s="142">
        <f t="shared" ref="R118:R123" si="130">H118-M118</f>
        <v>3.7967028E-2</v>
      </c>
      <c r="S118" s="134">
        <v>1.7272809999999993E-2</v>
      </c>
      <c r="T118" s="134">
        <v>0</v>
      </c>
      <c r="U118" s="168">
        <v>0</v>
      </c>
      <c r="V118" s="134">
        <v>0</v>
      </c>
      <c r="W118" s="142">
        <v>1.7272809999999993E-2</v>
      </c>
      <c r="X118" s="142"/>
      <c r="Y118" s="142"/>
      <c r="Z118" s="142"/>
      <c r="AA118" s="142"/>
      <c r="AB118" s="181">
        <v>2020</v>
      </c>
      <c r="AC118" s="142" t="s">
        <v>2198</v>
      </c>
      <c r="AD118" s="142" t="s">
        <v>2199</v>
      </c>
      <c r="AE118" s="134">
        <v>0.8</v>
      </c>
      <c r="AF118" s="142"/>
      <c r="AG118" s="142"/>
      <c r="AH118" s="142"/>
      <c r="AI118" s="142"/>
      <c r="AJ118" s="134">
        <v>0</v>
      </c>
      <c r="AK118" s="142"/>
    </row>
    <row r="119" spans="1:37" ht="63" x14ac:dyDescent="0.25">
      <c r="A119" s="267">
        <f t="shared" si="103"/>
        <v>90</v>
      </c>
      <c r="B119" s="133" t="s">
        <v>310</v>
      </c>
      <c r="C119" s="138" t="s">
        <v>311</v>
      </c>
      <c r="D119" s="142">
        <v>1.1999999999999999E-2</v>
      </c>
      <c r="E119" s="142">
        <f t="shared" si="123"/>
        <v>7.1999999999999994E-4</v>
      </c>
      <c r="F119" s="142">
        <f t="shared" si="124"/>
        <v>1.0079999999999999E-2</v>
      </c>
      <c r="G119" s="142">
        <v>0</v>
      </c>
      <c r="H119" s="142">
        <f t="shared" si="125"/>
        <v>1.1999999999999999E-3</v>
      </c>
      <c r="I119" s="142">
        <v>8.5344000000000001E-4</v>
      </c>
      <c r="J119" s="142">
        <v>0</v>
      </c>
      <c r="K119" s="142">
        <v>0</v>
      </c>
      <c r="L119" s="142">
        <v>0</v>
      </c>
      <c r="M119" s="142">
        <v>8.5344000000000001E-4</v>
      </c>
      <c r="N119" s="142">
        <f t="shared" si="126"/>
        <v>1.1146559999999998E-2</v>
      </c>
      <c r="O119" s="142">
        <f t="shared" si="127"/>
        <v>7.1999999999999994E-4</v>
      </c>
      <c r="P119" s="142">
        <f t="shared" si="128"/>
        <v>1.0079999999999999E-2</v>
      </c>
      <c r="Q119" s="142">
        <f t="shared" si="129"/>
        <v>0</v>
      </c>
      <c r="R119" s="142">
        <f t="shared" si="130"/>
        <v>3.4655999999999988E-4</v>
      </c>
      <c r="S119" s="134">
        <v>7.1119999999999994E-4</v>
      </c>
      <c r="T119" s="134">
        <v>0</v>
      </c>
      <c r="U119" s="168">
        <v>0</v>
      </c>
      <c r="V119" s="134">
        <v>0</v>
      </c>
      <c r="W119" s="142">
        <v>7.1119999999999994E-4</v>
      </c>
      <c r="X119" s="142"/>
      <c r="Y119" s="142"/>
      <c r="Z119" s="142"/>
      <c r="AA119" s="142"/>
      <c r="AB119" s="142"/>
      <c r="AC119" s="142"/>
      <c r="AD119" s="142"/>
      <c r="AE119" s="134">
        <v>0</v>
      </c>
      <c r="AF119" s="142"/>
      <c r="AG119" s="142"/>
      <c r="AH119" s="142"/>
      <c r="AI119" s="142"/>
      <c r="AJ119" s="134">
        <v>0</v>
      </c>
      <c r="AK119" s="142"/>
    </row>
    <row r="120" spans="1:37" ht="94.5" x14ac:dyDescent="0.25">
      <c r="A120" s="267">
        <f t="shared" si="103"/>
        <v>91</v>
      </c>
      <c r="B120" s="133" t="s">
        <v>1793</v>
      </c>
      <c r="C120" s="138" t="s">
        <v>312</v>
      </c>
      <c r="D120" s="142">
        <v>0.56145600000000007</v>
      </c>
      <c r="E120" s="142">
        <f t="shared" si="123"/>
        <v>3.368736E-2</v>
      </c>
      <c r="F120" s="142">
        <f t="shared" si="124"/>
        <v>0.4716230400000001</v>
      </c>
      <c r="G120" s="142">
        <v>0</v>
      </c>
      <c r="H120" s="142">
        <f t="shared" si="125"/>
        <v>5.6145600000000011E-2</v>
      </c>
      <c r="I120" s="142">
        <v>2.4322683299999999</v>
      </c>
      <c r="J120" s="142">
        <v>0.25299634999999998</v>
      </c>
      <c r="K120" s="142">
        <v>2.1275235399999999</v>
      </c>
      <c r="L120" s="142">
        <v>0</v>
      </c>
      <c r="M120" s="142">
        <v>5.174844E-2</v>
      </c>
      <c r="N120" s="142">
        <f t="shared" si="126"/>
        <v>-1.8708123299999997</v>
      </c>
      <c r="O120" s="142">
        <f t="shared" si="127"/>
        <v>-0.21930898999999998</v>
      </c>
      <c r="P120" s="142">
        <f t="shared" si="128"/>
        <v>-1.6559004999999998</v>
      </c>
      <c r="Q120" s="142">
        <f t="shared" si="129"/>
        <v>0</v>
      </c>
      <c r="R120" s="142">
        <f t="shared" si="130"/>
        <v>4.3971600000000111E-3</v>
      </c>
      <c r="S120" s="134">
        <v>2.5395398599999996</v>
      </c>
      <c r="T120" s="134">
        <v>0.18717964000000001</v>
      </c>
      <c r="U120" s="168">
        <v>2.3092365199999998</v>
      </c>
      <c r="V120" s="134">
        <v>0</v>
      </c>
      <c r="W120" s="142">
        <v>4.3123700000000001E-2</v>
      </c>
      <c r="X120" s="142"/>
      <c r="Y120" s="142"/>
      <c r="Z120" s="142"/>
      <c r="AA120" s="142"/>
      <c r="AB120" s="142"/>
      <c r="AC120" s="142"/>
      <c r="AD120" s="142"/>
      <c r="AE120" s="134">
        <v>0</v>
      </c>
      <c r="AF120" s="142"/>
      <c r="AG120" s="142"/>
      <c r="AH120" s="142"/>
      <c r="AI120" s="142"/>
      <c r="AJ120" s="134">
        <v>0</v>
      </c>
      <c r="AK120" s="142"/>
    </row>
    <row r="121" spans="1:37" ht="47.25" x14ac:dyDescent="0.25">
      <c r="A121" s="267">
        <f t="shared" si="103"/>
        <v>92</v>
      </c>
      <c r="B121" s="133" t="s">
        <v>313</v>
      </c>
      <c r="C121" s="138" t="s">
        <v>1670</v>
      </c>
      <c r="D121" s="142">
        <v>1.3421280000000002</v>
      </c>
      <c r="E121" s="142">
        <f t="shared" si="123"/>
        <v>8.0527680000000004E-2</v>
      </c>
      <c r="F121" s="142">
        <f t="shared" si="124"/>
        <v>1.1273875200000001</v>
      </c>
      <c r="G121" s="142">
        <v>0</v>
      </c>
      <c r="H121" s="142">
        <f t="shared" si="125"/>
        <v>0.13421280000000002</v>
      </c>
      <c r="I121" s="142">
        <v>9.5453495999999985E-2</v>
      </c>
      <c r="J121" s="142">
        <v>0</v>
      </c>
      <c r="K121" s="142">
        <v>0</v>
      </c>
      <c r="L121" s="142">
        <v>0</v>
      </c>
      <c r="M121" s="142">
        <v>9.5453495999999985E-2</v>
      </c>
      <c r="N121" s="142">
        <f t="shared" si="126"/>
        <v>1.2466745040000002</v>
      </c>
      <c r="O121" s="142">
        <f t="shared" si="127"/>
        <v>8.0527680000000004E-2</v>
      </c>
      <c r="P121" s="142">
        <f t="shared" si="128"/>
        <v>1.1273875200000001</v>
      </c>
      <c r="Q121" s="142">
        <f t="shared" si="129"/>
        <v>0</v>
      </c>
      <c r="R121" s="142">
        <f t="shared" si="130"/>
        <v>3.8759304000000036E-2</v>
      </c>
      <c r="S121" s="134">
        <v>7.9544579999999976E-2</v>
      </c>
      <c r="T121" s="134">
        <v>0</v>
      </c>
      <c r="U121" s="168">
        <v>0</v>
      </c>
      <c r="V121" s="134">
        <v>0</v>
      </c>
      <c r="W121" s="142">
        <v>7.9544579999999976E-2</v>
      </c>
      <c r="X121" s="142"/>
      <c r="Y121" s="142"/>
      <c r="Z121" s="142"/>
      <c r="AA121" s="142"/>
      <c r="AB121" s="142"/>
      <c r="AC121" s="142"/>
      <c r="AD121" s="142"/>
      <c r="AE121" s="134">
        <v>0</v>
      </c>
      <c r="AF121" s="142"/>
      <c r="AG121" s="142"/>
      <c r="AH121" s="142"/>
      <c r="AI121" s="142"/>
      <c r="AJ121" s="134">
        <v>0</v>
      </c>
      <c r="AK121" s="142"/>
    </row>
    <row r="122" spans="1:37" ht="94.5" x14ac:dyDescent="0.25">
      <c r="A122" s="267">
        <f t="shared" si="103"/>
        <v>93</v>
      </c>
      <c r="B122" s="133" t="s">
        <v>314</v>
      </c>
      <c r="C122" s="138" t="s">
        <v>1671</v>
      </c>
      <c r="D122" s="142">
        <v>0.63168000000000002</v>
      </c>
      <c r="E122" s="142">
        <f t="shared" si="123"/>
        <v>3.7900799999999998E-2</v>
      </c>
      <c r="F122" s="142">
        <f t="shared" si="124"/>
        <v>0.53061120000000006</v>
      </c>
      <c r="G122" s="142">
        <v>0</v>
      </c>
      <c r="H122" s="142">
        <f t="shared" si="125"/>
        <v>6.3168000000000002E-2</v>
      </c>
      <c r="I122" s="142">
        <v>6.6305909999999996E-2</v>
      </c>
      <c r="J122" s="142">
        <v>4.3179300000000002E-3</v>
      </c>
      <c r="K122" s="142">
        <v>0</v>
      </c>
      <c r="L122" s="142">
        <v>0</v>
      </c>
      <c r="M122" s="142">
        <v>6.1987979999999998E-2</v>
      </c>
      <c r="N122" s="142">
        <f t="shared" si="126"/>
        <v>0.56537409000000005</v>
      </c>
      <c r="O122" s="142">
        <f t="shared" si="127"/>
        <v>3.3582870000000001E-2</v>
      </c>
      <c r="P122" s="142">
        <f t="shared" si="128"/>
        <v>0.53061120000000006</v>
      </c>
      <c r="Q122" s="142">
        <f t="shared" si="129"/>
        <v>0</v>
      </c>
      <c r="R122" s="142">
        <f t="shared" si="130"/>
        <v>1.1800200000000038E-3</v>
      </c>
      <c r="S122" s="134">
        <v>0.14215925999999998</v>
      </c>
      <c r="T122" s="134">
        <v>4.3179300000000002E-3</v>
      </c>
      <c r="U122" s="168">
        <v>8.6184679999999986E-2</v>
      </c>
      <c r="V122" s="134">
        <v>0</v>
      </c>
      <c r="W122" s="142">
        <v>5.1656649999999998E-2</v>
      </c>
      <c r="X122" s="142"/>
      <c r="Y122" s="142"/>
      <c r="Z122" s="142"/>
      <c r="AA122" s="142"/>
      <c r="AB122" s="142"/>
      <c r="AC122" s="142"/>
      <c r="AD122" s="142"/>
      <c r="AE122" s="134">
        <v>0</v>
      </c>
      <c r="AF122" s="142"/>
      <c r="AG122" s="142"/>
      <c r="AH122" s="142"/>
      <c r="AI122" s="142"/>
      <c r="AJ122" s="134">
        <v>0</v>
      </c>
      <c r="AK122" s="142"/>
    </row>
    <row r="123" spans="1:37" ht="94.5" x14ac:dyDescent="0.25">
      <c r="A123" s="267">
        <f t="shared" si="103"/>
        <v>94</v>
      </c>
      <c r="B123" s="174" t="s">
        <v>315</v>
      </c>
      <c r="C123" s="138" t="s">
        <v>1672</v>
      </c>
      <c r="D123" s="142">
        <v>3.1863840000000003</v>
      </c>
      <c r="E123" s="142">
        <f t="shared" si="123"/>
        <v>0.19118304000000003</v>
      </c>
      <c r="F123" s="142">
        <f t="shared" si="124"/>
        <v>2.6765625600000003</v>
      </c>
      <c r="G123" s="142">
        <v>0</v>
      </c>
      <c r="H123" s="142">
        <f t="shared" si="125"/>
        <v>0.31863840000000004</v>
      </c>
      <c r="I123" s="142">
        <v>0</v>
      </c>
      <c r="J123" s="142">
        <v>0</v>
      </c>
      <c r="K123" s="142">
        <v>0</v>
      </c>
      <c r="L123" s="142">
        <v>0</v>
      </c>
      <c r="M123" s="142">
        <v>0</v>
      </c>
      <c r="N123" s="142">
        <f t="shared" si="126"/>
        <v>3.1863840000000003</v>
      </c>
      <c r="O123" s="142">
        <f t="shared" si="127"/>
        <v>0.19118304000000003</v>
      </c>
      <c r="P123" s="142">
        <f t="shared" si="128"/>
        <v>2.6765625600000003</v>
      </c>
      <c r="Q123" s="142">
        <f t="shared" si="129"/>
        <v>0</v>
      </c>
      <c r="R123" s="142">
        <f t="shared" si="130"/>
        <v>0.31863840000000004</v>
      </c>
      <c r="S123" s="134">
        <v>0</v>
      </c>
      <c r="T123" s="134">
        <v>0</v>
      </c>
      <c r="U123" s="168">
        <v>0</v>
      </c>
      <c r="V123" s="134">
        <v>0</v>
      </c>
      <c r="W123" s="142">
        <v>0</v>
      </c>
      <c r="X123" s="142"/>
      <c r="Y123" s="142"/>
      <c r="Z123" s="142"/>
      <c r="AA123" s="142"/>
      <c r="AB123" s="142"/>
      <c r="AC123" s="142"/>
      <c r="AD123" s="142"/>
      <c r="AE123" s="134">
        <v>0</v>
      </c>
      <c r="AF123" s="142"/>
      <c r="AG123" s="142"/>
      <c r="AH123" s="142"/>
      <c r="AI123" s="142"/>
      <c r="AJ123" s="134">
        <v>0</v>
      </c>
      <c r="AK123" s="142"/>
    </row>
    <row r="124" spans="1:37" ht="15.75" x14ac:dyDescent="0.25">
      <c r="A124" s="267"/>
      <c r="B124" s="187" t="s">
        <v>316</v>
      </c>
      <c r="C124" s="188"/>
      <c r="D124" s="168">
        <v>0.65395200000000009</v>
      </c>
      <c r="E124" s="168">
        <f t="shared" ref="E124:AK124" si="131">SUM(E125:E129)</f>
        <v>3.923712E-2</v>
      </c>
      <c r="F124" s="168">
        <f t="shared" si="131"/>
        <v>0.54931967999999998</v>
      </c>
      <c r="G124" s="168">
        <f t="shared" si="131"/>
        <v>0</v>
      </c>
      <c r="H124" s="168">
        <f t="shared" si="131"/>
        <v>6.5395200000000001E-2</v>
      </c>
      <c r="I124" s="168">
        <f t="shared" si="131"/>
        <v>4.5623657859999991</v>
      </c>
      <c r="J124" s="168">
        <f t="shared" si="131"/>
        <v>0.33732598199999997</v>
      </c>
      <c r="K124" s="168">
        <f t="shared" si="131"/>
        <v>4.1500572999999994</v>
      </c>
      <c r="L124" s="168">
        <f t="shared" si="131"/>
        <v>0</v>
      </c>
      <c r="M124" s="168">
        <f t="shared" si="131"/>
        <v>7.4982504000000005E-2</v>
      </c>
      <c r="N124" s="168">
        <f t="shared" si="131"/>
        <v>-3.9084137860000006</v>
      </c>
      <c r="O124" s="168">
        <f t="shared" si="131"/>
        <v>-0.29808886199999995</v>
      </c>
      <c r="P124" s="168">
        <f t="shared" si="131"/>
        <v>-3.6007376199999994</v>
      </c>
      <c r="Q124" s="168">
        <f t="shared" si="131"/>
        <v>0</v>
      </c>
      <c r="R124" s="168">
        <f t="shared" si="131"/>
        <v>-9.5873040000000014E-3</v>
      </c>
      <c r="S124" s="168">
        <v>4.8883017699999991</v>
      </c>
      <c r="T124" s="168">
        <v>0.22897756000000002</v>
      </c>
      <c r="U124" s="168">
        <v>4.5968387899999996</v>
      </c>
      <c r="V124" s="168">
        <v>0</v>
      </c>
      <c r="W124" s="168">
        <v>6.2485419999999993E-2</v>
      </c>
      <c r="X124" s="168">
        <f t="shared" si="131"/>
        <v>0</v>
      </c>
      <c r="Y124" s="168">
        <f t="shared" si="131"/>
        <v>0</v>
      </c>
      <c r="Z124" s="168">
        <f t="shared" si="131"/>
        <v>0</v>
      </c>
      <c r="AA124" s="168">
        <f t="shared" si="131"/>
        <v>0</v>
      </c>
      <c r="AB124" s="168"/>
      <c r="AC124" s="168"/>
      <c r="AD124" s="168"/>
      <c r="AE124" s="168">
        <f t="shared" si="131"/>
        <v>0</v>
      </c>
      <c r="AF124" s="168"/>
      <c r="AG124" s="168"/>
      <c r="AH124" s="168"/>
      <c r="AI124" s="168"/>
      <c r="AJ124" s="168">
        <f t="shared" si="131"/>
        <v>0</v>
      </c>
      <c r="AK124" s="168">
        <f t="shared" si="131"/>
        <v>0</v>
      </c>
    </row>
    <row r="125" spans="1:37" ht="47.25" x14ac:dyDescent="0.25">
      <c r="A125" s="267">
        <f t="shared" si="103"/>
        <v>95</v>
      </c>
      <c r="B125" s="133" t="s">
        <v>317</v>
      </c>
      <c r="C125" s="138" t="s">
        <v>318</v>
      </c>
      <c r="D125" s="142">
        <v>1.1999999999999999E-2</v>
      </c>
      <c r="E125" s="142">
        <f t="shared" ref="E125:E129" si="132">D125*6%</f>
        <v>7.1999999999999994E-4</v>
      </c>
      <c r="F125" s="142">
        <f t="shared" ref="F125:F129" si="133">D125-E125-H125</f>
        <v>1.0079999999999999E-2</v>
      </c>
      <c r="G125" s="142">
        <v>0</v>
      </c>
      <c r="H125" s="142">
        <f t="shared" ref="H125:H129" si="134">D125*10%</f>
        <v>1.1999999999999999E-3</v>
      </c>
      <c r="I125" s="142">
        <v>4.1509107399999996</v>
      </c>
      <c r="J125" s="142">
        <v>0</v>
      </c>
      <c r="K125" s="142">
        <v>4.1500572999999994</v>
      </c>
      <c r="L125" s="142">
        <v>0</v>
      </c>
      <c r="M125" s="142">
        <v>8.5344000000000001E-4</v>
      </c>
      <c r="N125" s="142">
        <f t="shared" ref="N125:N129" si="135">D125-I125</f>
        <v>-4.13891074</v>
      </c>
      <c r="O125" s="142">
        <f t="shared" ref="O125:O129" si="136">E125-J125</f>
        <v>7.1999999999999994E-4</v>
      </c>
      <c r="P125" s="142">
        <f t="shared" ref="P125:P129" si="137">F125-K125</f>
        <v>-4.1399772999999991</v>
      </c>
      <c r="Q125" s="142">
        <f t="shared" ref="Q125:Q129" si="138">G125-L125</f>
        <v>0</v>
      </c>
      <c r="R125" s="142">
        <f t="shared" ref="R125:R129" si="139">H125-M125</f>
        <v>3.4655999999999988E-4</v>
      </c>
      <c r="S125" s="134">
        <v>4.3236875499999998</v>
      </c>
      <c r="T125" s="134">
        <v>0</v>
      </c>
      <c r="U125" s="168">
        <v>4.3229763500000002</v>
      </c>
      <c r="V125" s="134">
        <v>0</v>
      </c>
      <c r="W125" s="142">
        <v>7.1119999999999994E-4</v>
      </c>
      <c r="X125" s="142"/>
      <c r="Y125" s="142"/>
      <c r="Z125" s="142"/>
      <c r="AA125" s="142"/>
      <c r="AB125" s="142"/>
      <c r="AC125" s="142"/>
      <c r="AD125" s="142"/>
      <c r="AE125" s="134">
        <v>0</v>
      </c>
      <c r="AF125" s="142"/>
      <c r="AG125" s="142"/>
      <c r="AH125" s="142"/>
      <c r="AI125" s="142"/>
      <c r="AJ125" s="134">
        <v>0</v>
      </c>
      <c r="AK125" s="142"/>
    </row>
    <row r="126" spans="1:37" ht="94.5" x14ac:dyDescent="0.25">
      <c r="A126" s="267">
        <f t="shared" si="103"/>
        <v>96</v>
      </c>
      <c r="B126" s="133" t="s">
        <v>319</v>
      </c>
      <c r="C126" s="138" t="s">
        <v>1673</v>
      </c>
      <c r="D126" s="142">
        <v>0.32098799999999994</v>
      </c>
      <c r="E126" s="142">
        <f t="shared" si="132"/>
        <v>1.9259279999999997E-2</v>
      </c>
      <c r="F126" s="142">
        <f t="shared" si="133"/>
        <v>0.26962991999999997</v>
      </c>
      <c r="G126" s="142">
        <v>0</v>
      </c>
      <c r="H126" s="142">
        <f t="shared" si="134"/>
        <v>3.2098799999999997E-2</v>
      </c>
      <c r="I126" s="142">
        <v>4.9239596000000004E-2</v>
      </c>
      <c r="J126" s="142">
        <v>4.2573199999999993E-3</v>
      </c>
      <c r="K126" s="142">
        <v>0</v>
      </c>
      <c r="L126" s="142">
        <v>0</v>
      </c>
      <c r="M126" s="142">
        <v>4.4982276000000002E-2</v>
      </c>
      <c r="N126" s="142">
        <f t="shared" si="135"/>
        <v>0.27174840399999994</v>
      </c>
      <c r="O126" s="142">
        <f t="shared" si="136"/>
        <v>1.5001959999999998E-2</v>
      </c>
      <c r="P126" s="142">
        <f t="shared" si="137"/>
        <v>0.26962991999999997</v>
      </c>
      <c r="Q126" s="142">
        <f t="shared" si="138"/>
        <v>0</v>
      </c>
      <c r="R126" s="142">
        <f t="shared" si="139"/>
        <v>-1.2883476000000005E-2</v>
      </c>
      <c r="S126" s="134">
        <v>0.13018898999999998</v>
      </c>
      <c r="T126" s="134">
        <v>4.2573200000000002E-3</v>
      </c>
      <c r="U126" s="168">
        <v>8.8446440000000001E-2</v>
      </c>
      <c r="V126" s="134">
        <v>0</v>
      </c>
      <c r="W126" s="142">
        <v>3.7485229999999994E-2</v>
      </c>
      <c r="X126" s="142"/>
      <c r="Y126" s="142"/>
      <c r="Z126" s="142"/>
      <c r="AA126" s="142"/>
      <c r="AB126" s="142"/>
      <c r="AC126" s="142"/>
      <c r="AD126" s="142"/>
      <c r="AE126" s="134">
        <v>0</v>
      </c>
      <c r="AF126" s="142"/>
      <c r="AG126" s="142"/>
      <c r="AH126" s="142"/>
      <c r="AI126" s="142"/>
      <c r="AJ126" s="134">
        <v>0</v>
      </c>
      <c r="AK126" s="142"/>
    </row>
    <row r="127" spans="1:37" ht="78.75" x14ac:dyDescent="0.25">
      <c r="A127" s="267">
        <f t="shared" si="103"/>
        <v>97</v>
      </c>
      <c r="B127" s="174" t="s">
        <v>320</v>
      </c>
      <c r="C127" s="138" t="s">
        <v>1674</v>
      </c>
      <c r="D127" s="142">
        <v>0.32096400000000003</v>
      </c>
      <c r="E127" s="142">
        <f t="shared" si="132"/>
        <v>1.9257840000000002E-2</v>
      </c>
      <c r="F127" s="142">
        <f t="shared" si="133"/>
        <v>0.26960975999999998</v>
      </c>
      <c r="G127" s="142">
        <v>0</v>
      </c>
      <c r="H127" s="142">
        <f t="shared" si="134"/>
        <v>3.2096400000000004E-2</v>
      </c>
      <c r="I127" s="142">
        <v>5.7526618000000002E-2</v>
      </c>
      <c r="J127" s="142">
        <v>2.8379830000000002E-2</v>
      </c>
      <c r="K127" s="142">
        <v>0</v>
      </c>
      <c r="L127" s="142">
        <v>0</v>
      </c>
      <c r="M127" s="142">
        <v>2.9146788E-2</v>
      </c>
      <c r="N127" s="142">
        <f t="shared" si="135"/>
        <v>0.263437382</v>
      </c>
      <c r="O127" s="142">
        <f t="shared" si="136"/>
        <v>-9.12199E-3</v>
      </c>
      <c r="P127" s="142">
        <f t="shared" si="137"/>
        <v>0.26960975999999998</v>
      </c>
      <c r="Q127" s="142">
        <f t="shared" si="138"/>
        <v>0</v>
      </c>
      <c r="R127" s="142">
        <f t="shared" si="139"/>
        <v>2.9496120000000042E-3</v>
      </c>
      <c r="S127" s="134">
        <v>0.20970498999999998</v>
      </c>
      <c r="T127" s="134">
        <v>0</v>
      </c>
      <c r="U127" s="168">
        <v>0.18541599999999997</v>
      </c>
      <c r="V127" s="134">
        <v>0</v>
      </c>
      <c r="W127" s="142">
        <v>2.4288990000000003E-2</v>
      </c>
      <c r="X127" s="142"/>
      <c r="Y127" s="142"/>
      <c r="Z127" s="142"/>
      <c r="AA127" s="142"/>
      <c r="AB127" s="142"/>
      <c r="AC127" s="142"/>
      <c r="AD127" s="142"/>
      <c r="AE127" s="134">
        <v>0</v>
      </c>
      <c r="AF127" s="142"/>
      <c r="AG127" s="142"/>
      <c r="AH127" s="142"/>
      <c r="AI127" s="142"/>
      <c r="AJ127" s="134">
        <v>0</v>
      </c>
      <c r="AK127" s="142"/>
    </row>
    <row r="128" spans="1:37" ht="141.75" x14ac:dyDescent="0.25">
      <c r="A128" s="267">
        <f t="shared" si="103"/>
        <v>98</v>
      </c>
      <c r="B128" s="133" t="s">
        <v>1794</v>
      </c>
      <c r="C128" s="138" t="s">
        <v>1504</v>
      </c>
      <c r="D128" s="142">
        <v>0</v>
      </c>
      <c r="E128" s="142">
        <f t="shared" si="132"/>
        <v>0</v>
      </c>
      <c r="F128" s="142">
        <f t="shared" si="133"/>
        <v>0</v>
      </c>
      <c r="G128" s="142">
        <v>0</v>
      </c>
      <c r="H128" s="142">
        <f t="shared" si="134"/>
        <v>0</v>
      </c>
      <c r="I128" s="142">
        <v>3.5024543999999998E-2</v>
      </c>
      <c r="J128" s="142">
        <v>3.5024543999999998E-2</v>
      </c>
      <c r="K128" s="142">
        <v>0</v>
      </c>
      <c r="L128" s="142">
        <v>0</v>
      </c>
      <c r="M128" s="142">
        <v>0</v>
      </c>
      <c r="N128" s="142">
        <f t="shared" si="135"/>
        <v>-3.5024543999999998E-2</v>
      </c>
      <c r="O128" s="142">
        <f t="shared" si="136"/>
        <v>-3.5024543999999998E-2</v>
      </c>
      <c r="P128" s="142">
        <f t="shared" si="137"/>
        <v>0</v>
      </c>
      <c r="Q128" s="142">
        <f t="shared" si="138"/>
        <v>0</v>
      </c>
      <c r="R128" s="142">
        <f t="shared" si="139"/>
        <v>0</v>
      </c>
      <c r="S128" s="134">
        <v>0</v>
      </c>
      <c r="T128" s="134">
        <v>0</v>
      </c>
      <c r="U128" s="168">
        <v>0</v>
      </c>
      <c r="V128" s="134">
        <v>0</v>
      </c>
      <c r="W128" s="142">
        <v>0</v>
      </c>
      <c r="X128" s="142"/>
      <c r="Y128" s="142"/>
      <c r="Z128" s="142"/>
      <c r="AA128" s="142"/>
      <c r="AB128" s="142"/>
      <c r="AC128" s="142"/>
      <c r="AD128" s="142"/>
      <c r="AE128" s="134">
        <v>0</v>
      </c>
      <c r="AF128" s="142"/>
      <c r="AG128" s="142"/>
      <c r="AH128" s="142"/>
      <c r="AI128" s="142"/>
      <c r="AJ128" s="134">
        <v>0</v>
      </c>
      <c r="AK128" s="142"/>
    </row>
    <row r="129" spans="1:37" ht="94.5" x14ac:dyDescent="0.25">
      <c r="A129" s="267">
        <f t="shared" si="103"/>
        <v>99</v>
      </c>
      <c r="B129" s="174" t="s">
        <v>321</v>
      </c>
      <c r="C129" s="138" t="s">
        <v>322</v>
      </c>
      <c r="D129" s="142">
        <v>0</v>
      </c>
      <c r="E129" s="142">
        <f t="shared" si="132"/>
        <v>0</v>
      </c>
      <c r="F129" s="142">
        <f t="shared" si="133"/>
        <v>0</v>
      </c>
      <c r="G129" s="142">
        <v>0</v>
      </c>
      <c r="H129" s="142">
        <f t="shared" si="134"/>
        <v>0</v>
      </c>
      <c r="I129" s="142">
        <v>0.26966428799999997</v>
      </c>
      <c r="J129" s="142">
        <v>0.26966428799999997</v>
      </c>
      <c r="K129" s="142">
        <v>0</v>
      </c>
      <c r="L129" s="142">
        <v>0</v>
      </c>
      <c r="M129" s="142">
        <v>0</v>
      </c>
      <c r="N129" s="142">
        <f t="shared" si="135"/>
        <v>-0.26966428799999997</v>
      </c>
      <c r="O129" s="142">
        <f t="shared" si="136"/>
        <v>-0.26966428799999997</v>
      </c>
      <c r="P129" s="142">
        <f t="shared" si="137"/>
        <v>0</v>
      </c>
      <c r="Q129" s="142">
        <f t="shared" si="138"/>
        <v>0</v>
      </c>
      <c r="R129" s="142">
        <f t="shared" si="139"/>
        <v>0</v>
      </c>
      <c r="S129" s="134">
        <v>0.22472024000000002</v>
      </c>
      <c r="T129" s="134">
        <v>0.22472024000000002</v>
      </c>
      <c r="U129" s="168">
        <v>0</v>
      </c>
      <c r="V129" s="134">
        <v>0</v>
      </c>
      <c r="W129" s="142">
        <v>0</v>
      </c>
      <c r="X129" s="142"/>
      <c r="Y129" s="142"/>
      <c r="Z129" s="142"/>
      <c r="AA129" s="142"/>
      <c r="AB129" s="142"/>
      <c r="AC129" s="142"/>
      <c r="AD129" s="142"/>
      <c r="AE129" s="134">
        <v>0</v>
      </c>
      <c r="AF129" s="142"/>
      <c r="AG129" s="142"/>
      <c r="AH129" s="142"/>
      <c r="AI129" s="142"/>
      <c r="AJ129" s="134">
        <v>0</v>
      </c>
      <c r="AK129" s="142"/>
    </row>
    <row r="130" spans="1:37" ht="31.5" x14ac:dyDescent="0.25">
      <c r="A130" s="267"/>
      <c r="B130" s="187" t="s">
        <v>323</v>
      </c>
      <c r="C130" s="188"/>
      <c r="D130" s="170">
        <v>0</v>
      </c>
      <c r="E130" s="170">
        <f t="shared" ref="E130:AK130" si="140">SUM(E131:E135)</f>
        <v>0</v>
      </c>
      <c r="F130" s="170">
        <f t="shared" si="140"/>
        <v>0</v>
      </c>
      <c r="G130" s="170">
        <f t="shared" si="140"/>
        <v>0</v>
      </c>
      <c r="H130" s="170">
        <f t="shared" si="140"/>
        <v>0</v>
      </c>
      <c r="I130" s="170">
        <f t="shared" si="140"/>
        <v>0.83455242200000002</v>
      </c>
      <c r="J130" s="170">
        <f t="shared" si="140"/>
        <v>0.59893828999999998</v>
      </c>
      <c r="K130" s="170">
        <f t="shared" si="140"/>
        <v>0</v>
      </c>
      <c r="L130" s="170">
        <f t="shared" si="140"/>
        <v>0.20436000000000001</v>
      </c>
      <c r="M130" s="170">
        <f t="shared" si="140"/>
        <v>3.1254131999999997E-2</v>
      </c>
      <c r="N130" s="170">
        <f t="shared" si="140"/>
        <v>-0.83455242200000002</v>
      </c>
      <c r="O130" s="170">
        <f t="shared" si="140"/>
        <v>-0.59893828999999998</v>
      </c>
      <c r="P130" s="170">
        <f t="shared" si="140"/>
        <v>0</v>
      </c>
      <c r="Q130" s="170">
        <f t="shared" si="140"/>
        <v>-0.20436000000000001</v>
      </c>
      <c r="R130" s="170">
        <f t="shared" si="140"/>
        <v>-3.1254131999999997E-2</v>
      </c>
      <c r="S130" s="170">
        <v>0.68092277000000001</v>
      </c>
      <c r="T130" s="170">
        <v>0.40465473999999996</v>
      </c>
      <c r="U130" s="168">
        <v>0.25022292000000002</v>
      </c>
      <c r="V130" s="170">
        <v>0</v>
      </c>
      <c r="W130" s="170">
        <v>2.604511E-2</v>
      </c>
      <c r="X130" s="170">
        <f t="shared" si="140"/>
        <v>0</v>
      </c>
      <c r="Y130" s="170">
        <f t="shared" si="140"/>
        <v>0</v>
      </c>
      <c r="Z130" s="170">
        <f t="shared" si="140"/>
        <v>0</v>
      </c>
      <c r="AA130" s="170">
        <f t="shared" si="140"/>
        <v>0</v>
      </c>
      <c r="AB130" s="170"/>
      <c r="AC130" s="170"/>
      <c r="AD130" s="170"/>
      <c r="AE130" s="170">
        <f t="shared" si="140"/>
        <v>0</v>
      </c>
      <c r="AF130" s="170"/>
      <c r="AG130" s="170"/>
      <c r="AH130" s="170"/>
      <c r="AI130" s="170"/>
      <c r="AJ130" s="170">
        <f t="shared" si="140"/>
        <v>0</v>
      </c>
      <c r="AK130" s="170">
        <f t="shared" si="140"/>
        <v>0</v>
      </c>
    </row>
    <row r="131" spans="1:37" ht="94.5" x14ac:dyDescent="0.25">
      <c r="A131" s="267">
        <f t="shared" si="103"/>
        <v>100</v>
      </c>
      <c r="B131" s="133" t="s">
        <v>324</v>
      </c>
      <c r="C131" s="138" t="s">
        <v>325</v>
      </c>
      <c r="D131" s="142">
        <v>0</v>
      </c>
      <c r="E131" s="142">
        <f t="shared" ref="E131:E135" si="141">D131*6%</f>
        <v>0</v>
      </c>
      <c r="F131" s="142">
        <f t="shared" ref="F131:F135" si="142">D131-E131-H131</f>
        <v>0</v>
      </c>
      <c r="G131" s="142">
        <v>0</v>
      </c>
      <c r="H131" s="142">
        <f t="shared" ref="H131:H135" si="143">D131*10%</f>
        <v>0</v>
      </c>
      <c r="I131" s="142">
        <v>0.19434437000000002</v>
      </c>
      <c r="J131" s="142">
        <v>0.19434437000000002</v>
      </c>
      <c r="K131" s="142">
        <v>0</v>
      </c>
      <c r="L131" s="142">
        <v>0</v>
      </c>
      <c r="M131" s="142">
        <v>0</v>
      </c>
      <c r="N131" s="142">
        <f t="shared" ref="N131:N135" si="144">D131-I131</f>
        <v>-0.19434437000000002</v>
      </c>
      <c r="O131" s="142">
        <f t="shared" ref="O131:O135" si="145">E131-J131</f>
        <v>-0.19434437000000002</v>
      </c>
      <c r="P131" s="142">
        <f t="shared" ref="P131:P135" si="146">F131-K131</f>
        <v>0</v>
      </c>
      <c r="Q131" s="142">
        <f t="shared" ref="Q131:Q135" si="147">G131-L131</f>
        <v>0</v>
      </c>
      <c r="R131" s="142">
        <f t="shared" ref="R131:R135" si="148">H131-M131</f>
        <v>0</v>
      </c>
      <c r="S131" s="134">
        <v>4.3181400000000007E-3</v>
      </c>
      <c r="T131" s="134">
        <v>4.3181400000000007E-3</v>
      </c>
      <c r="U131" s="168">
        <v>0</v>
      </c>
      <c r="V131" s="134">
        <v>0</v>
      </c>
      <c r="W131" s="142">
        <v>0</v>
      </c>
      <c r="X131" s="142"/>
      <c r="Y131" s="142"/>
      <c r="Z131" s="142"/>
      <c r="AA131" s="142"/>
      <c r="AB131" s="142"/>
      <c r="AC131" s="142"/>
      <c r="AD131" s="142"/>
      <c r="AE131" s="134">
        <v>0</v>
      </c>
      <c r="AF131" s="142"/>
      <c r="AG131" s="142"/>
      <c r="AH131" s="142"/>
      <c r="AI131" s="142"/>
      <c r="AJ131" s="134">
        <v>0</v>
      </c>
      <c r="AK131" s="142"/>
    </row>
    <row r="132" spans="1:37" ht="110.25" x14ac:dyDescent="0.25">
      <c r="A132" s="267">
        <f t="shared" si="103"/>
        <v>101</v>
      </c>
      <c r="B132" s="133" t="s">
        <v>326</v>
      </c>
      <c r="C132" s="138" t="s">
        <v>327</v>
      </c>
      <c r="D132" s="142">
        <v>0</v>
      </c>
      <c r="E132" s="142">
        <f t="shared" si="141"/>
        <v>0</v>
      </c>
      <c r="F132" s="142">
        <f t="shared" si="142"/>
        <v>0</v>
      </c>
      <c r="G132" s="142">
        <v>0</v>
      </c>
      <c r="H132" s="142">
        <f t="shared" si="143"/>
        <v>0</v>
      </c>
      <c r="I132" s="142">
        <v>0.21093591399999997</v>
      </c>
      <c r="J132" s="142">
        <v>0.19096128999999998</v>
      </c>
      <c r="K132" s="142">
        <v>0</v>
      </c>
      <c r="L132" s="142">
        <v>0</v>
      </c>
      <c r="M132" s="142">
        <v>1.9974624E-2</v>
      </c>
      <c r="N132" s="142">
        <f t="shared" si="144"/>
        <v>-0.21093591399999997</v>
      </c>
      <c r="O132" s="142">
        <f t="shared" si="145"/>
        <v>-0.19096128999999998</v>
      </c>
      <c r="P132" s="142">
        <f t="shared" si="146"/>
        <v>0</v>
      </c>
      <c r="Q132" s="142">
        <f t="shared" si="147"/>
        <v>0</v>
      </c>
      <c r="R132" s="142">
        <f t="shared" si="148"/>
        <v>-1.9974624E-2</v>
      </c>
      <c r="S132" s="134">
        <v>0.32846235000000001</v>
      </c>
      <c r="T132" s="134">
        <v>0.19096128999999998</v>
      </c>
      <c r="U132" s="168">
        <v>0.12085554</v>
      </c>
      <c r="V132" s="134">
        <v>0</v>
      </c>
      <c r="W132" s="142">
        <v>1.664552E-2</v>
      </c>
      <c r="X132" s="142"/>
      <c r="Y132" s="142"/>
      <c r="Z132" s="142"/>
      <c r="AA132" s="142"/>
      <c r="AB132" s="142"/>
      <c r="AC132" s="142"/>
      <c r="AD132" s="142"/>
      <c r="AE132" s="134">
        <v>0</v>
      </c>
      <c r="AF132" s="142"/>
      <c r="AG132" s="142"/>
      <c r="AH132" s="142"/>
      <c r="AI132" s="142"/>
      <c r="AJ132" s="134">
        <v>0</v>
      </c>
      <c r="AK132" s="142"/>
    </row>
    <row r="133" spans="1:37" ht="110.25" x14ac:dyDescent="0.25">
      <c r="A133" s="267">
        <f t="shared" si="103"/>
        <v>102</v>
      </c>
      <c r="B133" s="133" t="s">
        <v>328</v>
      </c>
      <c r="C133" s="138" t="s">
        <v>329</v>
      </c>
      <c r="D133" s="142">
        <v>0</v>
      </c>
      <c r="E133" s="142">
        <f t="shared" si="141"/>
        <v>0</v>
      </c>
      <c r="F133" s="142">
        <f t="shared" si="142"/>
        <v>0</v>
      </c>
      <c r="G133" s="142">
        <v>0</v>
      </c>
      <c r="H133" s="142">
        <f t="shared" si="143"/>
        <v>0</v>
      </c>
      <c r="I133" s="142">
        <v>0.220654818</v>
      </c>
      <c r="J133" s="142">
        <v>0.20937531000000001</v>
      </c>
      <c r="K133" s="142">
        <v>0</v>
      </c>
      <c r="L133" s="142">
        <v>0</v>
      </c>
      <c r="M133" s="142">
        <v>1.1279507999999999E-2</v>
      </c>
      <c r="N133" s="142">
        <f t="shared" si="144"/>
        <v>-0.220654818</v>
      </c>
      <c r="O133" s="142">
        <f t="shared" si="145"/>
        <v>-0.20937531000000001</v>
      </c>
      <c r="P133" s="142">
        <f t="shared" si="146"/>
        <v>0</v>
      </c>
      <c r="Q133" s="142">
        <f t="shared" si="147"/>
        <v>0</v>
      </c>
      <c r="R133" s="142">
        <f t="shared" si="148"/>
        <v>-1.1279507999999999E-2</v>
      </c>
      <c r="S133" s="134">
        <v>0.34814227999999997</v>
      </c>
      <c r="T133" s="134">
        <v>0.20937530999999998</v>
      </c>
      <c r="U133" s="168">
        <v>0.12936738</v>
      </c>
      <c r="V133" s="134">
        <v>0</v>
      </c>
      <c r="W133" s="142">
        <v>9.3995899999999993E-3</v>
      </c>
      <c r="X133" s="142"/>
      <c r="Y133" s="142"/>
      <c r="Z133" s="142"/>
      <c r="AA133" s="142"/>
      <c r="AB133" s="142"/>
      <c r="AC133" s="142"/>
      <c r="AD133" s="142"/>
      <c r="AE133" s="134">
        <v>0</v>
      </c>
      <c r="AF133" s="142"/>
      <c r="AG133" s="142"/>
      <c r="AH133" s="142"/>
      <c r="AI133" s="142"/>
      <c r="AJ133" s="134">
        <v>0</v>
      </c>
      <c r="AK133" s="142"/>
    </row>
    <row r="134" spans="1:37" ht="63" x14ac:dyDescent="0.25">
      <c r="A134" s="267">
        <f t="shared" si="103"/>
        <v>103</v>
      </c>
      <c r="B134" s="133" t="s">
        <v>1795</v>
      </c>
      <c r="C134" s="138" t="s">
        <v>1796</v>
      </c>
      <c r="D134" s="142">
        <v>0</v>
      </c>
      <c r="E134" s="142">
        <f t="shared" si="141"/>
        <v>0</v>
      </c>
      <c r="F134" s="142">
        <f t="shared" si="142"/>
        <v>0</v>
      </c>
      <c r="G134" s="142">
        <v>0</v>
      </c>
      <c r="H134" s="142">
        <f t="shared" si="143"/>
        <v>0</v>
      </c>
      <c r="I134" s="142">
        <v>0.20436000000000001</v>
      </c>
      <c r="J134" s="142">
        <v>0</v>
      </c>
      <c r="K134" s="142">
        <v>0</v>
      </c>
      <c r="L134" s="142">
        <v>0.20436000000000001</v>
      </c>
      <c r="M134" s="142">
        <v>0</v>
      </c>
      <c r="N134" s="142">
        <f t="shared" si="144"/>
        <v>-0.20436000000000001</v>
      </c>
      <c r="O134" s="142">
        <f t="shared" si="145"/>
        <v>0</v>
      </c>
      <c r="P134" s="142">
        <f t="shared" si="146"/>
        <v>0</v>
      </c>
      <c r="Q134" s="142">
        <f t="shared" si="147"/>
        <v>-0.20436000000000001</v>
      </c>
      <c r="R134" s="142">
        <f t="shared" si="148"/>
        <v>0</v>
      </c>
      <c r="S134" s="134">
        <v>0</v>
      </c>
      <c r="T134" s="134">
        <v>0</v>
      </c>
      <c r="U134" s="168">
        <v>0</v>
      </c>
      <c r="V134" s="134">
        <v>0</v>
      </c>
      <c r="W134" s="142">
        <v>0</v>
      </c>
      <c r="X134" s="142"/>
      <c r="Y134" s="142"/>
      <c r="Z134" s="142"/>
      <c r="AA134" s="142"/>
      <c r="AB134" s="142"/>
      <c r="AC134" s="142"/>
      <c r="AD134" s="142"/>
      <c r="AE134" s="134">
        <v>0</v>
      </c>
      <c r="AF134" s="142"/>
      <c r="AG134" s="142"/>
      <c r="AH134" s="142"/>
      <c r="AI134" s="142"/>
      <c r="AJ134" s="134">
        <v>0</v>
      </c>
      <c r="AK134" s="142"/>
    </row>
    <row r="135" spans="1:37" ht="126" x14ac:dyDescent="0.25">
      <c r="A135" s="267">
        <f t="shared" si="103"/>
        <v>104</v>
      </c>
      <c r="B135" s="133" t="s">
        <v>1797</v>
      </c>
      <c r="C135" s="138" t="s">
        <v>1675</v>
      </c>
      <c r="D135" s="142">
        <v>0</v>
      </c>
      <c r="E135" s="142">
        <f t="shared" si="141"/>
        <v>0</v>
      </c>
      <c r="F135" s="142">
        <f t="shared" si="142"/>
        <v>0</v>
      </c>
      <c r="G135" s="142">
        <v>0</v>
      </c>
      <c r="H135" s="142">
        <f t="shared" si="143"/>
        <v>0</v>
      </c>
      <c r="I135" s="142">
        <v>4.2573199999999993E-3</v>
      </c>
      <c r="J135" s="142">
        <v>4.2573199999999993E-3</v>
      </c>
      <c r="K135" s="142">
        <v>0</v>
      </c>
      <c r="L135" s="142">
        <v>0</v>
      </c>
      <c r="M135" s="142">
        <v>0</v>
      </c>
      <c r="N135" s="142">
        <f t="shared" si="144"/>
        <v>-4.2573199999999993E-3</v>
      </c>
      <c r="O135" s="142">
        <f t="shared" si="145"/>
        <v>-4.2573199999999993E-3</v>
      </c>
      <c r="P135" s="142">
        <f t="shared" si="146"/>
        <v>0</v>
      </c>
      <c r="Q135" s="142">
        <f t="shared" si="147"/>
        <v>0</v>
      </c>
      <c r="R135" s="142">
        <f t="shared" si="148"/>
        <v>0</v>
      </c>
      <c r="S135" s="134">
        <v>0</v>
      </c>
      <c r="T135" s="134">
        <v>0</v>
      </c>
      <c r="U135" s="168">
        <v>0</v>
      </c>
      <c r="V135" s="134">
        <v>0</v>
      </c>
      <c r="W135" s="142">
        <v>0</v>
      </c>
      <c r="X135" s="142"/>
      <c r="Y135" s="142"/>
      <c r="Z135" s="142"/>
      <c r="AA135" s="142"/>
      <c r="AB135" s="142"/>
      <c r="AC135" s="142"/>
      <c r="AD135" s="142"/>
      <c r="AE135" s="134">
        <v>0</v>
      </c>
      <c r="AF135" s="142"/>
      <c r="AG135" s="142"/>
      <c r="AH135" s="142"/>
      <c r="AI135" s="142"/>
      <c r="AJ135" s="134">
        <v>0</v>
      </c>
      <c r="AK135" s="142"/>
    </row>
    <row r="136" spans="1:37" ht="15.75" x14ac:dyDescent="0.25">
      <c r="A136" s="267"/>
      <c r="B136" s="187" t="s">
        <v>330</v>
      </c>
      <c r="C136" s="188"/>
      <c r="D136" s="170">
        <v>2.194572</v>
      </c>
      <c r="E136" s="170">
        <f t="shared" ref="E136:AK136" si="149">SUM(E137:E139)</f>
        <v>0.13167432000000001</v>
      </c>
      <c r="F136" s="170">
        <f t="shared" si="149"/>
        <v>1.8434404799999999</v>
      </c>
      <c r="G136" s="170">
        <f t="shared" si="149"/>
        <v>0</v>
      </c>
      <c r="H136" s="170">
        <f t="shared" si="149"/>
        <v>0.21945720000000002</v>
      </c>
      <c r="I136" s="170">
        <f t="shared" si="149"/>
        <v>0.156080052</v>
      </c>
      <c r="J136" s="170">
        <f t="shared" si="149"/>
        <v>0</v>
      </c>
      <c r="K136" s="170">
        <f t="shared" si="149"/>
        <v>0</v>
      </c>
      <c r="L136" s="170">
        <f t="shared" si="149"/>
        <v>0</v>
      </c>
      <c r="M136" s="170">
        <f t="shared" si="149"/>
        <v>0.156080052</v>
      </c>
      <c r="N136" s="170">
        <f t="shared" si="149"/>
        <v>2.0384919479999999</v>
      </c>
      <c r="O136" s="170">
        <f t="shared" si="149"/>
        <v>0.13167432000000001</v>
      </c>
      <c r="P136" s="170">
        <f t="shared" si="149"/>
        <v>1.8434404799999999</v>
      </c>
      <c r="Q136" s="170">
        <f t="shared" si="149"/>
        <v>0</v>
      </c>
      <c r="R136" s="170">
        <f t="shared" si="149"/>
        <v>6.3377148000000022E-2</v>
      </c>
      <c r="S136" s="170">
        <v>0.13006671</v>
      </c>
      <c r="T136" s="170">
        <v>0</v>
      </c>
      <c r="U136" s="168">
        <v>0</v>
      </c>
      <c r="V136" s="170">
        <v>0</v>
      </c>
      <c r="W136" s="170">
        <v>0.13006671</v>
      </c>
      <c r="X136" s="170">
        <f t="shared" si="149"/>
        <v>0</v>
      </c>
      <c r="Y136" s="170">
        <f t="shared" si="149"/>
        <v>0</v>
      </c>
      <c r="Z136" s="170">
        <f t="shared" si="149"/>
        <v>0</v>
      </c>
      <c r="AA136" s="170">
        <f t="shared" si="149"/>
        <v>0</v>
      </c>
      <c r="AB136" s="170"/>
      <c r="AC136" s="170"/>
      <c r="AD136" s="170"/>
      <c r="AE136" s="170">
        <f t="shared" si="149"/>
        <v>0</v>
      </c>
      <c r="AF136" s="170"/>
      <c r="AG136" s="170"/>
      <c r="AH136" s="170"/>
      <c r="AI136" s="170"/>
      <c r="AJ136" s="170">
        <f t="shared" si="149"/>
        <v>0</v>
      </c>
      <c r="AK136" s="170">
        <f t="shared" si="149"/>
        <v>0</v>
      </c>
    </row>
    <row r="137" spans="1:37" ht="63" x14ac:dyDescent="0.25">
      <c r="A137" s="267">
        <f t="shared" si="103"/>
        <v>105</v>
      </c>
      <c r="B137" s="133" t="s">
        <v>331</v>
      </c>
      <c r="C137" s="138" t="s">
        <v>332</v>
      </c>
      <c r="D137" s="142">
        <v>1.2E-2</v>
      </c>
      <c r="E137" s="142">
        <f t="shared" ref="E137:E139" si="150">D137*6%</f>
        <v>7.1999999999999994E-4</v>
      </c>
      <c r="F137" s="142">
        <f t="shared" ref="F137:F139" si="151">D137-E137-H137</f>
        <v>1.008E-2</v>
      </c>
      <c r="G137" s="142">
        <v>0</v>
      </c>
      <c r="H137" s="142">
        <f t="shared" ref="H137:H139" si="152">D137*10%</f>
        <v>1.2000000000000001E-3</v>
      </c>
      <c r="I137" s="142">
        <v>8.5344000000000001E-4</v>
      </c>
      <c r="J137" s="142">
        <v>0</v>
      </c>
      <c r="K137" s="142">
        <v>0</v>
      </c>
      <c r="L137" s="142">
        <v>0</v>
      </c>
      <c r="M137" s="142">
        <v>8.5344000000000001E-4</v>
      </c>
      <c r="N137" s="142">
        <f t="shared" ref="N137:N139" si="153">D137-I137</f>
        <v>1.114656E-2</v>
      </c>
      <c r="O137" s="142">
        <f t="shared" ref="O137:O139" si="154">E137-J137</f>
        <v>7.1999999999999994E-4</v>
      </c>
      <c r="P137" s="142">
        <f t="shared" ref="P137:P139" si="155">F137-K137</f>
        <v>1.008E-2</v>
      </c>
      <c r="Q137" s="142">
        <f t="shared" ref="Q137:Q139" si="156">G137-L137</f>
        <v>0</v>
      </c>
      <c r="R137" s="142">
        <f t="shared" ref="R137:R139" si="157">H137-M137</f>
        <v>3.465600000000001E-4</v>
      </c>
      <c r="S137" s="134">
        <v>7.1119999999999994E-4</v>
      </c>
      <c r="T137" s="134">
        <v>0</v>
      </c>
      <c r="U137" s="168">
        <v>0</v>
      </c>
      <c r="V137" s="134">
        <v>0</v>
      </c>
      <c r="W137" s="142">
        <v>7.1119999999999994E-4</v>
      </c>
      <c r="X137" s="142"/>
      <c r="Y137" s="142"/>
      <c r="Z137" s="142"/>
      <c r="AA137" s="142"/>
      <c r="AB137" s="142"/>
      <c r="AC137" s="142"/>
      <c r="AD137" s="142"/>
      <c r="AE137" s="134">
        <v>0</v>
      </c>
      <c r="AF137" s="142"/>
      <c r="AG137" s="142"/>
      <c r="AH137" s="142"/>
      <c r="AI137" s="142"/>
      <c r="AJ137" s="134">
        <v>0</v>
      </c>
      <c r="AK137" s="142"/>
    </row>
    <row r="138" spans="1:37" ht="78.75" x14ac:dyDescent="0.25">
      <c r="A138" s="267">
        <f t="shared" si="103"/>
        <v>106</v>
      </c>
      <c r="B138" s="133" t="s">
        <v>333</v>
      </c>
      <c r="C138" s="139" t="s">
        <v>334</v>
      </c>
      <c r="D138" s="142">
        <v>0.14331600000000005</v>
      </c>
      <c r="E138" s="142">
        <f t="shared" si="150"/>
        <v>8.5989600000000027E-3</v>
      </c>
      <c r="F138" s="142">
        <f t="shared" si="151"/>
        <v>0.12038544000000007</v>
      </c>
      <c r="G138" s="142">
        <v>0</v>
      </c>
      <c r="H138" s="142">
        <f t="shared" si="152"/>
        <v>1.4331600000000007E-2</v>
      </c>
      <c r="I138" s="142">
        <v>1.0192764000000002E-2</v>
      </c>
      <c r="J138" s="142">
        <v>0</v>
      </c>
      <c r="K138" s="142">
        <v>0</v>
      </c>
      <c r="L138" s="142">
        <v>0</v>
      </c>
      <c r="M138" s="142">
        <v>1.0192764000000002E-2</v>
      </c>
      <c r="N138" s="142">
        <f t="shared" si="153"/>
        <v>0.13312323600000006</v>
      </c>
      <c r="O138" s="142">
        <f t="shared" si="154"/>
        <v>8.5989600000000027E-3</v>
      </c>
      <c r="P138" s="142">
        <f t="shared" si="155"/>
        <v>0.12038544000000007</v>
      </c>
      <c r="Q138" s="142">
        <f t="shared" si="156"/>
        <v>0</v>
      </c>
      <c r="R138" s="142">
        <f t="shared" si="157"/>
        <v>4.1388360000000051E-3</v>
      </c>
      <c r="S138" s="134">
        <v>8.49397E-3</v>
      </c>
      <c r="T138" s="134">
        <v>0</v>
      </c>
      <c r="U138" s="168">
        <v>0</v>
      </c>
      <c r="V138" s="134">
        <v>0</v>
      </c>
      <c r="W138" s="142">
        <v>8.49397E-3</v>
      </c>
      <c r="X138" s="142"/>
      <c r="Y138" s="142"/>
      <c r="Z138" s="142"/>
      <c r="AA138" s="142"/>
      <c r="AB138" s="142"/>
      <c r="AC138" s="142"/>
      <c r="AD138" s="142"/>
      <c r="AE138" s="134">
        <v>0</v>
      </c>
      <c r="AF138" s="142"/>
      <c r="AG138" s="142"/>
      <c r="AH138" s="142"/>
      <c r="AI138" s="142"/>
      <c r="AJ138" s="134">
        <v>0</v>
      </c>
      <c r="AK138" s="142"/>
    </row>
    <row r="139" spans="1:37" ht="78.75" x14ac:dyDescent="0.25">
      <c r="A139" s="267">
        <f t="shared" si="103"/>
        <v>107</v>
      </c>
      <c r="B139" s="133" t="s">
        <v>1798</v>
      </c>
      <c r="C139" s="138" t="s">
        <v>335</v>
      </c>
      <c r="D139" s="142">
        <v>2.039256</v>
      </c>
      <c r="E139" s="142">
        <f t="shared" si="150"/>
        <v>0.12235536</v>
      </c>
      <c r="F139" s="142">
        <f t="shared" si="151"/>
        <v>1.7129750399999999</v>
      </c>
      <c r="G139" s="142">
        <v>0</v>
      </c>
      <c r="H139" s="142">
        <f t="shared" si="152"/>
        <v>0.20392560000000001</v>
      </c>
      <c r="I139" s="142">
        <v>0.14503384799999999</v>
      </c>
      <c r="J139" s="142">
        <v>0</v>
      </c>
      <c r="K139" s="142">
        <v>0</v>
      </c>
      <c r="L139" s="142">
        <v>0</v>
      </c>
      <c r="M139" s="142">
        <v>0.14503384799999999</v>
      </c>
      <c r="N139" s="142">
        <f t="shared" si="153"/>
        <v>1.894222152</v>
      </c>
      <c r="O139" s="142">
        <f t="shared" si="154"/>
        <v>0.12235536</v>
      </c>
      <c r="P139" s="142">
        <f t="shared" si="155"/>
        <v>1.7129750399999999</v>
      </c>
      <c r="Q139" s="142">
        <f t="shared" si="156"/>
        <v>0</v>
      </c>
      <c r="R139" s="142">
        <f t="shared" si="157"/>
        <v>5.8891752000000019E-2</v>
      </c>
      <c r="S139" s="134">
        <v>0.12086153999999999</v>
      </c>
      <c r="T139" s="134">
        <v>0</v>
      </c>
      <c r="U139" s="168">
        <v>0</v>
      </c>
      <c r="V139" s="134">
        <v>0</v>
      </c>
      <c r="W139" s="142">
        <v>0.12086153999999999</v>
      </c>
      <c r="X139" s="142"/>
      <c r="Y139" s="142"/>
      <c r="Z139" s="142"/>
      <c r="AA139" s="142"/>
      <c r="AB139" s="142"/>
      <c r="AC139" s="142"/>
      <c r="AD139" s="142"/>
      <c r="AE139" s="134">
        <v>0</v>
      </c>
      <c r="AF139" s="142"/>
      <c r="AG139" s="142"/>
      <c r="AH139" s="142"/>
      <c r="AI139" s="142"/>
      <c r="AJ139" s="134">
        <v>0</v>
      </c>
      <c r="AK139" s="142"/>
    </row>
    <row r="140" spans="1:37" ht="15.75" x14ac:dyDescent="0.25">
      <c r="A140" s="267"/>
      <c r="B140" s="187" t="s">
        <v>336</v>
      </c>
      <c r="C140" s="188"/>
      <c r="D140" s="170">
        <v>2.2746959999999996</v>
      </c>
      <c r="E140" s="170">
        <f t="shared" ref="E140:AK140" si="158">SUM(E141:E141)</f>
        <v>0.13648175999999998</v>
      </c>
      <c r="F140" s="170">
        <f t="shared" si="158"/>
        <v>1.9107446399999994</v>
      </c>
      <c r="G140" s="170">
        <f t="shared" si="158"/>
        <v>0</v>
      </c>
      <c r="H140" s="170">
        <f t="shared" si="158"/>
        <v>0.22746959999999997</v>
      </c>
      <c r="I140" s="170">
        <f t="shared" si="158"/>
        <v>0.30754962200000002</v>
      </c>
      <c r="J140" s="170">
        <f t="shared" si="158"/>
        <v>0.14577101000000001</v>
      </c>
      <c r="K140" s="170">
        <f t="shared" si="158"/>
        <v>0</v>
      </c>
      <c r="L140" s="170">
        <f t="shared" si="158"/>
        <v>0</v>
      </c>
      <c r="M140" s="170">
        <f t="shared" si="158"/>
        <v>0.16177861200000002</v>
      </c>
      <c r="N140" s="170">
        <f t="shared" si="158"/>
        <v>1.9671463779999996</v>
      </c>
      <c r="O140" s="170">
        <f t="shared" si="158"/>
        <v>-9.2892500000000267E-3</v>
      </c>
      <c r="P140" s="170">
        <f t="shared" si="158"/>
        <v>1.9107446399999994</v>
      </c>
      <c r="Q140" s="170">
        <f t="shared" si="158"/>
        <v>0</v>
      </c>
      <c r="R140" s="170">
        <f t="shared" si="158"/>
        <v>6.569098799999995E-2</v>
      </c>
      <c r="S140" s="170">
        <v>0.25629135000000003</v>
      </c>
      <c r="T140" s="170">
        <v>0.12147583999999999</v>
      </c>
      <c r="U140" s="168">
        <v>0</v>
      </c>
      <c r="V140" s="170">
        <v>0</v>
      </c>
      <c r="W140" s="170">
        <v>0.13481551000000003</v>
      </c>
      <c r="X140" s="170">
        <f t="shared" si="158"/>
        <v>0</v>
      </c>
      <c r="Y140" s="170">
        <f t="shared" si="158"/>
        <v>0</v>
      </c>
      <c r="Z140" s="170">
        <f t="shared" si="158"/>
        <v>0</v>
      </c>
      <c r="AA140" s="170">
        <f t="shared" si="158"/>
        <v>0</v>
      </c>
      <c r="AB140" s="170"/>
      <c r="AC140" s="170"/>
      <c r="AD140" s="170"/>
      <c r="AE140" s="170">
        <f t="shared" si="158"/>
        <v>0</v>
      </c>
      <c r="AF140" s="170"/>
      <c r="AG140" s="170"/>
      <c r="AH140" s="170"/>
      <c r="AI140" s="170"/>
      <c r="AJ140" s="170">
        <f t="shared" si="158"/>
        <v>0</v>
      </c>
      <c r="AK140" s="170">
        <f t="shared" si="158"/>
        <v>0</v>
      </c>
    </row>
    <row r="141" spans="1:37" ht="63" x14ac:dyDescent="0.25">
      <c r="A141" s="267">
        <f t="shared" si="103"/>
        <v>108</v>
      </c>
      <c r="B141" s="133" t="s">
        <v>337</v>
      </c>
      <c r="C141" s="138" t="s">
        <v>338</v>
      </c>
      <c r="D141" s="142">
        <v>2.2746959999999996</v>
      </c>
      <c r="E141" s="142">
        <f>D141*6%</f>
        <v>0.13648175999999998</v>
      </c>
      <c r="F141" s="142">
        <f>D141-E141-H141</f>
        <v>1.9107446399999994</v>
      </c>
      <c r="G141" s="142">
        <v>0</v>
      </c>
      <c r="H141" s="142">
        <f>D141*10%</f>
        <v>0.22746959999999997</v>
      </c>
      <c r="I141" s="142">
        <v>0.30754962200000002</v>
      </c>
      <c r="J141" s="142">
        <v>0.14577101000000001</v>
      </c>
      <c r="K141" s="142">
        <v>0</v>
      </c>
      <c r="L141" s="142">
        <v>0</v>
      </c>
      <c r="M141" s="142">
        <v>0.16177861200000002</v>
      </c>
      <c r="N141" s="142">
        <f>D141-I141</f>
        <v>1.9671463779999996</v>
      </c>
      <c r="O141" s="142">
        <f t="shared" ref="O141" si="159">E141-J141</f>
        <v>-9.2892500000000267E-3</v>
      </c>
      <c r="P141" s="142">
        <f t="shared" ref="P141" si="160">F141-K141</f>
        <v>1.9107446399999994</v>
      </c>
      <c r="Q141" s="142">
        <f t="shared" ref="Q141" si="161">G141-L141</f>
        <v>0</v>
      </c>
      <c r="R141" s="142">
        <f t="shared" ref="R141" si="162">H141-M141</f>
        <v>6.569098799999995E-2</v>
      </c>
      <c r="S141" s="134">
        <v>0.25629135000000003</v>
      </c>
      <c r="T141" s="134">
        <v>0.12147583999999999</v>
      </c>
      <c r="U141" s="168">
        <v>0</v>
      </c>
      <c r="V141" s="134">
        <v>0</v>
      </c>
      <c r="W141" s="142">
        <v>0.13481551000000003</v>
      </c>
      <c r="X141" s="142"/>
      <c r="Y141" s="142"/>
      <c r="Z141" s="142"/>
      <c r="AA141" s="142"/>
      <c r="AB141" s="142"/>
      <c r="AC141" s="142"/>
      <c r="AD141" s="142"/>
      <c r="AE141" s="134">
        <v>0</v>
      </c>
      <c r="AF141" s="142"/>
      <c r="AG141" s="142"/>
      <c r="AH141" s="142"/>
      <c r="AI141" s="142"/>
      <c r="AJ141" s="134">
        <v>0</v>
      </c>
      <c r="AK141" s="142"/>
    </row>
    <row r="142" spans="1:37" ht="31.5" x14ac:dyDescent="0.25">
      <c r="A142" s="267"/>
      <c r="B142" s="187" t="s">
        <v>339</v>
      </c>
      <c r="C142" s="188"/>
      <c r="D142" s="170">
        <v>72.374591999999978</v>
      </c>
      <c r="E142" s="170">
        <f t="shared" ref="E142:AK142" si="163">SUM(E143:E163)</f>
        <v>4.3424755199999989</v>
      </c>
      <c r="F142" s="170">
        <f t="shared" si="163"/>
        <v>60.794657279999996</v>
      </c>
      <c r="G142" s="170">
        <f t="shared" si="163"/>
        <v>0</v>
      </c>
      <c r="H142" s="170">
        <f t="shared" si="163"/>
        <v>7.2374591999999982</v>
      </c>
      <c r="I142" s="170">
        <f t="shared" si="163"/>
        <v>22.331896101999998</v>
      </c>
      <c r="J142" s="170">
        <f t="shared" si="163"/>
        <v>0.67946616000000004</v>
      </c>
      <c r="K142" s="170">
        <f t="shared" si="163"/>
        <v>13.119948030000002</v>
      </c>
      <c r="L142" s="170">
        <f t="shared" si="163"/>
        <v>1.7889476799999999</v>
      </c>
      <c r="M142" s="170">
        <f t="shared" si="163"/>
        <v>6.7435342319999991</v>
      </c>
      <c r="N142" s="170">
        <f t="shared" si="163"/>
        <v>50.042695897999984</v>
      </c>
      <c r="O142" s="170">
        <f t="shared" si="163"/>
        <v>3.6630093599999993</v>
      </c>
      <c r="P142" s="170">
        <f t="shared" si="163"/>
        <v>47.674709249999999</v>
      </c>
      <c r="Q142" s="170">
        <f t="shared" si="163"/>
        <v>-1.7889476799999999</v>
      </c>
      <c r="R142" s="170">
        <f t="shared" si="163"/>
        <v>0.4939249680000003</v>
      </c>
      <c r="S142" s="170">
        <v>13.614458710000001</v>
      </c>
      <c r="T142" s="170">
        <v>1.2624401400000003</v>
      </c>
      <c r="U142" s="168">
        <v>6.6875688900000005</v>
      </c>
      <c r="V142" s="170">
        <v>0</v>
      </c>
      <c r="W142" s="170">
        <v>5.6644496799999988</v>
      </c>
      <c r="X142" s="170">
        <f t="shared" si="163"/>
        <v>0</v>
      </c>
      <c r="Y142" s="170">
        <f t="shared" si="163"/>
        <v>0</v>
      </c>
      <c r="Z142" s="170">
        <f t="shared" si="163"/>
        <v>0</v>
      </c>
      <c r="AA142" s="170">
        <f t="shared" si="163"/>
        <v>0</v>
      </c>
      <c r="AB142" s="170"/>
      <c r="AC142" s="170"/>
      <c r="AD142" s="170"/>
      <c r="AE142" s="170">
        <f t="shared" si="163"/>
        <v>4.5799999999999992</v>
      </c>
      <c r="AF142" s="170"/>
      <c r="AG142" s="170"/>
      <c r="AH142" s="170"/>
      <c r="AI142" s="170"/>
      <c r="AJ142" s="170">
        <f t="shared" si="163"/>
        <v>1.6220000000000001</v>
      </c>
      <c r="AK142" s="170">
        <f t="shared" si="163"/>
        <v>0</v>
      </c>
    </row>
    <row r="143" spans="1:37" ht="63" x14ac:dyDescent="0.25">
      <c r="A143" s="267">
        <f t="shared" si="103"/>
        <v>109</v>
      </c>
      <c r="B143" s="133" t="s">
        <v>340</v>
      </c>
      <c r="C143" s="138" t="s">
        <v>341</v>
      </c>
      <c r="D143" s="142">
        <v>0.29496600000000001</v>
      </c>
      <c r="E143" s="142">
        <f t="shared" ref="E143:E163" si="164">D143*6%</f>
        <v>1.7697959999999999E-2</v>
      </c>
      <c r="F143" s="142">
        <f t="shared" ref="F143:F163" si="165">D143-E143-H143</f>
        <v>0.24777143999999998</v>
      </c>
      <c r="G143" s="142">
        <v>0</v>
      </c>
      <c r="H143" s="142">
        <f t="shared" ref="H143:H163" si="166">D143*10%</f>
        <v>2.9496600000000001E-2</v>
      </c>
      <c r="I143" s="142">
        <v>2.0978256000000004E-2</v>
      </c>
      <c r="J143" s="142">
        <v>0</v>
      </c>
      <c r="K143" s="142">
        <v>0</v>
      </c>
      <c r="L143" s="142">
        <v>0</v>
      </c>
      <c r="M143" s="142">
        <v>2.0978256000000004E-2</v>
      </c>
      <c r="N143" s="142">
        <f t="shared" ref="N143:N163" si="167">D143-I143</f>
        <v>0.27398774399999998</v>
      </c>
      <c r="O143" s="142">
        <f t="shared" ref="O143:O163" si="168">E143-J143</f>
        <v>1.7697959999999999E-2</v>
      </c>
      <c r="P143" s="142">
        <f t="shared" ref="P143:P163" si="169">F143-K143</f>
        <v>0.24777143999999998</v>
      </c>
      <c r="Q143" s="142">
        <f t="shared" ref="Q143:Q163" si="170">G143-L143</f>
        <v>0</v>
      </c>
      <c r="R143" s="142">
        <f t="shared" ref="R143:R163" si="171">H143-M143</f>
        <v>8.5183439999999971E-3</v>
      </c>
      <c r="S143" s="134">
        <v>1.7481879999999998E-2</v>
      </c>
      <c r="T143" s="134">
        <v>0</v>
      </c>
      <c r="U143" s="168">
        <v>0</v>
      </c>
      <c r="V143" s="134">
        <v>0</v>
      </c>
      <c r="W143" s="142">
        <v>1.7481879999999998E-2</v>
      </c>
      <c r="X143" s="142"/>
      <c r="Y143" s="142"/>
      <c r="Z143" s="142"/>
      <c r="AA143" s="142"/>
      <c r="AB143" s="142"/>
      <c r="AC143" s="142"/>
      <c r="AD143" s="142"/>
      <c r="AE143" s="134">
        <v>0</v>
      </c>
      <c r="AF143" s="142"/>
      <c r="AG143" s="142"/>
      <c r="AH143" s="142"/>
      <c r="AI143" s="142"/>
      <c r="AJ143" s="134">
        <v>0</v>
      </c>
      <c r="AK143" s="142"/>
    </row>
    <row r="144" spans="1:37" ht="78.75" x14ac:dyDescent="0.25">
      <c r="A144" s="267">
        <f t="shared" si="103"/>
        <v>110</v>
      </c>
      <c r="B144" s="133" t="s">
        <v>342</v>
      </c>
      <c r="C144" s="138" t="s">
        <v>343</v>
      </c>
      <c r="D144" s="142">
        <v>1.2E-2</v>
      </c>
      <c r="E144" s="142">
        <f t="shared" si="164"/>
        <v>7.1999999999999994E-4</v>
      </c>
      <c r="F144" s="142">
        <f t="shared" si="165"/>
        <v>1.008E-2</v>
      </c>
      <c r="G144" s="142">
        <v>0</v>
      </c>
      <c r="H144" s="142">
        <f t="shared" si="166"/>
        <v>1.2000000000000001E-3</v>
      </c>
      <c r="I144" s="142">
        <v>0.24327657599999999</v>
      </c>
      <c r="J144" s="142">
        <v>0</v>
      </c>
      <c r="K144" s="142">
        <v>0</v>
      </c>
      <c r="L144" s="142">
        <v>0.22932</v>
      </c>
      <c r="M144" s="142">
        <v>1.3956576E-2</v>
      </c>
      <c r="N144" s="142">
        <f t="shared" si="167"/>
        <v>-0.23127657599999998</v>
      </c>
      <c r="O144" s="142">
        <f t="shared" si="168"/>
        <v>7.1999999999999994E-4</v>
      </c>
      <c r="P144" s="142">
        <f t="shared" si="169"/>
        <v>1.008E-2</v>
      </c>
      <c r="Q144" s="142">
        <f t="shared" si="170"/>
        <v>-0.22932</v>
      </c>
      <c r="R144" s="142">
        <f t="shared" si="171"/>
        <v>-1.2756576E-2</v>
      </c>
      <c r="S144" s="134">
        <v>0.20602818000000001</v>
      </c>
      <c r="T144" s="134">
        <v>0</v>
      </c>
      <c r="U144" s="168">
        <v>0.19109999999999999</v>
      </c>
      <c r="V144" s="134">
        <v>0</v>
      </c>
      <c r="W144" s="142">
        <v>1.4928180000000001E-2</v>
      </c>
      <c r="X144" s="142"/>
      <c r="Y144" s="142"/>
      <c r="Z144" s="142"/>
      <c r="AA144" s="142"/>
      <c r="AB144" s="181">
        <v>2020</v>
      </c>
      <c r="AC144" s="142" t="s">
        <v>2198</v>
      </c>
      <c r="AD144" s="142" t="s">
        <v>2199</v>
      </c>
      <c r="AE144" s="134">
        <v>0.16</v>
      </c>
      <c r="AF144" s="142"/>
      <c r="AG144" s="142"/>
      <c r="AH144" s="142"/>
      <c r="AI144" s="142"/>
      <c r="AJ144" s="134">
        <v>0</v>
      </c>
      <c r="AK144" s="142"/>
    </row>
    <row r="145" spans="1:37" ht="126" x14ac:dyDescent="0.25">
      <c r="A145" s="267">
        <f t="shared" si="103"/>
        <v>111</v>
      </c>
      <c r="B145" s="133" t="s">
        <v>344</v>
      </c>
      <c r="C145" s="138" t="s">
        <v>345</v>
      </c>
      <c r="D145" s="142">
        <v>1.210356</v>
      </c>
      <c r="E145" s="142">
        <f t="shared" si="164"/>
        <v>7.2621359999999996E-2</v>
      </c>
      <c r="F145" s="142">
        <f t="shared" si="165"/>
        <v>1.01669904</v>
      </c>
      <c r="G145" s="142">
        <v>0</v>
      </c>
      <c r="H145" s="142">
        <f t="shared" si="166"/>
        <v>0.12103560000000001</v>
      </c>
      <c r="I145" s="142">
        <v>9.0167119219999989</v>
      </c>
      <c r="J145" s="142">
        <v>0</v>
      </c>
      <c r="K145" s="142">
        <v>7.75447679</v>
      </c>
      <c r="L145" s="142">
        <v>0</v>
      </c>
      <c r="M145" s="142">
        <v>1.2622351319999998</v>
      </c>
      <c r="N145" s="142">
        <f t="shared" si="167"/>
        <v>-7.8063559219999989</v>
      </c>
      <c r="O145" s="142">
        <f t="shared" si="168"/>
        <v>7.2621359999999996E-2</v>
      </c>
      <c r="P145" s="142">
        <f t="shared" si="169"/>
        <v>-6.7377777500000002</v>
      </c>
      <c r="Q145" s="142">
        <f t="shared" si="170"/>
        <v>0</v>
      </c>
      <c r="R145" s="142">
        <f t="shared" si="171"/>
        <v>-1.1411995319999999</v>
      </c>
      <c r="S145" s="134">
        <v>1.0518626099999999</v>
      </c>
      <c r="T145" s="134">
        <v>0</v>
      </c>
      <c r="U145" s="168">
        <v>0</v>
      </c>
      <c r="V145" s="134">
        <v>0</v>
      </c>
      <c r="W145" s="142">
        <v>1.0518626099999999</v>
      </c>
      <c r="X145" s="142"/>
      <c r="Y145" s="142"/>
      <c r="Z145" s="142"/>
      <c r="AA145" s="142"/>
      <c r="AB145" s="181">
        <v>2020</v>
      </c>
      <c r="AC145" s="142" t="s">
        <v>2198</v>
      </c>
      <c r="AD145" s="142" t="s">
        <v>2199</v>
      </c>
      <c r="AE145" s="134">
        <v>1.26</v>
      </c>
      <c r="AF145" s="181">
        <v>2020</v>
      </c>
      <c r="AG145" s="142" t="s">
        <v>2200</v>
      </c>
      <c r="AH145" s="142" t="s">
        <v>2201</v>
      </c>
      <c r="AI145" s="142" t="s">
        <v>2202</v>
      </c>
      <c r="AJ145" s="134">
        <v>1.526</v>
      </c>
      <c r="AK145" s="142"/>
    </row>
    <row r="146" spans="1:37" ht="63" x14ac:dyDescent="0.25">
      <c r="A146" s="267">
        <f t="shared" si="103"/>
        <v>112</v>
      </c>
      <c r="B146" s="133" t="s">
        <v>346</v>
      </c>
      <c r="C146" s="138" t="s">
        <v>347</v>
      </c>
      <c r="D146" s="142">
        <v>1.4413800000000001</v>
      </c>
      <c r="E146" s="142">
        <f t="shared" si="164"/>
        <v>8.6482799999999999E-2</v>
      </c>
      <c r="F146" s="142">
        <f t="shared" si="165"/>
        <v>1.2107592</v>
      </c>
      <c r="G146" s="142">
        <v>0</v>
      </c>
      <c r="H146" s="142">
        <f t="shared" si="166"/>
        <v>0.14413800000000002</v>
      </c>
      <c r="I146" s="142">
        <v>0.24828336200000001</v>
      </c>
      <c r="J146" s="142">
        <v>0.14577101000000001</v>
      </c>
      <c r="K146" s="142">
        <v>0</v>
      </c>
      <c r="L146" s="142">
        <v>0</v>
      </c>
      <c r="M146" s="142">
        <v>0.10251235199999999</v>
      </c>
      <c r="N146" s="142">
        <f t="shared" si="167"/>
        <v>1.1930966380000001</v>
      </c>
      <c r="O146" s="142">
        <f t="shared" si="168"/>
        <v>-5.9288210000000008E-2</v>
      </c>
      <c r="P146" s="142">
        <f t="shared" si="169"/>
        <v>1.2107592</v>
      </c>
      <c r="Q146" s="142">
        <f t="shared" si="170"/>
        <v>0</v>
      </c>
      <c r="R146" s="142">
        <f t="shared" si="171"/>
        <v>4.1625648000000029E-2</v>
      </c>
      <c r="S146" s="134">
        <v>0.20690280000000003</v>
      </c>
      <c r="T146" s="134">
        <v>0.12147583999999999</v>
      </c>
      <c r="U146" s="168">
        <v>0</v>
      </c>
      <c r="V146" s="134">
        <v>0</v>
      </c>
      <c r="W146" s="142">
        <v>8.542696000000001E-2</v>
      </c>
      <c r="X146" s="142"/>
      <c r="Y146" s="142"/>
      <c r="Z146" s="142"/>
      <c r="AA146" s="142"/>
      <c r="AB146" s="142"/>
      <c r="AC146" s="142"/>
      <c r="AD146" s="142"/>
      <c r="AE146" s="134">
        <v>0</v>
      </c>
      <c r="AF146" s="142"/>
      <c r="AG146" s="142"/>
      <c r="AH146" s="142"/>
      <c r="AI146" s="142"/>
      <c r="AJ146" s="134">
        <v>0</v>
      </c>
      <c r="AK146" s="142"/>
    </row>
    <row r="147" spans="1:37" ht="63" x14ac:dyDescent="0.25">
      <c r="A147" s="267">
        <f t="shared" si="103"/>
        <v>113</v>
      </c>
      <c r="B147" s="174" t="s">
        <v>348</v>
      </c>
      <c r="C147" s="138" t="s">
        <v>349</v>
      </c>
      <c r="D147" s="142">
        <v>1.4718719999999998</v>
      </c>
      <c r="E147" s="142">
        <f t="shared" si="164"/>
        <v>8.8312319999999986E-2</v>
      </c>
      <c r="F147" s="142">
        <f t="shared" si="165"/>
        <v>1.2363724799999998</v>
      </c>
      <c r="G147" s="142">
        <v>0</v>
      </c>
      <c r="H147" s="142">
        <f t="shared" si="166"/>
        <v>0.14718719999999999</v>
      </c>
      <c r="I147" s="142">
        <v>0.10468099199999999</v>
      </c>
      <c r="J147" s="142">
        <v>0</v>
      </c>
      <c r="K147" s="142">
        <v>0</v>
      </c>
      <c r="L147" s="142">
        <v>0</v>
      </c>
      <c r="M147" s="142">
        <v>0.10468099199999999</v>
      </c>
      <c r="N147" s="142">
        <f t="shared" si="167"/>
        <v>1.3671910079999998</v>
      </c>
      <c r="O147" s="142">
        <f t="shared" si="168"/>
        <v>8.8312319999999986E-2</v>
      </c>
      <c r="P147" s="142">
        <f t="shared" si="169"/>
        <v>1.2363724799999998</v>
      </c>
      <c r="Q147" s="142">
        <f t="shared" si="170"/>
        <v>0</v>
      </c>
      <c r="R147" s="142">
        <f t="shared" si="171"/>
        <v>4.2506208000000004E-2</v>
      </c>
      <c r="S147" s="134">
        <v>8.7234160000000005E-2</v>
      </c>
      <c r="T147" s="134">
        <v>0</v>
      </c>
      <c r="U147" s="168">
        <v>0</v>
      </c>
      <c r="V147" s="134">
        <v>0</v>
      </c>
      <c r="W147" s="142">
        <v>8.7234160000000005E-2</v>
      </c>
      <c r="X147" s="142"/>
      <c r="Y147" s="142"/>
      <c r="Z147" s="142"/>
      <c r="AA147" s="142"/>
      <c r="AB147" s="142"/>
      <c r="AC147" s="142"/>
      <c r="AD147" s="142"/>
      <c r="AE147" s="134">
        <v>0</v>
      </c>
      <c r="AF147" s="142"/>
      <c r="AG147" s="142"/>
      <c r="AH147" s="142"/>
      <c r="AI147" s="142"/>
      <c r="AJ147" s="134">
        <v>0</v>
      </c>
      <c r="AK147" s="142"/>
    </row>
    <row r="148" spans="1:37" ht="47.25" x14ac:dyDescent="0.25">
      <c r="A148" s="267">
        <f t="shared" si="103"/>
        <v>114</v>
      </c>
      <c r="B148" s="133" t="s">
        <v>350</v>
      </c>
      <c r="C148" s="138" t="s">
        <v>351</v>
      </c>
      <c r="D148" s="142">
        <v>62.679383999999992</v>
      </c>
      <c r="E148" s="142">
        <f t="shared" si="164"/>
        <v>3.7607630399999992</v>
      </c>
      <c r="F148" s="142">
        <f t="shared" si="165"/>
        <v>52.650682559999993</v>
      </c>
      <c r="G148" s="142">
        <v>0</v>
      </c>
      <c r="H148" s="142">
        <f t="shared" si="166"/>
        <v>6.2679383999999994</v>
      </c>
      <c r="I148" s="142">
        <v>4.4578196279999993</v>
      </c>
      <c r="J148" s="142">
        <v>0</v>
      </c>
      <c r="K148" s="142">
        <v>0</v>
      </c>
      <c r="L148" s="142">
        <v>0</v>
      </c>
      <c r="M148" s="142">
        <v>4.4578196279999993</v>
      </c>
      <c r="N148" s="142">
        <f t="shared" si="167"/>
        <v>58.221564371999989</v>
      </c>
      <c r="O148" s="142">
        <f t="shared" si="168"/>
        <v>3.7607630399999992</v>
      </c>
      <c r="P148" s="142">
        <f t="shared" si="169"/>
        <v>52.650682559999993</v>
      </c>
      <c r="Q148" s="142">
        <f t="shared" si="170"/>
        <v>0</v>
      </c>
      <c r="R148" s="142">
        <f t="shared" si="171"/>
        <v>1.810118772</v>
      </c>
      <c r="S148" s="134">
        <v>3.7148496899999999</v>
      </c>
      <c r="T148" s="134">
        <v>0</v>
      </c>
      <c r="U148" s="168">
        <v>0</v>
      </c>
      <c r="V148" s="134">
        <v>0</v>
      </c>
      <c r="W148" s="142">
        <v>3.7148496899999999</v>
      </c>
      <c r="X148" s="142"/>
      <c r="Y148" s="142"/>
      <c r="Z148" s="142"/>
      <c r="AA148" s="142"/>
      <c r="AB148" s="142"/>
      <c r="AC148" s="142"/>
      <c r="AD148" s="142"/>
      <c r="AE148" s="134">
        <v>0</v>
      </c>
      <c r="AF148" s="142"/>
      <c r="AG148" s="142"/>
      <c r="AH148" s="142"/>
      <c r="AI148" s="142"/>
      <c r="AJ148" s="134">
        <v>0</v>
      </c>
      <c r="AK148" s="142"/>
    </row>
    <row r="149" spans="1:37" ht="78.75" x14ac:dyDescent="0.25">
      <c r="A149" s="267">
        <f t="shared" si="103"/>
        <v>115</v>
      </c>
      <c r="B149" s="133" t="s">
        <v>352</v>
      </c>
      <c r="C149" s="138" t="s">
        <v>353</v>
      </c>
      <c r="D149" s="142">
        <v>0.65771999999999997</v>
      </c>
      <c r="E149" s="142">
        <f t="shared" si="164"/>
        <v>3.9463199999999997E-2</v>
      </c>
      <c r="F149" s="142">
        <f t="shared" si="165"/>
        <v>0.5524848</v>
      </c>
      <c r="G149" s="142">
        <v>0</v>
      </c>
      <c r="H149" s="142">
        <f t="shared" si="166"/>
        <v>6.5771999999999997E-2</v>
      </c>
      <c r="I149" s="142">
        <v>0.93988367400000006</v>
      </c>
      <c r="J149" s="142">
        <v>0</v>
      </c>
      <c r="K149" s="142">
        <v>0.86838093000000005</v>
      </c>
      <c r="L149" s="142">
        <v>0</v>
      </c>
      <c r="M149" s="142">
        <v>7.1502743999999993E-2</v>
      </c>
      <c r="N149" s="142">
        <f t="shared" si="167"/>
        <v>-0.28216367400000009</v>
      </c>
      <c r="O149" s="142">
        <f t="shared" si="168"/>
        <v>3.9463199999999997E-2</v>
      </c>
      <c r="P149" s="142">
        <f t="shared" si="169"/>
        <v>-0.31589613000000005</v>
      </c>
      <c r="Q149" s="142">
        <f t="shared" si="170"/>
        <v>0</v>
      </c>
      <c r="R149" s="142">
        <f t="shared" si="171"/>
        <v>-5.730743999999996E-3</v>
      </c>
      <c r="S149" s="134">
        <v>5.9585620000000006E-2</v>
      </c>
      <c r="T149" s="134">
        <v>0</v>
      </c>
      <c r="U149" s="168">
        <v>0</v>
      </c>
      <c r="V149" s="134">
        <v>0</v>
      </c>
      <c r="W149" s="142">
        <v>5.9585620000000006E-2</v>
      </c>
      <c r="X149" s="142"/>
      <c r="Y149" s="142"/>
      <c r="Z149" s="142"/>
      <c r="AA149" s="142"/>
      <c r="AB149" s="181">
        <v>2020</v>
      </c>
      <c r="AC149" s="142" t="s">
        <v>2198</v>
      </c>
      <c r="AD149" s="142" t="s">
        <v>2199</v>
      </c>
      <c r="AE149" s="134">
        <v>0.8</v>
      </c>
      <c r="AF149" s="181">
        <v>2020</v>
      </c>
      <c r="AG149" s="142" t="s">
        <v>2200</v>
      </c>
      <c r="AH149" s="142" t="s">
        <v>2201</v>
      </c>
      <c r="AI149" s="142" t="s">
        <v>2202</v>
      </c>
      <c r="AJ149" s="134">
        <v>9.6000000000000002E-2</v>
      </c>
      <c r="AK149" s="142"/>
    </row>
    <row r="150" spans="1:37" ht="63" x14ac:dyDescent="0.25">
      <c r="A150" s="267">
        <f t="shared" ref="A150:A212" si="172">IF(A149&gt;0,A149+1,A148+1)</f>
        <v>116</v>
      </c>
      <c r="B150" s="133" t="s">
        <v>354</v>
      </c>
      <c r="C150" s="138" t="s">
        <v>355</v>
      </c>
      <c r="D150" s="142">
        <v>0.06</v>
      </c>
      <c r="E150" s="142">
        <f t="shared" si="164"/>
        <v>3.5999999999999999E-3</v>
      </c>
      <c r="F150" s="142">
        <f t="shared" si="165"/>
        <v>5.04E-2</v>
      </c>
      <c r="G150" s="142">
        <v>0</v>
      </c>
      <c r="H150" s="142">
        <f t="shared" si="166"/>
        <v>6.0000000000000001E-3</v>
      </c>
      <c r="I150" s="142">
        <v>3.4243199999999999E-4</v>
      </c>
      <c r="J150" s="142">
        <v>0</v>
      </c>
      <c r="K150" s="142">
        <v>0</v>
      </c>
      <c r="L150" s="142">
        <v>0</v>
      </c>
      <c r="M150" s="142">
        <v>3.4243199999999999E-4</v>
      </c>
      <c r="N150" s="142">
        <f t="shared" si="167"/>
        <v>5.9657568000000001E-2</v>
      </c>
      <c r="O150" s="142">
        <f t="shared" si="168"/>
        <v>3.5999999999999999E-3</v>
      </c>
      <c r="P150" s="142">
        <f t="shared" si="169"/>
        <v>5.04E-2</v>
      </c>
      <c r="Q150" s="142">
        <f t="shared" si="170"/>
        <v>0</v>
      </c>
      <c r="R150" s="142">
        <f t="shared" si="171"/>
        <v>5.657568E-3</v>
      </c>
      <c r="S150" s="134">
        <v>2.8536000000000002E-4</v>
      </c>
      <c r="T150" s="134">
        <v>0</v>
      </c>
      <c r="U150" s="168">
        <v>0</v>
      </c>
      <c r="V150" s="134">
        <v>0</v>
      </c>
      <c r="W150" s="142">
        <v>2.8536000000000002E-4</v>
      </c>
      <c r="X150" s="142"/>
      <c r="Y150" s="142"/>
      <c r="Z150" s="142"/>
      <c r="AA150" s="142"/>
      <c r="AB150" s="181">
        <v>2020</v>
      </c>
      <c r="AC150" s="142" t="s">
        <v>2198</v>
      </c>
      <c r="AD150" s="142" t="s">
        <v>2199</v>
      </c>
      <c r="AE150" s="134">
        <v>0.8</v>
      </c>
      <c r="AF150" s="142"/>
      <c r="AG150" s="142"/>
      <c r="AH150" s="142"/>
      <c r="AI150" s="142"/>
      <c r="AJ150" s="134">
        <v>0</v>
      </c>
      <c r="AK150" s="142"/>
    </row>
    <row r="151" spans="1:37" ht="47.25" x14ac:dyDescent="0.25">
      <c r="A151" s="267">
        <f t="shared" si="172"/>
        <v>117</v>
      </c>
      <c r="B151" s="133" t="s">
        <v>356</v>
      </c>
      <c r="C151" s="138" t="s">
        <v>357</v>
      </c>
      <c r="D151" s="142">
        <v>0.14551199999999997</v>
      </c>
      <c r="E151" s="142">
        <f t="shared" si="164"/>
        <v>8.7307199999999974E-3</v>
      </c>
      <c r="F151" s="142">
        <f t="shared" si="165"/>
        <v>0.12223007999999998</v>
      </c>
      <c r="G151" s="142">
        <v>0</v>
      </c>
      <c r="H151" s="142">
        <f t="shared" si="166"/>
        <v>1.4551199999999999E-2</v>
      </c>
      <c r="I151" s="142">
        <v>0</v>
      </c>
      <c r="J151" s="142">
        <v>0</v>
      </c>
      <c r="K151" s="142">
        <v>0</v>
      </c>
      <c r="L151" s="142">
        <v>0</v>
      </c>
      <c r="M151" s="142">
        <v>0</v>
      </c>
      <c r="N151" s="142">
        <f t="shared" si="167"/>
        <v>0.14551199999999997</v>
      </c>
      <c r="O151" s="142">
        <f t="shared" si="168"/>
        <v>8.7307199999999974E-3</v>
      </c>
      <c r="P151" s="142">
        <f t="shared" si="169"/>
        <v>0.12223007999999998</v>
      </c>
      <c r="Q151" s="142">
        <f t="shared" si="170"/>
        <v>0</v>
      </c>
      <c r="R151" s="142">
        <f t="shared" si="171"/>
        <v>1.4551199999999999E-2</v>
      </c>
      <c r="S151" s="134">
        <v>0</v>
      </c>
      <c r="T151" s="134">
        <v>0</v>
      </c>
      <c r="U151" s="168">
        <v>0</v>
      </c>
      <c r="V151" s="134">
        <v>0</v>
      </c>
      <c r="W151" s="142">
        <v>0</v>
      </c>
      <c r="X151" s="142"/>
      <c r="Y151" s="142"/>
      <c r="Z151" s="142"/>
      <c r="AA151" s="142"/>
      <c r="AB151" s="181">
        <v>2020</v>
      </c>
      <c r="AC151" s="142" t="s">
        <v>2198</v>
      </c>
      <c r="AD151" s="142" t="s">
        <v>2199</v>
      </c>
      <c r="AE151" s="134">
        <v>0.25</v>
      </c>
      <c r="AF151" s="142"/>
      <c r="AG151" s="142"/>
      <c r="AH151" s="142"/>
      <c r="AI151" s="142"/>
      <c r="AJ151" s="134">
        <v>0</v>
      </c>
      <c r="AK151" s="142"/>
    </row>
    <row r="152" spans="1:37" ht="78.75" x14ac:dyDescent="0.25">
      <c r="A152" s="267">
        <f t="shared" si="172"/>
        <v>118</v>
      </c>
      <c r="B152" s="133" t="s">
        <v>1799</v>
      </c>
      <c r="C152" s="138" t="s">
        <v>358</v>
      </c>
      <c r="D152" s="142">
        <v>0.45558599999999994</v>
      </c>
      <c r="E152" s="142">
        <f t="shared" si="164"/>
        <v>2.7335159999999994E-2</v>
      </c>
      <c r="F152" s="142">
        <f t="shared" si="165"/>
        <v>0.38269223999999996</v>
      </c>
      <c r="G152" s="142">
        <v>0</v>
      </c>
      <c r="H152" s="142">
        <f t="shared" si="166"/>
        <v>4.5558599999999998E-2</v>
      </c>
      <c r="I152" s="142">
        <v>2.4722399999999999E-2</v>
      </c>
      <c r="J152" s="142">
        <v>0</v>
      </c>
      <c r="K152" s="142">
        <v>0</v>
      </c>
      <c r="L152" s="142">
        <v>0</v>
      </c>
      <c r="M152" s="142">
        <v>2.4722399999999999E-2</v>
      </c>
      <c r="N152" s="142">
        <f t="shared" si="167"/>
        <v>0.43086359999999996</v>
      </c>
      <c r="O152" s="142">
        <f t="shared" si="168"/>
        <v>2.7335159999999994E-2</v>
      </c>
      <c r="P152" s="142">
        <f t="shared" si="169"/>
        <v>0.38269223999999996</v>
      </c>
      <c r="Q152" s="142">
        <f t="shared" si="170"/>
        <v>0</v>
      </c>
      <c r="R152" s="142">
        <f t="shared" si="171"/>
        <v>2.0836199999999999E-2</v>
      </c>
      <c r="S152" s="134">
        <v>6.8391000000000007E-2</v>
      </c>
      <c r="T152" s="134">
        <v>4.7788999999999998E-2</v>
      </c>
      <c r="U152" s="168">
        <v>0</v>
      </c>
      <c r="V152" s="134">
        <v>0</v>
      </c>
      <c r="W152" s="142">
        <v>2.0601999999999999E-2</v>
      </c>
      <c r="X152" s="142"/>
      <c r="Y152" s="142"/>
      <c r="Z152" s="142"/>
      <c r="AA152" s="142"/>
      <c r="AB152" s="181">
        <v>2020</v>
      </c>
      <c r="AC152" s="142" t="s">
        <v>2198</v>
      </c>
      <c r="AD152" s="142" t="s">
        <v>2199</v>
      </c>
      <c r="AE152" s="134">
        <v>0.4</v>
      </c>
      <c r="AF152" s="142"/>
      <c r="AG152" s="142"/>
      <c r="AH152" s="142"/>
      <c r="AI152" s="142"/>
      <c r="AJ152" s="134">
        <v>0</v>
      </c>
      <c r="AK152" s="142"/>
    </row>
    <row r="153" spans="1:37" ht="110.25" x14ac:dyDescent="0.25">
      <c r="A153" s="267">
        <f t="shared" si="172"/>
        <v>119</v>
      </c>
      <c r="B153" s="133" t="s">
        <v>359</v>
      </c>
      <c r="C153" s="138" t="s">
        <v>1676</v>
      </c>
      <c r="D153" s="142">
        <v>0.42886799999999997</v>
      </c>
      <c r="E153" s="142">
        <f t="shared" si="164"/>
        <v>2.5732079999999997E-2</v>
      </c>
      <c r="F153" s="142">
        <f t="shared" si="165"/>
        <v>0.36024911999999998</v>
      </c>
      <c r="G153" s="142">
        <v>0</v>
      </c>
      <c r="H153" s="142">
        <f t="shared" si="166"/>
        <v>4.2886800000000003E-2</v>
      </c>
      <c r="I153" s="142">
        <v>2.7406511999999997E-2</v>
      </c>
      <c r="J153" s="142">
        <v>0</v>
      </c>
      <c r="K153" s="142">
        <v>0</v>
      </c>
      <c r="L153" s="142">
        <v>0</v>
      </c>
      <c r="M153" s="142">
        <v>2.7406511999999997E-2</v>
      </c>
      <c r="N153" s="142">
        <f t="shared" si="167"/>
        <v>0.40146148799999998</v>
      </c>
      <c r="O153" s="142">
        <f t="shared" si="168"/>
        <v>2.5732079999999997E-2</v>
      </c>
      <c r="P153" s="142">
        <f t="shared" si="169"/>
        <v>0.36024911999999998</v>
      </c>
      <c r="Q153" s="142">
        <f t="shared" si="170"/>
        <v>0</v>
      </c>
      <c r="R153" s="142">
        <f t="shared" si="171"/>
        <v>1.5480288000000005E-2</v>
      </c>
      <c r="S153" s="134">
        <v>0.26979661000000005</v>
      </c>
      <c r="T153" s="134">
        <v>0</v>
      </c>
      <c r="U153" s="168">
        <v>0.24626923000000003</v>
      </c>
      <c r="V153" s="134">
        <v>0</v>
      </c>
      <c r="W153" s="142">
        <v>2.3527380000000001E-2</v>
      </c>
      <c r="X153" s="142"/>
      <c r="Y153" s="142"/>
      <c r="Z153" s="142"/>
      <c r="AA153" s="142"/>
      <c r="AB153" s="181">
        <v>2020</v>
      </c>
      <c r="AC153" s="142" t="s">
        <v>2198</v>
      </c>
      <c r="AD153" s="142" t="s">
        <v>2199</v>
      </c>
      <c r="AE153" s="134">
        <v>0.25</v>
      </c>
      <c r="AF153" s="142"/>
      <c r="AG153" s="142"/>
      <c r="AH153" s="142"/>
      <c r="AI153" s="142"/>
      <c r="AJ153" s="134">
        <v>0</v>
      </c>
      <c r="AK153" s="142"/>
    </row>
    <row r="154" spans="1:37" ht="94.5" x14ac:dyDescent="0.25">
      <c r="A154" s="267">
        <f t="shared" si="172"/>
        <v>120</v>
      </c>
      <c r="B154" s="133" t="s">
        <v>360</v>
      </c>
      <c r="C154" s="138" t="s">
        <v>1677</v>
      </c>
      <c r="D154" s="142">
        <v>0.23521199999999998</v>
      </c>
      <c r="E154" s="142">
        <f t="shared" si="164"/>
        <v>1.4112719999999999E-2</v>
      </c>
      <c r="F154" s="142">
        <f t="shared" si="165"/>
        <v>0.19757807999999999</v>
      </c>
      <c r="G154" s="142">
        <v>0</v>
      </c>
      <c r="H154" s="142">
        <f t="shared" si="166"/>
        <v>2.3521199999999999E-2</v>
      </c>
      <c r="I154" s="142">
        <v>0.15140848200000001</v>
      </c>
      <c r="J154" s="142">
        <v>0</v>
      </c>
      <c r="K154" s="142">
        <v>0.14599491000000001</v>
      </c>
      <c r="L154" s="142">
        <v>0</v>
      </c>
      <c r="M154" s="142">
        <v>5.4135720000000002E-3</v>
      </c>
      <c r="N154" s="142">
        <f t="shared" si="167"/>
        <v>8.3803517999999966E-2</v>
      </c>
      <c r="O154" s="142">
        <f t="shared" si="168"/>
        <v>1.4112719999999999E-2</v>
      </c>
      <c r="P154" s="142">
        <f t="shared" si="169"/>
        <v>5.1583169999999984E-2</v>
      </c>
      <c r="Q154" s="142">
        <f t="shared" si="170"/>
        <v>0</v>
      </c>
      <c r="R154" s="142">
        <f t="shared" si="171"/>
        <v>1.8107628000000001E-2</v>
      </c>
      <c r="S154" s="134">
        <v>0.12617373999999998</v>
      </c>
      <c r="T154" s="134">
        <v>0</v>
      </c>
      <c r="U154" s="168">
        <v>0.12166242999999999</v>
      </c>
      <c r="V154" s="134">
        <v>0</v>
      </c>
      <c r="W154" s="142">
        <v>4.511310000000001E-3</v>
      </c>
      <c r="X154" s="142"/>
      <c r="Y154" s="142"/>
      <c r="Z154" s="142"/>
      <c r="AA154" s="142"/>
      <c r="AB154" s="142"/>
      <c r="AC154" s="142"/>
      <c r="AD154" s="142"/>
      <c r="AE154" s="134">
        <v>0</v>
      </c>
      <c r="AF154" s="142"/>
      <c r="AG154" s="142"/>
      <c r="AH154" s="142"/>
      <c r="AI154" s="142"/>
      <c r="AJ154" s="134">
        <v>0</v>
      </c>
      <c r="AK154" s="142"/>
    </row>
    <row r="155" spans="1:37" ht="78.75" x14ac:dyDescent="0.25">
      <c r="A155" s="267">
        <f t="shared" si="172"/>
        <v>121</v>
      </c>
      <c r="B155" s="133" t="s">
        <v>361</v>
      </c>
      <c r="C155" s="138" t="s">
        <v>1678</v>
      </c>
      <c r="D155" s="142">
        <v>1.0311719999999998</v>
      </c>
      <c r="E155" s="142">
        <f t="shared" si="164"/>
        <v>6.1870319999999986E-2</v>
      </c>
      <c r="F155" s="142">
        <f t="shared" si="165"/>
        <v>0.8661844799999997</v>
      </c>
      <c r="G155" s="142">
        <v>0</v>
      </c>
      <c r="H155" s="142">
        <f t="shared" si="166"/>
        <v>0.10311719999999998</v>
      </c>
      <c r="I155" s="142">
        <v>0.39024040800000004</v>
      </c>
      <c r="J155" s="142">
        <v>0</v>
      </c>
      <c r="K155" s="142">
        <v>0</v>
      </c>
      <c r="L155" s="142">
        <v>0.36792000000000002</v>
      </c>
      <c r="M155" s="142">
        <v>2.2320408E-2</v>
      </c>
      <c r="N155" s="142">
        <f t="shared" si="167"/>
        <v>0.64093159199999972</v>
      </c>
      <c r="O155" s="142">
        <f t="shared" si="168"/>
        <v>6.1870319999999986E-2</v>
      </c>
      <c r="P155" s="142">
        <f t="shared" si="169"/>
        <v>0.8661844799999997</v>
      </c>
      <c r="Q155" s="142">
        <f t="shared" si="170"/>
        <v>-0.36792000000000002</v>
      </c>
      <c r="R155" s="142">
        <f t="shared" si="171"/>
        <v>8.0796791999999978E-2</v>
      </c>
      <c r="S155" s="134">
        <v>0.49134416999999997</v>
      </c>
      <c r="T155" s="134">
        <v>0.15733697000000002</v>
      </c>
      <c r="U155" s="168">
        <v>0.31291841999999997</v>
      </c>
      <c r="V155" s="134">
        <v>0</v>
      </c>
      <c r="W155" s="142">
        <v>2.1088780000000001E-2</v>
      </c>
      <c r="X155" s="142"/>
      <c r="Y155" s="142"/>
      <c r="Z155" s="142"/>
      <c r="AA155" s="142"/>
      <c r="AB155" s="181">
        <v>2020</v>
      </c>
      <c r="AC155" s="142" t="s">
        <v>2198</v>
      </c>
      <c r="AD155" s="142" t="s">
        <v>2199</v>
      </c>
      <c r="AE155" s="134">
        <v>0.4</v>
      </c>
      <c r="AF155" s="142"/>
      <c r="AG155" s="142"/>
      <c r="AH155" s="142"/>
      <c r="AI155" s="142"/>
      <c r="AJ155" s="134">
        <v>0</v>
      </c>
      <c r="AK155" s="142"/>
    </row>
    <row r="156" spans="1:37" ht="78.75" x14ac:dyDescent="0.25">
      <c r="A156" s="267">
        <f t="shared" si="172"/>
        <v>122</v>
      </c>
      <c r="B156" s="133" t="s">
        <v>1800</v>
      </c>
      <c r="C156" s="138" t="s">
        <v>1679</v>
      </c>
      <c r="D156" s="142">
        <v>2.2505639999999998</v>
      </c>
      <c r="E156" s="142">
        <f t="shared" si="164"/>
        <v>0.13503383999999999</v>
      </c>
      <c r="F156" s="142">
        <f t="shared" si="165"/>
        <v>1.8904737599999997</v>
      </c>
      <c r="G156" s="142">
        <v>0</v>
      </c>
      <c r="H156" s="142">
        <f t="shared" si="166"/>
        <v>0.22505639999999999</v>
      </c>
      <c r="I156" s="142">
        <v>0.16006231199999996</v>
      </c>
      <c r="J156" s="142">
        <v>0</v>
      </c>
      <c r="K156" s="142">
        <v>0</v>
      </c>
      <c r="L156" s="142">
        <v>0</v>
      </c>
      <c r="M156" s="142">
        <v>0.16006231199999996</v>
      </c>
      <c r="N156" s="142">
        <f t="shared" si="167"/>
        <v>2.0905016879999998</v>
      </c>
      <c r="O156" s="142">
        <f t="shared" si="168"/>
        <v>0.13503383999999999</v>
      </c>
      <c r="P156" s="142">
        <f t="shared" si="169"/>
        <v>1.8904737599999997</v>
      </c>
      <c r="Q156" s="142">
        <f t="shared" si="170"/>
        <v>0</v>
      </c>
      <c r="R156" s="142">
        <f t="shared" si="171"/>
        <v>6.4994088000000033E-2</v>
      </c>
      <c r="S156" s="134">
        <v>0.13338525999999998</v>
      </c>
      <c r="T156" s="134">
        <v>0</v>
      </c>
      <c r="U156" s="168">
        <v>0</v>
      </c>
      <c r="V156" s="134">
        <v>0</v>
      </c>
      <c r="W156" s="142">
        <v>0.13338525999999998</v>
      </c>
      <c r="X156" s="142"/>
      <c r="Y156" s="142"/>
      <c r="Z156" s="142"/>
      <c r="AA156" s="142"/>
      <c r="AB156" s="142"/>
      <c r="AC156" s="142"/>
      <c r="AD156" s="142"/>
      <c r="AE156" s="134">
        <v>0</v>
      </c>
      <c r="AF156" s="142"/>
      <c r="AG156" s="142"/>
      <c r="AH156" s="142"/>
      <c r="AI156" s="142"/>
      <c r="AJ156" s="134">
        <v>0</v>
      </c>
      <c r="AK156" s="142"/>
    </row>
    <row r="157" spans="1:37" ht="78.75" x14ac:dyDescent="0.25">
      <c r="A157" s="267">
        <f t="shared" si="172"/>
        <v>123</v>
      </c>
      <c r="B157" s="133" t="s">
        <v>1801</v>
      </c>
      <c r="C157" s="138" t="s">
        <v>1505</v>
      </c>
      <c r="D157" s="142">
        <v>0</v>
      </c>
      <c r="E157" s="142">
        <f t="shared" si="164"/>
        <v>0</v>
      </c>
      <c r="F157" s="142">
        <f t="shared" si="165"/>
        <v>0</v>
      </c>
      <c r="G157" s="142">
        <v>0</v>
      </c>
      <c r="H157" s="142">
        <f t="shared" si="166"/>
        <v>0</v>
      </c>
      <c r="I157" s="142">
        <v>0.67192914800000003</v>
      </c>
      <c r="J157" s="142">
        <v>0</v>
      </c>
      <c r="K157" s="142">
        <v>0</v>
      </c>
      <c r="L157" s="142">
        <v>0.29603767999999997</v>
      </c>
      <c r="M157" s="142">
        <v>0.37589146800000001</v>
      </c>
      <c r="N157" s="142">
        <f t="shared" si="167"/>
        <v>-0.67192914800000003</v>
      </c>
      <c r="O157" s="142">
        <f t="shared" si="168"/>
        <v>0</v>
      </c>
      <c r="P157" s="142">
        <f t="shared" si="169"/>
        <v>0</v>
      </c>
      <c r="Q157" s="142">
        <f t="shared" si="170"/>
        <v>-0.29603767999999997</v>
      </c>
      <c r="R157" s="142">
        <f t="shared" si="171"/>
        <v>-0.37589146800000001</v>
      </c>
      <c r="S157" s="134">
        <v>1.3043746900000002</v>
      </c>
      <c r="T157" s="134">
        <v>0.32764933000000002</v>
      </c>
      <c r="U157" s="168">
        <v>0.62733892999999996</v>
      </c>
      <c r="V157" s="134">
        <v>0</v>
      </c>
      <c r="W157" s="142">
        <v>0.34938643000000003</v>
      </c>
      <c r="X157" s="142"/>
      <c r="Y157" s="142"/>
      <c r="Z157" s="142"/>
      <c r="AA157" s="142"/>
      <c r="AB157" s="142"/>
      <c r="AC157" s="142"/>
      <c r="AD157" s="142"/>
      <c r="AE157" s="134">
        <v>0</v>
      </c>
      <c r="AF157" s="142"/>
      <c r="AG157" s="142"/>
      <c r="AH157" s="142"/>
      <c r="AI157" s="142"/>
      <c r="AJ157" s="134">
        <v>0</v>
      </c>
      <c r="AK157" s="142"/>
    </row>
    <row r="158" spans="1:37" ht="78.75" x14ac:dyDescent="0.25">
      <c r="A158" s="267">
        <f t="shared" si="172"/>
        <v>124</v>
      </c>
      <c r="B158" s="133" t="s">
        <v>1802</v>
      </c>
      <c r="C158" s="138" t="s">
        <v>1506</v>
      </c>
      <c r="D158" s="142">
        <v>0</v>
      </c>
      <c r="E158" s="142">
        <f t="shared" si="164"/>
        <v>0</v>
      </c>
      <c r="F158" s="142">
        <f t="shared" si="165"/>
        <v>0</v>
      </c>
      <c r="G158" s="142">
        <v>0</v>
      </c>
      <c r="H158" s="142">
        <f t="shared" si="166"/>
        <v>0</v>
      </c>
      <c r="I158" s="142">
        <v>0.74216349199999998</v>
      </c>
      <c r="J158" s="142">
        <v>0</v>
      </c>
      <c r="K158" s="142">
        <v>0</v>
      </c>
      <c r="L158" s="142">
        <v>0.66298999999999997</v>
      </c>
      <c r="M158" s="142">
        <v>7.9173492000000012E-2</v>
      </c>
      <c r="N158" s="142">
        <f t="shared" si="167"/>
        <v>-0.74216349199999998</v>
      </c>
      <c r="O158" s="142">
        <f t="shared" si="168"/>
        <v>0</v>
      </c>
      <c r="P158" s="142">
        <f t="shared" si="169"/>
        <v>0</v>
      </c>
      <c r="Q158" s="142">
        <f t="shared" si="170"/>
        <v>-0.66298999999999997</v>
      </c>
      <c r="R158" s="142">
        <f t="shared" si="171"/>
        <v>-7.9173492000000012E-2</v>
      </c>
      <c r="S158" s="134">
        <v>0.5279667400000001</v>
      </c>
      <c r="T158" s="134">
        <v>0</v>
      </c>
      <c r="U158" s="168">
        <v>0.46198883000000002</v>
      </c>
      <c r="V158" s="134">
        <v>0</v>
      </c>
      <c r="W158" s="142">
        <v>6.5977910000000015E-2</v>
      </c>
      <c r="X158" s="142"/>
      <c r="Y158" s="142"/>
      <c r="Z158" s="142"/>
      <c r="AA158" s="142"/>
      <c r="AB158" s="181">
        <v>2020</v>
      </c>
      <c r="AC158" s="142" t="s">
        <v>2198</v>
      </c>
      <c r="AD158" s="142" t="s">
        <v>2199</v>
      </c>
      <c r="AE158" s="134">
        <v>0.1</v>
      </c>
      <c r="AF158" s="142"/>
      <c r="AG158" s="142"/>
      <c r="AH158" s="142"/>
      <c r="AI158" s="142"/>
      <c r="AJ158" s="134">
        <v>0</v>
      </c>
      <c r="AK158" s="142"/>
    </row>
    <row r="159" spans="1:37" ht="78.75" x14ac:dyDescent="0.25">
      <c r="A159" s="267">
        <f t="shared" si="172"/>
        <v>125</v>
      </c>
      <c r="B159" s="133" t="s">
        <v>1803</v>
      </c>
      <c r="C159" s="138" t="s">
        <v>362</v>
      </c>
      <c r="D159" s="142">
        <v>0</v>
      </c>
      <c r="E159" s="142">
        <f t="shared" si="164"/>
        <v>0</v>
      </c>
      <c r="F159" s="142">
        <f t="shared" si="165"/>
        <v>0</v>
      </c>
      <c r="G159" s="142">
        <v>0</v>
      </c>
      <c r="H159" s="142">
        <f t="shared" si="166"/>
        <v>0</v>
      </c>
      <c r="I159" s="142">
        <v>0.24719595599999999</v>
      </c>
      <c r="J159" s="142">
        <v>0</v>
      </c>
      <c r="K159" s="142">
        <v>0</v>
      </c>
      <c r="L159" s="142">
        <v>0.23268</v>
      </c>
      <c r="M159" s="142">
        <v>1.4515955999999998E-2</v>
      </c>
      <c r="N159" s="142">
        <f t="shared" si="167"/>
        <v>-0.24719595599999999</v>
      </c>
      <c r="O159" s="142">
        <f t="shared" si="168"/>
        <v>0</v>
      </c>
      <c r="P159" s="142">
        <f t="shared" si="169"/>
        <v>0</v>
      </c>
      <c r="Q159" s="142">
        <f t="shared" si="170"/>
        <v>-0.23268</v>
      </c>
      <c r="R159" s="142">
        <f t="shared" si="171"/>
        <v>-1.4515955999999998E-2</v>
      </c>
      <c r="S159" s="134">
        <v>0.20821614999999999</v>
      </c>
      <c r="T159" s="134">
        <v>0</v>
      </c>
      <c r="U159" s="168">
        <v>0.19390000000000002</v>
      </c>
      <c r="V159" s="134">
        <v>0</v>
      </c>
      <c r="W159" s="142">
        <v>1.431615E-2</v>
      </c>
      <c r="X159" s="142"/>
      <c r="Y159" s="142"/>
      <c r="Z159" s="142"/>
      <c r="AA159" s="142"/>
      <c r="AB159" s="181">
        <v>2020</v>
      </c>
      <c r="AC159" s="142" t="s">
        <v>2198</v>
      </c>
      <c r="AD159" s="142" t="s">
        <v>2199</v>
      </c>
      <c r="AE159" s="134">
        <v>0.16</v>
      </c>
      <c r="AF159" s="142"/>
      <c r="AG159" s="142"/>
      <c r="AH159" s="142"/>
      <c r="AI159" s="142"/>
      <c r="AJ159" s="134">
        <v>0</v>
      </c>
      <c r="AK159" s="142"/>
    </row>
    <row r="160" spans="1:37" ht="94.5" x14ac:dyDescent="0.25">
      <c r="A160" s="267">
        <f t="shared" si="172"/>
        <v>126</v>
      </c>
      <c r="B160" s="133" t="s">
        <v>1804</v>
      </c>
      <c r="C160" s="138" t="s">
        <v>1805</v>
      </c>
      <c r="D160" s="142">
        <v>0</v>
      </c>
      <c r="E160" s="142">
        <f t="shared" si="164"/>
        <v>0</v>
      </c>
      <c r="F160" s="142">
        <f t="shared" si="165"/>
        <v>0</v>
      </c>
      <c r="G160" s="142">
        <v>0</v>
      </c>
      <c r="H160" s="142">
        <f t="shared" si="166"/>
        <v>0</v>
      </c>
      <c r="I160" s="142">
        <v>2.8628400000000002E-2</v>
      </c>
      <c r="J160" s="142">
        <v>2.8628400000000002E-2</v>
      </c>
      <c r="K160" s="142">
        <v>0</v>
      </c>
      <c r="L160" s="142">
        <v>0</v>
      </c>
      <c r="M160" s="142">
        <v>0</v>
      </c>
      <c r="N160" s="142">
        <f t="shared" si="167"/>
        <v>-2.8628400000000002E-2</v>
      </c>
      <c r="O160" s="142">
        <f t="shared" si="168"/>
        <v>-2.8628400000000002E-2</v>
      </c>
      <c r="P160" s="142">
        <f t="shared" si="169"/>
        <v>0</v>
      </c>
      <c r="Q160" s="142">
        <f t="shared" si="170"/>
        <v>0</v>
      </c>
      <c r="R160" s="142">
        <f t="shared" si="171"/>
        <v>0</v>
      </c>
      <c r="S160" s="134">
        <v>0</v>
      </c>
      <c r="T160" s="134">
        <v>0</v>
      </c>
      <c r="U160" s="168">
        <v>0</v>
      </c>
      <c r="V160" s="134">
        <v>0</v>
      </c>
      <c r="W160" s="142">
        <v>0</v>
      </c>
      <c r="X160" s="142"/>
      <c r="Y160" s="142"/>
      <c r="Z160" s="142"/>
      <c r="AA160" s="142"/>
      <c r="AB160" s="142"/>
      <c r="AC160" s="142"/>
      <c r="AD160" s="142"/>
      <c r="AE160" s="134">
        <v>0</v>
      </c>
      <c r="AF160" s="142"/>
      <c r="AG160" s="142"/>
      <c r="AH160" s="142"/>
      <c r="AI160" s="142"/>
      <c r="AJ160" s="134">
        <v>0</v>
      </c>
      <c r="AK160" s="142"/>
    </row>
    <row r="161" spans="1:37" ht="63" x14ac:dyDescent="0.25">
      <c r="A161" s="267">
        <f t="shared" si="172"/>
        <v>127</v>
      </c>
      <c r="B161" s="133" t="s">
        <v>1806</v>
      </c>
      <c r="C161" s="138" t="s">
        <v>1807</v>
      </c>
      <c r="D161" s="142">
        <v>0</v>
      </c>
      <c r="E161" s="142">
        <f t="shared" si="164"/>
        <v>0</v>
      </c>
      <c r="F161" s="142">
        <f t="shared" si="165"/>
        <v>0</v>
      </c>
      <c r="G161" s="142">
        <v>0</v>
      </c>
      <c r="H161" s="142">
        <f t="shared" si="166"/>
        <v>0</v>
      </c>
      <c r="I161" s="142">
        <v>0</v>
      </c>
      <c r="J161" s="142">
        <v>0</v>
      </c>
      <c r="K161" s="142">
        <v>0</v>
      </c>
      <c r="L161" s="142">
        <v>0</v>
      </c>
      <c r="M161" s="142">
        <v>0</v>
      </c>
      <c r="N161" s="142">
        <f t="shared" si="167"/>
        <v>0</v>
      </c>
      <c r="O161" s="142">
        <f t="shared" si="168"/>
        <v>0</v>
      </c>
      <c r="P161" s="142">
        <f t="shared" si="169"/>
        <v>0</v>
      </c>
      <c r="Q161" s="142">
        <f t="shared" si="170"/>
        <v>0</v>
      </c>
      <c r="R161" s="142">
        <f t="shared" si="171"/>
        <v>0</v>
      </c>
      <c r="S161" s="134">
        <v>0</v>
      </c>
      <c r="T161" s="134">
        <v>0</v>
      </c>
      <c r="U161" s="168">
        <v>0</v>
      </c>
      <c r="V161" s="134">
        <v>0</v>
      </c>
      <c r="W161" s="142">
        <v>0</v>
      </c>
      <c r="X161" s="142"/>
      <c r="Y161" s="142"/>
      <c r="Z161" s="142"/>
      <c r="AA161" s="142"/>
      <c r="AB161" s="142"/>
      <c r="AC161" s="142"/>
      <c r="AD161" s="142"/>
      <c r="AE161" s="134">
        <v>0</v>
      </c>
      <c r="AF161" s="142"/>
      <c r="AG161" s="142"/>
      <c r="AH161" s="142"/>
      <c r="AI161" s="142"/>
      <c r="AJ161" s="134">
        <v>0</v>
      </c>
      <c r="AK161" s="142"/>
    </row>
    <row r="162" spans="1:37" ht="47.25" x14ac:dyDescent="0.25">
      <c r="A162" s="267">
        <f t="shared" si="172"/>
        <v>128</v>
      </c>
      <c r="B162" s="133" t="s">
        <v>1808</v>
      </c>
      <c r="C162" s="138" t="s">
        <v>1809</v>
      </c>
      <c r="D162" s="142">
        <v>0</v>
      </c>
      <c r="E162" s="142">
        <f t="shared" si="164"/>
        <v>0</v>
      </c>
      <c r="F162" s="142">
        <f t="shared" si="165"/>
        <v>0</v>
      </c>
      <c r="G162" s="142">
        <v>0</v>
      </c>
      <c r="H162" s="142">
        <f t="shared" si="166"/>
        <v>0</v>
      </c>
      <c r="I162" s="142">
        <v>0</v>
      </c>
      <c r="J162" s="142">
        <v>0</v>
      </c>
      <c r="K162" s="142">
        <v>0</v>
      </c>
      <c r="L162" s="142">
        <v>0</v>
      </c>
      <c r="M162" s="142">
        <v>0</v>
      </c>
      <c r="N162" s="142">
        <f t="shared" si="167"/>
        <v>0</v>
      </c>
      <c r="O162" s="142">
        <f t="shared" si="168"/>
        <v>0</v>
      </c>
      <c r="P162" s="142">
        <f t="shared" si="169"/>
        <v>0</v>
      </c>
      <c r="Q162" s="142">
        <f t="shared" si="170"/>
        <v>0</v>
      </c>
      <c r="R162" s="142">
        <f t="shared" si="171"/>
        <v>0</v>
      </c>
      <c r="S162" s="134">
        <v>0.18730004</v>
      </c>
      <c r="T162" s="134">
        <v>0.18730004</v>
      </c>
      <c r="U162" s="168">
        <v>0</v>
      </c>
      <c r="V162" s="134">
        <v>0</v>
      </c>
      <c r="W162" s="142">
        <v>0</v>
      </c>
      <c r="X162" s="142"/>
      <c r="Y162" s="142"/>
      <c r="Z162" s="142"/>
      <c r="AA162" s="142"/>
      <c r="AB162" s="142"/>
      <c r="AC162" s="142"/>
      <c r="AD162" s="142"/>
      <c r="AE162" s="134">
        <v>0</v>
      </c>
      <c r="AF162" s="142"/>
      <c r="AG162" s="142"/>
      <c r="AH162" s="142"/>
      <c r="AI162" s="142"/>
      <c r="AJ162" s="134">
        <v>0</v>
      </c>
      <c r="AK162" s="142"/>
    </row>
    <row r="163" spans="1:37" ht="110.25" x14ac:dyDescent="0.25">
      <c r="A163" s="267">
        <f t="shared" si="172"/>
        <v>129</v>
      </c>
      <c r="B163" s="133" t="s">
        <v>1810</v>
      </c>
      <c r="C163" s="138" t="s">
        <v>1811</v>
      </c>
      <c r="D163" s="142">
        <v>0</v>
      </c>
      <c r="E163" s="142">
        <f t="shared" si="164"/>
        <v>0</v>
      </c>
      <c r="F163" s="142">
        <f t="shared" si="165"/>
        <v>0</v>
      </c>
      <c r="G163" s="142">
        <v>0</v>
      </c>
      <c r="H163" s="142">
        <f t="shared" si="166"/>
        <v>0</v>
      </c>
      <c r="I163" s="142">
        <v>4.8561621500000003</v>
      </c>
      <c r="J163" s="142">
        <v>0.50506675000000001</v>
      </c>
      <c r="K163" s="142">
        <v>4.3510954000000002</v>
      </c>
      <c r="L163" s="142">
        <v>0</v>
      </c>
      <c r="M163" s="142">
        <v>0</v>
      </c>
      <c r="N163" s="142">
        <f t="shared" si="167"/>
        <v>-4.8561621500000003</v>
      </c>
      <c r="O163" s="142">
        <f t="shared" si="168"/>
        <v>-0.50506675000000001</v>
      </c>
      <c r="P163" s="142">
        <f t="shared" si="169"/>
        <v>-4.3510954000000002</v>
      </c>
      <c r="Q163" s="142">
        <f t="shared" si="170"/>
        <v>0</v>
      </c>
      <c r="R163" s="142">
        <f t="shared" si="171"/>
        <v>0</v>
      </c>
      <c r="S163" s="134">
        <v>4.9532800100000003</v>
      </c>
      <c r="T163" s="134">
        <v>0.42088895999999998</v>
      </c>
      <c r="U163" s="168">
        <v>4.5323910500000002</v>
      </c>
      <c r="V163" s="134">
        <v>0</v>
      </c>
      <c r="W163" s="142">
        <v>0</v>
      </c>
      <c r="X163" s="142"/>
      <c r="Y163" s="142"/>
      <c r="Z163" s="142"/>
      <c r="AA163" s="142"/>
      <c r="AB163" s="142"/>
      <c r="AC163" s="142"/>
      <c r="AD163" s="142"/>
      <c r="AE163" s="134">
        <v>0</v>
      </c>
      <c r="AF163" s="142"/>
      <c r="AG163" s="142"/>
      <c r="AH163" s="142"/>
      <c r="AI163" s="142"/>
      <c r="AJ163" s="134">
        <v>0</v>
      </c>
      <c r="AK163" s="142"/>
    </row>
    <row r="164" spans="1:37" ht="15.75" x14ac:dyDescent="0.25">
      <c r="A164" s="267"/>
      <c r="B164" s="187" t="s">
        <v>363</v>
      </c>
      <c r="C164" s="188"/>
      <c r="D164" s="170">
        <v>44.207543999999992</v>
      </c>
      <c r="E164" s="170">
        <f t="shared" ref="E164:AK164" si="173">SUM(E165:E182)</f>
        <v>2.6524526400000004</v>
      </c>
      <c r="F164" s="170">
        <f t="shared" si="173"/>
        <v>37.134336959999999</v>
      </c>
      <c r="G164" s="170">
        <f t="shared" si="173"/>
        <v>0</v>
      </c>
      <c r="H164" s="170">
        <f t="shared" si="173"/>
        <v>4.420754399999999</v>
      </c>
      <c r="I164" s="170">
        <f t="shared" si="173"/>
        <v>20.515460372000007</v>
      </c>
      <c r="J164" s="170">
        <f t="shared" si="173"/>
        <v>3.2295979199999998</v>
      </c>
      <c r="K164" s="170">
        <f t="shared" si="173"/>
        <v>12.554400559999998</v>
      </c>
      <c r="L164" s="170">
        <f t="shared" si="173"/>
        <v>1.9776426</v>
      </c>
      <c r="M164" s="170">
        <f t="shared" si="173"/>
        <v>2.7538192919999993</v>
      </c>
      <c r="N164" s="170">
        <f t="shared" si="173"/>
        <v>23.692083627999999</v>
      </c>
      <c r="O164" s="170">
        <f t="shared" si="173"/>
        <v>-0.57714528000000009</v>
      </c>
      <c r="P164" s="170">
        <f t="shared" si="173"/>
        <v>24.579936399999998</v>
      </c>
      <c r="Q164" s="170">
        <f t="shared" si="173"/>
        <v>-1.9776426</v>
      </c>
      <c r="R164" s="170">
        <f t="shared" si="173"/>
        <v>1.6669351080000001</v>
      </c>
      <c r="S164" s="170">
        <v>15.537548699999999</v>
      </c>
      <c r="T164" s="170">
        <v>2.6913315900000003</v>
      </c>
      <c r="U164" s="168">
        <v>10.551367699999998</v>
      </c>
      <c r="V164" s="170">
        <v>0</v>
      </c>
      <c r="W164" s="170">
        <v>2.2948494100000003</v>
      </c>
      <c r="X164" s="170">
        <f t="shared" si="173"/>
        <v>0</v>
      </c>
      <c r="Y164" s="170">
        <f t="shared" si="173"/>
        <v>0</v>
      </c>
      <c r="Z164" s="170">
        <f t="shared" si="173"/>
        <v>0</v>
      </c>
      <c r="AA164" s="170">
        <f t="shared" si="173"/>
        <v>0</v>
      </c>
      <c r="AB164" s="170"/>
      <c r="AC164" s="170"/>
      <c r="AD164" s="170"/>
      <c r="AE164" s="170">
        <f t="shared" si="173"/>
        <v>2.52</v>
      </c>
      <c r="AF164" s="170"/>
      <c r="AG164" s="170"/>
      <c r="AH164" s="170"/>
      <c r="AI164" s="170"/>
      <c r="AJ164" s="170">
        <f t="shared" si="173"/>
        <v>1.01</v>
      </c>
      <c r="AK164" s="170">
        <f t="shared" si="173"/>
        <v>0</v>
      </c>
    </row>
    <row r="165" spans="1:37" ht="47.25" x14ac:dyDescent="0.25">
      <c r="A165" s="267">
        <f t="shared" si="172"/>
        <v>130</v>
      </c>
      <c r="B165" s="174" t="s">
        <v>364</v>
      </c>
      <c r="C165" s="138" t="s">
        <v>365</v>
      </c>
      <c r="D165" s="142">
        <v>3.6985320000000002</v>
      </c>
      <c r="E165" s="142">
        <f t="shared" ref="E165:E182" si="174">D165*6%</f>
        <v>0.22191192000000001</v>
      </c>
      <c r="F165" s="142">
        <f t="shared" ref="F165:F182" si="175">D165-E165-H165</f>
        <v>3.1067668799999999</v>
      </c>
      <c r="G165" s="142">
        <v>0</v>
      </c>
      <c r="H165" s="142">
        <f t="shared" ref="H165:H182" si="176">D165*10%</f>
        <v>0.36985320000000005</v>
      </c>
      <c r="I165" s="142">
        <v>0.26304322799999991</v>
      </c>
      <c r="J165" s="142">
        <v>0</v>
      </c>
      <c r="K165" s="142">
        <v>0</v>
      </c>
      <c r="L165" s="142">
        <v>0</v>
      </c>
      <c r="M165" s="142">
        <v>0.26304322799999991</v>
      </c>
      <c r="N165" s="142">
        <f t="shared" ref="N165:N182" si="177">D165-I165</f>
        <v>3.4354887720000002</v>
      </c>
      <c r="O165" s="142">
        <f t="shared" ref="O165:O182" si="178">E165-J165</f>
        <v>0.22191192000000001</v>
      </c>
      <c r="P165" s="142">
        <f t="shared" ref="P165:P182" si="179">F165-K165</f>
        <v>3.1067668799999999</v>
      </c>
      <c r="Q165" s="142">
        <f t="shared" ref="Q165:Q182" si="180">G165-L165</f>
        <v>0</v>
      </c>
      <c r="R165" s="142">
        <f t="shared" ref="R165:R182" si="181">H165-M165</f>
        <v>0.10680997200000014</v>
      </c>
      <c r="S165" s="134">
        <v>0.21920268999999998</v>
      </c>
      <c r="T165" s="134">
        <v>0</v>
      </c>
      <c r="U165" s="168">
        <v>0</v>
      </c>
      <c r="V165" s="134">
        <v>0</v>
      </c>
      <c r="W165" s="142">
        <v>0.21920268999999998</v>
      </c>
      <c r="X165" s="142"/>
      <c r="Y165" s="142"/>
      <c r="Z165" s="142"/>
      <c r="AA165" s="142"/>
      <c r="AB165" s="142"/>
      <c r="AC165" s="142"/>
      <c r="AD165" s="142"/>
      <c r="AE165" s="134">
        <v>0</v>
      </c>
      <c r="AF165" s="142"/>
      <c r="AG165" s="142"/>
      <c r="AH165" s="142"/>
      <c r="AI165" s="142"/>
      <c r="AJ165" s="134">
        <v>0</v>
      </c>
      <c r="AK165" s="142"/>
    </row>
    <row r="166" spans="1:37" ht="94.5" x14ac:dyDescent="0.25">
      <c r="A166" s="267">
        <f t="shared" si="172"/>
        <v>131</v>
      </c>
      <c r="B166" s="133" t="s">
        <v>1812</v>
      </c>
      <c r="C166" s="138" t="s">
        <v>366</v>
      </c>
      <c r="D166" s="142">
        <v>6.545999999999999E-2</v>
      </c>
      <c r="E166" s="142">
        <f t="shared" si="174"/>
        <v>3.927599999999999E-3</v>
      </c>
      <c r="F166" s="142">
        <f t="shared" si="175"/>
        <v>5.4986399999999991E-2</v>
      </c>
      <c r="G166" s="142">
        <v>0</v>
      </c>
      <c r="H166" s="142">
        <f t="shared" si="176"/>
        <v>6.5459999999999997E-3</v>
      </c>
      <c r="I166" s="142">
        <v>4.6555920000000001E-3</v>
      </c>
      <c r="J166" s="142">
        <v>0</v>
      </c>
      <c r="K166" s="142">
        <v>0</v>
      </c>
      <c r="L166" s="142">
        <v>0</v>
      </c>
      <c r="M166" s="142">
        <v>4.6555920000000001E-3</v>
      </c>
      <c r="N166" s="142">
        <f t="shared" si="177"/>
        <v>6.080440799999999E-2</v>
      </c>
      <c r="O166" s="142">
        <f t="shared" si="178"/>
        <v>3.927599999999999E-3</v>
      </c>
      <c r="P166" s="142">
        <f t="shared" si="179"/>
        <v>5.4986399999999991E-2</v>
      </c>
      <c r="Q166" s="142">
        <f t="shared" si="180"/>
        <v>0</v>
      </c>
      <c r="R166" s="142">
        <f t="shared" si="181"/>
        <v>1.8904079999999997E-3</v>
      </c>
      <c r="S166" s="134">
        <v>3.8796600000000005E-3</v>
      </c>
      <c r="T166" s="134">
        <v>0</v>
      </c>
      <c r="U166" s="168">
        <v>0</v>
      </c>
      <c r="V166" s="134">
        <v>0</v>
      </c>
      <c r="W166" s="142">
        <v>3.8796600000000005E-3</v>
      </c>
      <c r="X166" s="142"/>
      <c r="Y166" s="142"/>
      <c r="Z166" s="142"/>
      <c r="AA166" s="142"/>
      <c r="AB166" s="142"/>
      <c r="AC166" s="142"/>
      <c r="AD166" s="142"/>
      <c r="AE166" s="134">
        <v>0</v>
      </c>
      <c r="AF166" s="142"/>
      <c r="AG166" s="142"/>
      <c r="AH166" s="142"/>
      <c r="AI166" s="142"/>
      <c r="AJ166" s="134">
        <v>0</v>
      </c>
      <c r="AK166" s="142"/>
    </row>
    <row r="167" spans="1:37" ht="28.5" customHeight="1" x14ac:dyDescent="0.25">
      <c r="A167" s="267">
        <f t="shared" si="172"/>
        <v>132</v>
      </c>
      <c r="B167" s="133" t="s">
        <v>1813</v>
      </c>
      <c r="C167" s="138" t="s">
        <v>367</v>
      </c>
      <c r="D167" s="142">
        <v>6.8136000000000002E-2</v>
      </c>
      <c r="E167" s="142">
        <f t="shared" si="174"/>
        <v>4.0881600000000004E-3</v>
      </c>
      <c r="F167" s="142">
        <f t="shared" si="175"/>
        <v>5.7234239999999992E-2</v>
      </c>
      <c r="G167" s="142">
        <v>0</v>
      </c>
      <c r="H167" s="142">
        <f t="shared" si="176"/>
        <v>6.8136000000000004E-3</v>
      </c>
      <c r="I167" s="142">
        <v>4.8459240000000006E-3</v>
      </c>
      <c r="J167" s="142">
        <v>0</v>
      </c>
      <c r="K167" s="142">
        <v>0</v>
      </c>
      <c r="L167" s="142">
        <v>0</v>
      </c>
      <c r="M167" s="142">
        <v>4.8459240000000006E-3</v>
      </c>
      <c r="N167" s="142">
        <f t="shared" si="177"/>
        <v>6.3290076000000001E-2</v>
      </c>
      <c r="O167" s="142">
        <f t="shared" si="178"/>
        <v>4.0881600000000004E-3</v>
      </c>
      <c r="P167" s="142">
        <f t="shared" si="179"/>
        <v>5.7234239999999992E-2</v>
      </c>
      <c r="Q167" s="142">
        <f t="shared" si="180"/>
        <v>0</v>
      </c>
      <c r="R167" s="142">
        <f t="shared" si="181"/>
        <v>1.9676759999999998E-3</v>
      </c>
      <c r="S167" s="134">
        <v>4.0382700000000001E-3</v>
      </c>
      <c r="T167" s="134">
        <v>0</v>
      </c>
      <c r="U167" s="168">
        <v>0</v>
      </c>
      <c r="V167" s="134">
        <v>0</v>
      </c>
      <c r="W167" s="142">
        <v>4.0382700000000001E-3</v>
      </c>
      <c r="X167" s="142"/>
      <c r="Y167" s="142"/>
      <c r="Z167" s="142"/>
      <c r="AA167" s="142"/>
      <c r="AB167" s="142"/>
      <c r="AC167" s="142"/>
      <c r="AD167" s="142"/>
      <c r="AE167" s="134">
        <v>0</v>
      </c>
      <c r="AF167" s="142"/>
      <c r="AG167" s="142"/>
      <c r="AH167" s="142"/>
      <c r="AI167" s="142"/>
      <c r="AJ167" s="134">
        <v>0</v>
      </c>
      <c r="AK167" s="142"/>
    </row>
    <row r="168" spans="1:37" ht="47.25" x14ac:dyDescent="0.25">
      <c r="A168" s="267">
        <f t="shared" si="172"/>
        <v>133</v>
      </c>
      <c r="B168" s="133" t="s">
        <v>368</v>
      </c>
      <c r="C168" s="138" t="s">
        <v>369</v>
      </c>
      <c r="D168" s="142">
        <v>3.1120679999999998</v>
      </c>
      <c r="E168" s="142">
        <f t="shared" si="174"/>
        <v>0.18672407999999999</v>
      </c>
      <c r="F168" s="142">
        <f t="shared" si="175"/>
        <v>2.6141371200000001</v>
      </c>
      <c r="G168" s="142">
        <v>0</v>
      </c>
      <c r="H168" s="142">
        <f t="shared" si="176"/>
        <v>0.31120680000000001</v>
      </c>
      <c r="I168" s="142">
        <v>2.1195928900000003</v>
      </c>
      <c r="J168" s="142">
        <v>0</v>
      </c>
      <c r="K168" s="142">
        <v>2.0649165100000002</v>
      </c>
      <c r="L168" s="142">
        <v>0</v>
      </c>
      <c r="M168" s="142">
        <v>5.4676380000000004E-2</v>
      </c>
      <c r="N168" s="142">
        <f t="shared" si="177"/>
        <v>0.99247510999999955</v>
      </c>
      <c r="O168" s="142">
        <f t="shared" si="178"/>
        <v>0.18672407999999999</v>
      </c>
      <c r="P168" s="142">
        <f t="shared" si="179"/>
        <v>0.54922060999999989</v>
      </c>
      <c r="Q168" s="142">
        <f t="shared" si="180"/>
        <v>0</v>
      </c>
      <c r="R168" s="142">
        <f t="shared" si="181"/>
        <v>0.25653041999999998</v>
      </c>
      <c r="S168" s="134">
        <v>4.5563649999999997E-2</v>
      </c>
      <c r="T168" s="134">
        <v>0</v>
      </c>
      <c r="U168" s="168">
        <v>0</v>
      </c>
      <c r="V168" s="134">
        <v>0</v>
      </c>
      <c r="W168" s="142">
        <v>4.5563649999999997E-2</v>
      </c>
      <c r="X168" s="142"/>
      <c r="Y168" s="142"/>
      <c r="Z168" s="142"/>
      <c r="AA168" s="142"/>
      <c r="AB168" s="181">
        <v>2020</v>
      </c>
      <c r="AC168" s="142" t="s">
        <v>2198</v>
      </c>
      <c r="AD168" s="142" t="s">
        <v>2199</v>
      </c>
      <c r="AE168" s="134">
        <v>1.26</v>
      </c>
      <c r="AF168" s="142"/>
      <c r="AG168" s="142"/>
      <c r="AH168" s="142"/>
      <c r="AI168" s="142"/>
      <c r="AJ168" s="134">
        <v>0</v>
      </c>
      <c r="AK168" s="142"/>
    </row>
    <row r="169" spans="1:37" ht="47.25" x14ac:dyDescent="0.25">
      <c r="A169" s="267">
        <f t="shared" si="172"/>
        <v>134</v>
      </c>
      <c r="B169" s="133" t="s">
        <v>370</v>
      </c>
      <c r="C169" s="138" t="s">
        <v>371</v>
      </c>
      <c r="D169" s="142">
        <v>4.402704</v>
      </c>
      <c r="E169" s="142">
        <f t="shared" si="174"/>
        <v>0.26416223999999999</v>
      </c>
      <c r="F169" s="142">
        <f t="shared" si="175"/>
        <v>3.6982713599999997</v>
      </c>
      <c r="G169" s="142">
        <v>0</v>
      </c>
      <c r="H169" s="142">
        <f t="shared" si="176"/>
        <v>0.44027040000000001</v>
      </c>
      <c r="I169" s="142">
        <v>0.31312464000000001</v>
      </c>
      <c r="J169" s="142">
        <v>0</v>
      </c>
      <c r="K169" s="142">
        <v>0</v>
      </c>
      <c r="L169" s="142">
        <v>0</v>
      </c>
      <c r="M169" s="142">
        <v>0.31312464000000001</v>
      </c>
      <c r="N169" s="142">
        <f t="shared" si="177"/>
        <v>4.0895793600000001</v>
      </c>
      <c r="O169" s="142">
        <f t="shared" si="178"/>
        <v>0.26416223999999999</v>
      </c>
      <c r="P169" s="142">
        <f t="shared" si="179"/>
        <v>3.6982713599999997</v>
      </c>
      <c r="Q169" s="142">
        <f t="shared" si="180"/>
        <v>0</v>
      </c>
      <c r="R169" s="142">
        <f t="shared" si="181"/>
        <v>0.12714576</v>
      </c>
      <c r="S169" s="134">
        <v>0.26093720000000004</v>
      </c>
      <c r="T169" s="134">
        <v>0</v>
      </c>
      <c r="U169" s="168">
        <v>0</v>
      </c>
      <c r="V169" s="134">
        <v>0</v>
      </c>
      <c r="W169" s="142">
        <v>0.26093720000000004</v>
      </c>
      <c r="X169" s="142"/>
      <c r="Y169" s="142"/>
      <c r="Z169" s="142"/>
      <c r="AA169" s="142"/>
      <c r="AB169" s="142"/>
      <c r="AC169" s="142"/>
      <c r="AD169" s="142"/>
      <c r="AE169" s="134">
        <v>0</v>
      </c>
      <c r="AF169" s="142"/>
      <c r="AG169" s="142"/>
      <c r="AH169" s="142"/>
      <c r="AI169" s="142"/>
      <c r="AJ169" s="134">
        <v>0</v>
      </c>
      <c r="AK169" s="142"/>
    </row>
    <row r="170" spans="1:37" ht="47.25" x14ac:dyDescent="0.25">
      <c r="A170" s="267">
        <f t="shared" si="172"/>
        <v>135</v>
      </c>
      <c r="B170" s="133" t="s">
        <v>372</v>
      </c>
      <c r="C170" s="138" t="s">
        <v>373</v>
      </c>
      <c r="D170" s="142">
        <v>5.4691199999999984</v>
      </c>
      <c r="E170" s="142">
        <f t="shared" si="174"/>
        <v>0.32814719999999992</v>
      </c>
      <c r="F170" s="142">
        <f t="shared" si="175"/>
        <v>4.5940607999999985</v>
      </c>
      <c r="G170" s="142">
        <v>0</v>
      </c>
      <c r="H170" s="142">
        <f t="shared" si="176"/>
        <v>0.54691199999999984</v>
      </c>
      <c r="I170" s="142">
        <v>4.5850526399999998</v>
      </c>
      <c r="J170" s="142">
        <v>0.52409715999999995</v>
      </c>
      <c r="K170" s="142">
        <v>3.6719862799999996</v>
      </c>
      <c r="L170" s="142">
        <v>0</v>
      </c>
      <c r="M170" s="142">
        <v>0.38896920000000001</v>
      </c>
      <c r="N170" s="142">
        <f t="shared" si="177"/>
        <v>0.88406735999999864</v>
      </c>
      <c r="O170" s="142">
        <f t="shared" si="178"/>
        <v>-0.19594996000000003</v>
      </c>
      <c r="P170" s="142">
        <f t="shared" si="179"/>
        <v>0.9220745199999989</v>
      </c>
      <c r="Q170" s="142">
        <f t="shared" si="180"/>
        <v>0</v>
      </c>
      <c r="R170" s="142">
        <f t="shared" si="181"/>
        <v>0.15794279999999983</v>
      </c>
      <c r="S170" s="134">
        <v>4.5858743300000002</v>
      </c>
      <c r="T170" s="134">
        <v>0.43674763</v>
      </c>
      <c r="U170" s="168">
        <v>3.8249857</v>
      </c>
      <c r="V170" s="134">
        <v>0</v>
      </c>
      <c r="W170" s="142">
        <v>0.32414100000000007</v>
      </c>
      <c r="X170" s="142"/>
      <c r="Y170" s="142"/>
      <c r="Z170" s="142"/>
      <c r="AA170" s="142"/>
      <c r="AB170" s="142"/>
      <c r="AC170" s="142"/>
      <c r="AD170" s="142"/>
      <c r="AE170" s="134">
        <v>0</v>
      </c>
      <c r="AF170" s="142"/>
      <c r="AG170" s="142"/>
      <c r="AH170" s="142"/>
      <c r="AI170" s="142"/>
      <c r="AJ170" s="134">
        <v>0</v>
      </c>
      <c r="AK170" s="142"/>
    </row>
    <row r="171" spans="1:37" ht="47.25" x14ac:dyDescent="0.25">
      <c r="A171" s="267">
        <f t="shared" si="172"/>
        <v>136</v>
      </c>
      <c r="B171" s="133" t="s">
        <v>374</v>
      </c>
      <c r="C171" s="138" t="s">
        <v>375</v>
      </c>
      <c r="D171" s="142">
        <v>1.8823319999999999</v>
      </c>
      <c r="E171" s="142">
        <f t="shared" si="174"/>
        <v>0.11293991999999999</v>
      </c>
      <c r="F171" s="142">
        <f t="shared" si="175"/>
        <v>1.5811588799999998</v>
      </c>
      <c r="G171" s="142">
        <v>0</v>
      </c>
      <c r="H171" s="142">
        <f t="shared" si="176"/>
        <v>0.18823319999999999</v>
      </c>
      <c r="I171" s="142">
        <v>1.6892256520000002</v>
      </c>
      <c r="J171" s="142">
        <v>0.15125706</v>
      </c>
      <c r="K171" s="142">
        <v>1.4040953200000001</v>
      </c>
      <c r="L171" s="142">
        <v>0</v>
      </c>
      <c r="M171" s="142">
        <v>0.13387327199999999</v>
      </c>
      <c r="N171" s="142">
        <f t="shared" si="177"/>
        <v>0.19310634799999971</v>
      </c>
      <c r="O171" s="142">
        <f t="shared" si="178"/>
        <v>-3.8317140000000013E-2</v>
      </c>
      <c r="P171" s="142">
        <f t="shared" si="179"/>
        <v>0.17706355999999968</v>
      </c>
      <c r="Q171" s="142">
        <f t="shared" si="180"/>
        <v>0</v>
      </c>
      <c r="R171" s="142">
        <f t="shared" si="181"/>
        <v>5.4359928000000002E-2</v>
      </c>
      <c r="S171" s="134">
        <v>1.7002078900000002</v>
      </c>
      <c r="T171" s="134">
        <v>0.12604755000000001</v>
      </c>
      <c r="U171" s="168">
        <v>1.4625992800000001</v>
      </c>
      <c r="V171" s="134">
        <v>0</v>
      </c>
      <c r="W171" s="142">
        <v>0.11156106</v>
      </c>
      <c r="X171" s="142"/>
      <c r="Y171" s="142"/>
      <c r="Z171" s="142"/>
      <c r="AA171" s="142"/>
      <c r="AB171" s="142"/>
      <c r="AC171" s="142"/>
      <c r="AD171" s="142"/>
      <c r="AE171" s="134">
        <v>0</v>
      </c>
      <c r="AF171" s="142"/>
      <c r="AG171" s="142"/>
      <c r="AH171" s="142"/>
      <c r="AI171" s="142"/>
      <c r="AJ171" s="134">
        <v>0</v>
      </c>
      <c r="AK171" s="142"/>
    </row>
    <row r="172" spans="1:37" ht="47.25" x14ac:dyDescent="0.25">
      <c r="A172" s="267">
        <f t="shared" si="172"/>
        <v>137</v>
      </c>
      <c r="B172" s="133" t="s">
        <v>376</v>
      </c>
      <c r="C172" s="138" t="s">
        <v>377</v>
      </c>
      <c r="D172" s="142">
        <v>8.3255159999999986</v>
      </c>
      <c r="E172" s="142">
        <f t="shared" si="174"/>
        <v>0.49953095999999991</v>
      </c>
      <c r="F172" s="142">
        <f t="shared" si="175"/>
        <v>6.9934334399999987</v>
      </c>
      <c r="G172" s="142">
        <v>0</v>
      </c>
      <c r="H172" s="142">
        <f t="shared" si="176"/>
        <v>0.83255159999999995</v>
      </c>
      <c r="I172" s="142">
        <v>0.59211892799999999</v>
      </c>
      <c r="J172" s="142">
        <v>0</v>
      </c>
      <c r="K172" s="142">
        <v>0</v>
      </c>
      <c r="L172" s="142">
        <v>0</v>
      </c>
      <c r="M172" s="142">
        <v>0.59211892799999999</v>
      </c>
      <c r="N172" s="142">
        <f t="shared" si="177"/>
        <v>7.7333970719999989</v>
      </c>
      <c r="O172" s="142">
        <f t="shared" si="178"/>
        <v>0.49953095999999991</v>
      </c>
      <c r="P172" s="142">
        <f t="shared" si="179"/>
        <v>6.9934334399999987</v>
      </c>
      <c r="Q172" s="142">
        <f t="shared" si="180"/>
        <v>0</v>
      </c>
      <c r="R172" s="142">
        <f t="shared" si="181"/>
        <v>0.24043267199999996</v>
      </c>
      <c r="S172" s="134">
        <v>0.49343243999999997</v>
      </c>
      <c r="T172" s="134">
        <v>0</v>
      </c>
      <c r="U172" s="168">
        <v>0</v>
      </c>
      <c r="V172" s="134">
        <v>0</v>
      </c>
      <c r="W172" s="142">
        <v>0.49343243999999997</v>
      </c>
      <c r="X172" s="142"/>
      <c r="Y172" s="142"/>
      <c r="Z172" s="142"/>
      <c r="AA172" s="142"/>
      <c r="AB172" s="142"/>
      <c r="AC172" s="142"/>
      <c r="AD172" s="142"/>
      <c r="AE172" s="134">
        <v>0</v>
      </c>
      <c r="AF172" s="142"/>
      <c r="AG172" s="142"/>
      <c r="AH172" s="142"/>
      <c r="AI172" s="142"/>
      <c r="AJ172" s="134">
        <v>0</v>
      </c>
      <c r="AK172" s="142"/>
    </row>
    <row r="173" spans="1:37" ht="27.2" customHeight="1" x14ac:dyDescent="0.25">
      <c r="A173" s="267">
        <f t="shared" si="172"/>
        <v>138</v>
      </c>
      <c r="B173" s="133" t="s">
        <v>378</v>
      </c>
      <c r="C173" s="138" t="s">
        <v>379</v>
      </c>
      <c r="D173" s="142">
        <v>3.8056320000000001</v>
      </c>
      <c r="E173" s="142">
        <f t="shared" si="174"/>
        <v>0.22833792</v>
      </c>
      <c r="F173" s="142">
        <f t="shared" si="175"/>
        <v>3.1967308800000001</v>
      </c>
      <c r="G173" s="142">
        <v>0</v>
      </c>
      <c r="H173" s="142">
        <f t="shared" si="176"/>
        <v>0.38056320000000005</v>
      </c>
      <c r="I173" s="142">
        <v>0.85655488999999996</v>
      </c>
      <c r="J173" s="142">
        <v>0</v>
      </c>
      <c r="K173" s="142">
        <v>0.71204051000000002</v>
      </c>
      <c r="L173" s="142">
        <v>0</v>
      </c>
      <c r="M173" s="142">
        <v>0.14451437999999997</v>
      </c>
      <c r="N173" s="142">
        <f t="shared" si="177"/>
        <v>2.9490771100000002</v>
      </c>
      <c r="O173" s="142">
        <f t="shared" si="178"/>
        <v>0.22833792</v>
      </c>
      <c r="P173" s="142">
        <f t="shared" si="179"/>
        <v>2.48469037</v>
      </c>
      <c r="Q173" s="142">
        <f t="shared" si="180"/>
        <v>0</v>
      </c>
      <c r="R173" s="142">
        <f t="shared" si="181"/>
        <v>0.23604882000000008</v>
      </c>
      <c r="S173" s="134">
        <v>0.12042864999999998</v>
      </c>
      <c r="T173" s="134">
        <v>0</v>
      </c>
      <c r="U173" s="168">
        <v>0</v>
      </c>
      <c r="V173" s="134">
        <v>0</v>
      </c>
      <c r="W173" s="142">
        <v>0.12042864999999998</v>
      </c>
      <c r="X173" s="142"/>
      <c r="Y173" s="142"/>
      <c r="Z173" s="142"/>
      <c r="AA173" s="142"/>
      <c r="AB173" s="142"/>
      <c r="AC173" s="142"/>
      <c r="AD173" s="142"/>
      <c r="AE173" s="134">
        <v>0</v>
      </c>
      <c r="AF173" s="181">
        <v>2020</v>
      </c>
      <c r="AG173" s="142" t="s">
        <v>2200</v>
      </c>
      <c r="AH173" s="142" t="s">
        <v>2201</v>
      </c>
      <c r="AI173" s="142" t="s">
        <v>2202</v>
      </c>
      <c r="AJ173" s="134">
        <v>0.63</v>
      </c>
      <c r="AK173" s="142"/>
    </row>
    <row r="174" spans="1:37" ht="63" x14ac:dyDescent="0.25">
      <c r="A174" s="267">
        <f t="shared" si="172"/>
        <v>139</v>
      </c>
      <c r="B174" s="133" t="s">
        <v>380</v>
      </c>
      <c r="C174" s="138" t="s">
        <v>381</v>
      </c>
      <c r="D174" s="142">
        <v>2.8021799999999999</v>
      </c>
      <c r="E174" s="142">
        <f t="shared" si="174"/>
        <v>0.1681308</v>
      </c>
      <c r="F174" s="142">
        <f t="shared" si="175"/>
        <v>2.3538311999999997</v>
      </c>
      <c r="G174" s="142">
        <v>0</v>
      </c>
      <c r="H174" s="142">
        <f t="shared" si="176"/>
        <v>0.28021800000000002</v>
      </c>
      <c r="I174" s="142">
        <v>1.0646789879999998</v>
      </c>
      <c r="J174" s="142">
        <v>0.86538515999999988</v>
      </c>
      <c r="K174" s="142">
        <v>0</v>
      </c>
      <c r="L174" s="142">
        <v>0</v>
      </c>
      <c r="M174" s="142">
        <v>0.19929382799999998</v>
      </c>
      <c r="N174" s="142">
        <f t="shared" si="177"/>
        <v>1.7375010120000001</v>
      </c>
      <c r="O174" s="142">
        <f t="shared" si="178"/>
        <v>-0.69725435999999985</v>
      </c>
      <c r="P174" s="142">
        <f t="shared" si="179"/>
        <v>2.3538311999999997</v>
      </c>
      <c r="Q174" s="142">
        <f t="shared" si="180"/>
        <v>0</v>
      </c>
      <c r="R174" s="142">
        <f t="shared" si="181"/>
        <v>8.0924172000000044E-2</v>
      </c>
      <c r="S174" s="134">
        <v>0.88723249000000015</v>
      </c>
      <c r="T174" s="134">
        <v>0.72115430000000003</v>
      </c>
      <c r="U174" s="168">
        <v>0</v>
      </c>
      <c r="V174" s="134">
        <v>0</v>
      </c>
      <c r="W174" s="142">
        <v>0.16607819000000001</v>
      </c>
      <c r="X174" s="142"/>
      <c r="Y174" s="142"/>
      <c r="Z174" s="142"/>
      <c r="AA174" s="142"/>
      <c r="AB174" s="142"/>
      <c r="AC174" s="142"/>
      <c r="AD174" s="142"/>
      <c r="AE174" s="134">
        <v>0</v>
      </c>
      <c r="AF174" s="142"/>
      <c r="AG174" s="142"/>
      <c r="AH174" s="142"/>
      <c r="AI174" s="142"/>
      <c r="AJ174" s="134">
        <v>0</v>
      </c>
      <c r="AK174" s="142"/>
    </row>
    <row r="175" spans="1:37" ht="63" x14ac:dyDescent="0.25">
      <c r="A175" s="267">
        <f t="shared" si="172"/>
        <v>140</v>
      </c>
      <c r="B175" s="133" t="s">
        <v>382</v>
      </c>
      <c r="C175" s="138" t="s">
        <v>383</v>
      </c>
      <c r="D175" s="142">
        <v>3.2901479999999999</v>
      </c>
      <c r="E175" s="142">
        <f t="shared" si="174"/>
        <v>0.19740887999999998</v>
      </c>
      <c r="F175" s="142">
        <f t="shared" si="175"/>
        <v>2.7637243200000001</v>
      </c>
      <c r="G175" s="142">
        <v>0</v>
      </c>
      <c r="H175" s="142">
        <f t="shared" si="176"/>
        <v>0.3290148</v>
      </c>
      <c r="I175" s="142">
        <v>2.7099793480000001</v>
      </c>
      <c r="J175" s="142">
        <v>0.74637140000000002</v>
      </c>
      <c r="K175" s="142">
        <v>1.7296094</v>
      </c>
      <c r="L175" s="142">
        <v>0</v>
      </c>
      <c r="M175" s="142">
        <v>0.23399854799999997</v>
      </c>
      <c r="N175" s="142">
        <f t="shared" si="177"/>
        <v>0.58016865199999978</v>
      </c>
      <c r="O175" s="142">
        <f t="shared" si="178"/>
        <v>-0.54896252000000001</v>
      </c>
      <c r="P175" s="142">
        <f t="shared" si="179"/>
        <v>1.0341149200000002</v>
      </c>
      <c r="Q175" s="142">
        <f t="shared" si="180"/>
        <v>0</v>
      </c>
      <c r="R175" s="142">
        <f t="shared" si="181"/>
        <v>9.5016252000000023E-2</v>
      </c>
      <c r="S175" s="134">
        <v>2.61865141</v>
      </c>
      <c r="T175" s="134">
        <v>0.62197615999999989</v>
      </c>
      <c r="U175" s="168">
        <v>1.8016764599999999</v>
      </c>
      <c r="V175" s="134">
        <v>0</v>
      </c>
      <c r="W175" s="142">
        <v>0.19499879000000003</v>
      </c>
      <c r="X175" s="142"/>
      <c r="Y175" s="142"/>
      <c r="Z175" s="142"/>
      <c r="AA175" s="142"/>
      <c r="AB175" s="142"/>
      <c r="AC175" s="142"/>
      <c r="AD175" s="142"/>
      <c r="AE175" s="134">
        <v>0</v>
      </c>
      <c r="AF175" s="142"/>
      <c r="AG175" s="142"/>
      <c r="AH175" s="142"/>
      <c r="AI175" s="142"/>
      <c r="AJ175" s="134">
        <v>0</v>
      </c>
      <c r="AK175" s="142"/>
    </row>
    <row r="176" spans="1:37" ht="63" x14ac:dyDescent="0.25">
      <c r="A176" s="267">
        <f t="shared" si="172"/>
        <v>141</v>
      </c>
      <c r="B176" s="133" t="s">
        <v>384</v>
      </c>
      <c r="C176" s="138" t="s">
        <v>385</v>
      </c>
      <c r="D176" s="142">
        <v>3.2828879999999998</v>
      </c>
      <c r="E176" s="142">
        <f t="shared" si="174"/>
        <v>0.19697327999999997</v>
      </c>
      <c r="F176" s="142">
        <f t="shared" si="175"/>
        <v>2.7576259199999997</v>
      </c>
      <c r="G176" s="142">
        <v>0</v>
      </c>
      <c r="H176" s="142">
        <f t="shared" si="176"/>
        <v>0.32828879999999999</v>
      </c>
      <c r="I176" s="142">
        <v>3.1707395119999995</v>
      </c>
      <c r="J176" s="142">
        <v>0.60378066000000008</v>
      </c>
      <c r="K176" s="142">
        <v>2.3856393199999997</v>
      </c>
      <c r="L176" s="142">
        <v>0</v>
      </c>
      <c r="M176" s="142">
        <v>0.18131953199999998</v>
      </c>
      <c r="N176" s="142">
        <f t="shared" si="177"/>
        <v>0.11214848800000032</v>
      </c>
      <c r="O176" s="142">
        <f t="shared" si="178"/>
        <v>-0.40680738000000011</v>
      </c>
      <c r="P176" s="142">
        <f t="shared" si="179"/>
        <v>0.37198660000000006</v>
      </c>
      <c r="Q176" s="142">
        <f t="shared" si="180"/>
        <v>0</v>
      </c>
      <c r="R176" s="142">
        <f t="shared" si="181"/>
        <v>0.14696926800000001</v>
      </c>
      <c r="S176" s="134">
        <v>2.6422829300000004</v>
      </c>
      <c r="T176" s="134">
        <v>0.50315054999999997</v>
      </c>
      <c r="U176" s="168">
        <v>1.98803277</v>
      </c>
      <c r="V176" s="134">
        <v>0</v>
      </c>
      <c r="W176" s="142">
        <v>0.15109961000000002</v>
      </c>
      <c r="X176" s="142"/>
      <c r="Y176" s="142"/>
      <c r="Z176" s="142"/>
      <c r="AA176" s="142"/>
      <c r="AB176" s="142"/>
      <c r="AC176" s="142"/>
      <c r="AD176" s="142"/>
      <c r="AE176" s="134">
        <v>0</v>
      </c>
      <c r="AF176" s="181">
        <v>2020</v>
      </c>
      <c r="AG176" s="142" t="s">
        <v>2200</v>
      </c>
      <c r="AH176" s="142" t="s">
        <v>2201</v>
      </c>
      <c r="AI176" s="142" t="s">
        <v>2202</v>
      </c>
      <c r="AJ176" s="134">
        <v>0.38</v>
      </c>
      <c r="AK176" s="142"/>
    </row>
    <row r="177" spans="1:37" ht="78.75" x14ac:dyDescent="0.25">
      <c r="A177" s="267">
        <f t="shared" si="172"/>
        <v>142</v>
      </c>
      <c r="B177" s="133" t="s">
        <v>1814</v>
      </c>
      <c r="C177" s="139" t="s">
        <v>1680</v>
      </c>
      <c r="D177" s="142">
        <v>1.8193199999999998</v>
      </c>
      <c r="E177" s="142">
        <f t="shared" si="174"/>
        <v>0.10915919999999998</v>
      </c>
      <c r="F177" s="142">
        <f t="shared" si="175"/>
        <v>1.5282287999999999</v>
      </c>
      <c r="G177" s="142">
        <v>0</v>
      </c>
      <c r="H177" s="142">
        <f t="shared" si="176"/>
        <v>0.18193199999999998</v>
      </c>
      <c r="I177" s="142">
        <v>1.11729258</v>
      </c>
      <c r="J177" s="142">
        <v>0</v>
      </c>
      <c r="K177" s="142">
        <v>0</v>
      </c>
      <c r="L177" s="142">
        <v>1.0331999999999999</v>
      </c>
      <c r="M177" s="142">
        <v>8.409258E-2</v>
      </c>
      <c r="N177" s="142">
        <f t="shared" si="177"/>
        <v>0.70202741999999985</v>
      </c>
      <c r="O177" s="142">
        <f t="shared" si="178"/>
        <v>0.10915919999999998</v>
      </c>
      <c r="P177" s="142">
        <f t="shared" si="179"/>
        <v>1.5282287999999999</v>
      </c>
      <c r="Q177" s="142">
        <f t="shared" si="180"/>
        <v>-1.0331999999999999</v>
      </c>
      <c r="R177" s="142">
        <f t="shared" si="181"/>
        <v>9.7839419999999983E-2</v>
      </c>
      <c r="S177" s="134">
        <v>0.93361603999999998</v>
      </c>
      <c r="T177" s="134">
        <v>0</v>
      </c>
      <c r="U177" s="168">
        <v>0.86353889000000006</v>
      </c>
      <c r="V177" s="134">
        <v>0</v>
      </c>
      <c r="W177" s="142">
        <v>7.0077150000000005E-2</v>
      </c>
      <c r="X177" s="142"/>
      <c r="Y177" s="142"/>
      <c r="Z177" s="142"/>
      <c r="AA177" s="142"/>
      <c r="AB177" s="181">
        <v>2020</v>
      </c>
      <c r="AC177" s="142" t="s">
        <v>2198</v>
      </c>
      <c r="AD177" s="142" t="s">
        <v>2199</v>
      </c>
      <c r="AE177" s="134">
        <v>1.26</v>
      </c>
      <c r="AF177" s="142"/>
      <c r="AG177" s="142"/>
      <c r="AH177" s="142"/>
      <c r="AI177" s="142"/>
      <c r="AJ177" s="134">
        <v>0</v>
      </c>
      <c r="AK177" s="142"/>
    </row>
    <row r="178" spans="1:37" ht="141.75" x14ac:dyDescent="0.25">
      <c r="A178" s="267">
        <f t="shared" si="172"/>
        <v>143</v>
      </c>
      <c r="B178" s="133" t="s">
        <v>1815</v>
      </c>
      <c r="C178" s="139" t="s">
        <v>1681</v>
      </c>
      <c r="D178" s="142">
        <v>0.58447199999999988</v>
      </c>
      <c r="E178" s="142">
        <f t="shared" si="174"/>
        <v>3.5068319999999993E-2</v>
      </c>
      <c r="F178" s="142">
        <f t="shared" si="175"/>
        <v>0.49095647999999986</v>
      </c>
      <c r="G178" s="142">
        <v>0</v>
      </c>
      <c r="H178" s="142">
        <f t="shared" si="176"/>
        <v>5.8447199999999991E-2</v>
      </c>
      <c r="I178" s="142">
        <v>0.36526821599999998</v>
      </c>
      <c r="J178" s="142">
        <v>0</v>
      </c>
      <c r="K178" s="142">
        <v>0</v>
      </c>
      <c r="L178" s="142">
        <v>0.32369999999999999</v>
      </c>
      <c r="M178" s="142">
        <v>4.1568215999999998E-2</v>
      </c>
      <c r="N178" s="142">
        <f t="shared" si="177"/>
        <v>0.2192037839999999</v>
      </c>
      <c r="O178" s="142">
        <f t="shared" si="178"/>
        <v>3.5068319999999993E-2</v>
      </c>
      <c r="P178" s="142">
        <f t="shared" si="179"/>
        <v>0.49095647999999986</v>
      </c>
      <c r="Q178" s="142">
        <f t="shared" si="180"/>
        <v>-0.32369999999999999</v>
      </c>
      <c r="R178" s="142">
        <f t="shared" si="181"/>
        <v>1.6878983999999993E-2</v>
      </c>
      <c r="S178" s="134">
        <v>3.4640180000000007E-2</v>
      </c>
      <c r="T178" s="134">
        <v>0</v>
      </c>
      <c r="U178" s="168">
        <v>0</v>
      </c>
      <c r="V178" s="134">
        <v>0</v>
      </c>
      <c r="W178" s="142">
        <v>3.4640180000000007E-2</v>
      </c>
      <c r="X178" s="142"/>
      <c r="Y178" s="142"/>
      <c r="Z178" s="142"/>
      <c r="AA178" s="142"/>
      <c r="AB178" s="142"/>
      <c r="AC178" s="142"/>
      <c r="AD178" s="142"/>
      <c r="AE178" s="134">
        <v>0</v>
      </c>
      <c r="AF178" s="142"/>
      <c r="AG178" s="142"/>
      <c r="AH178" s="142"/>
      <c r="AI178" s="142"/>
      <c r="AJ178" s="134">
        <v>0</v>
      </c>
      <c r="AK178" s="142"/>
    </row>
    <row r="179" spans="1:37" ht="141.75" x14ac:dyDescent="0.25">
      <c r="A179" s="267">
        <f t="shared" si="172"/>
        <v>144</v>
      </c>
      <c r="B179" s="133" t="s">
        <v>386</v>
      </c>
      <c r="C179" s="139" t="s">
        <v>1682</v>
      </c>
      <c r="D179" s="142">
        <v>0.58447199999999999</v>
      </c>
      <c r="E179" s="142">
        <f t="shared" si="174"/>
        <v>3.506832E-2</v>
      </c>
      <c r="F179" s="142">
        <f t="shared" si="175"/>
        <v>0.49095647999999992</v>
      </c>
      <c r="G179" s="142">
        <v>0</v>
      </c>
      <c r="H179" s="142">
        <f t="shared" si="176"/>
        <v>5.8447200000000005E-2</v>
      </c>
      <c r="I179" s="142">
        <v>0.40948821600000002</v>
      </c>
      <c r="J179" s="142">
        <v>0</v>
      </c>
      <c r="K179" s="142">
        <v>0</v>
      </c>
      <c r="L179" s="142">
        <v>0.36792000000000002</v>
      </c>
      <c r="M179" s="142">
        <v>4.1568215999999998E-2</v>
      </c>
      <c r="N179" s="142">
        <f t="shared" si="177"/>
        <v>0.17498378399999998</v>
      </c>
      <c r="O179" s="142">
        <f t="shared" si="178"/>
        <v>3.506832E-2</v>
      </c>
      <c r="P179" s="142">
        <f t="shared" si="179"/>
        <v>0.49095647999999992</v>
      </c>
      <c r="Q179" s="142">
        <f t="shared" si="180"/>
        <v>-0.36792000000000002</v>
      </c>
      <c r="R179" s="142">
        <f t="shared" si="181"/>
        <v>1.6878984000000007E-2</v>
      </c>
      <c r="S179" s="134">
        <v>3.4640180000000007E-2</v>
      </c>
      <c r="T179" s="134">
        <v>0</v>
      </c>
      <c r="U179" s="168">
        <v>0</v>
      </c>
      <c r="V179" s="134">
        <v>0</v>
      </c>
      <c r="W179" s="142">
        <v>3.4640180000000007E-2</v>
      </c>
      <c r="X179" s="142"/>
      <c r="Y179" s="142"/>
      <c r="Z179" s="142"/>
      <c r="AA179" s="142"/>
      <c r="AB179" s="142"/>
      <c r="AC179" s="142"/>
      <c r="AD179" s="142"/>
      <c r="AE179" s="134">
        <v>0</v>
      </c>
      <c r="AF179" s="142"/>
      <c r="AG179" s="142"/>
      <c r="AH179" s="142"/>
      <c r="AI179" s="142"/>
      <c r="AJ179" s="134">
        <v>0</v>
      </c>
      <c r="AK179" s="142"/>
    </row>
    <row r="180" spans="1:37" ht="78.75" x14ac:dyDescent="0.25">
      <c r="A180" s="267">
        <f t="shared" si="172"/>
        <v>145</v>
      </c>
      <c r="B180" s="133" t="s">
        <v>1816</v>
      </c>
      <c r="C180" s="139" t="s">
        <v>387</v>
      </c>
      <c r="D180" s="142">
        <v>1.014564</v>
      </c>
      <c r="E180" s="142">
        <f t="shared" si="174"/>
        <v>6.0873839999999999E-2</v>
      </c>
      <c r="F180" s="142">
        <f t="shared" si="175"/>
        <v>0.85223376000000006</v>
      </c>
      <c r="G180" s="142">
        <v>0</v>
      </c>
      <c r="H180" s="142">
        <f t="shared" si="176"/>
        <v>0.1014564</v>
      </c>
      <c r="I180" s="142">
        <v>7.2156827999999992E-2</v>
      </c>
      <c r="J180" s="142">
        <v>0</v>
      </c>
      <c r="K180" s="142">
        <v>0</v>
      </c>
      <c r="L180" s="142">
        <v>0</v>
      </c>
      <c r="M180" s="142">
        <v>7.2156827999999992E-2</v>
      </c>
      <c r="N180" s="142">
        <f t="shared" si="177"/>
        <v>0.94240717200000002</v>
      </c>
      <c r="O180" s="142">
        <f t="shared" si="178"/>
        <v>6.0873839999999999E-2</v>
      </c>
      <c r="P180" s="142">
        <f t="shared" si="179"/>
        <v>0.85223376000000006</v>
      </c>
      <c r="Q180" s="142">
        <f t="shared" si="180"/>
        <v>0</v>
      </c>
      <c r="R180" s="142">
        <f t="shared" si="181"/>
        <v>2.929957200000001E-2</v>
      </c>
      <c r="S180" s="134">
        <v>6.0130690000000001E-2</v>
      </c>
      <c r="T180" s="134">
        <v>0</v>
      </c>
      <c r="U180" s="168">
        <v>0</v>
      </c>
      <c r="V180" s="134">
        <v>0</v>
      </c>
      <c r="W180" s="142">
        <v>6.0130690000000001E-2</v>
      </c>
      <c r="X180" s="142"/>
      <c r="Y180" s="142"/>
      <c r="Z180" s="142"/>
      <c r="AA180" s="142"/>
      <c r="AB180" s="142"/>
      <c r="AC180" s="142"/>
      <c r="AD180" s="142"/>
      <c r="AE180" s="134">
        <v>0</v>
      </c>
      <c r="AF180" s="142"/>
      <c r="AG180" s="142"/>
      <c r="AH180" s="142"/>
      <c r="AI180" s="142"/>
      <c r="AJ180" s="134">
        <v>0</v>
      </c>
      <c r="AK180" s="142"/>
    </row>
    <row r="181" spans="1:37" ht="94.5" x14ac:dyDescent="0.25">
      <c r="A181" s="267">
        <f t="shared" si="172"/>
        <v>146</v>
      </c>
      <c r="B181" s="133" t="s">
        <v>1817</v>
      </c>
      <c r="C181" s="139" t="s">
        <v>1818</v>
      </c>
      <c r="D181" s="142">
        <v>0</v>
      </c>
      <c r="E181" s="142">
        <f t="shared" si="174"/>
        <v>0</v>
      </c>
      <c r="F181" s="142">
        <f t="shared" si="175"/>
        <v>0</v>
      </c>
      <c r="G181" s="142">
        <v>0</v>
      </c>
      <c r="H181" s="142">
        <f t="shared" si="176"/>
        <v>0</v>
      </c>
      <c r="I181" s="142">
        <v>0.92481970000000002</v>
      </c>
      <c r="J181" s="142">
        <v>0.33870647999999998</v>
      </c>
      <c r="K181" s="142">
        <v>0.58611321999999999</v>
      </c>
      <c r="L181" s="142">
        <v>0</v>
      </c>
      <c r="M181" s="142">
        <v>0</v>
      </c>
      <c r="N181" s="142">
        <f t="shared" si="177"/>
        <v>-0.92481970000000002</v>
      </c>
      <c r="O181" s="142">
        <f t="shared" si="178"/>
        <v>-0.33870647999999998</v>
      </c>
      <c r="P181" s="142">
        <f t="shared" si="179"/>
        <v>-0.58611321999999999</v>
      </c>
      <c r="Q181" s="142">
        <f t="shared" si="180"/>
        <v>0</v>
      </c>
      <c r="R181" s="142">
        <f t="shared" si="181"/>
        <v>0</v>
      </c>
      <c r="S181" s="134">
        <v>0.89278999999999997</v>
      </c>
      <c r="T181" s="134">
        <v>0.28225539999999999</v>
      </c>
      <c r="U181" s="168">
        <v>0.61053459999999993</v>
      </c>
      <c r="V181" s="134">
        <v>0</v>
      </c>
      <c r="W181" s="142">
        <v>0</v>
      </c>
      <c r="X181" s="142"/>
      <c r="Y181" s="142"/>
      <c r="Z181" s="142"/>
      <c r="AA181" s="142"/>
      <c r="AB181" s="142"/>
      <c r="AC181" s="142"/>
      <c r="AD181" s="142"/>
      <c r="AE181" s="134">
        <v>0</v>
      </c>
      <c r="AF181" s="142"/>
      <c r="AG181" s="142"/>
      <c r="AH181" s="142"/>
      <c r="AI181" s="142"/>
      <c r="AJ181" s="134">
        <v>0</v>
      </c>
      <c r="AK181" s="142"/>
    </row>
    <row r="182" spans="1:37" ht="78.75" x14ac:dyDescent="0.25">
      <c r="A182" s="267">
        <f t="shared" si="172"/>
        <v>147</v>
      </c>
      <c r="B182" s="133" t="s">
        <v>1819</v>
      </c>
      <c r="C182" s="139" t="s">
        <v>1507</v>
      </c>
      <c r="D182" s="142">
        <v>0</v>
      </c>
      <c r="E182" s="142">
        <f t="shared" si="174"/>
        <v>0</v>
      </c>
      <c r="F182" s="142">
        <f t="shared" si="175"/>
        <v>0</v>
      </c>
      <c r="G182" s="142">
        <v>0</v>
      </c>
      <c r="H182" s="142">
        <f t="shared" si="176"/>
        <v>0</v>
      </c>
      <c r="I182" s="142">
        <v>0.25282260000000001</v>
      </c>
      <c r="J182" s="142">
        <v>0</v>
      </c>
      <c r="K182" s="142">
        <v>0</v>
      </c>
      <c r="L182" s="142">
        <v>0.25282260000000001</v>
      </c>
      <c r="M182" s="142">
        <v>0</v>
      </c>
      <c r="N182" s="142">
        <f t="shared" si="177"/>
        <v>-0.25282260000000001</v>
      </c>
      <c r="O182" s="142">
        <f t="shared" si="178"/>
        <v>0</v>
      </c>
      <c r="P182" s="142">
        <f t="shared" si="179"/>
        <v>0</v>
      </c>
      <c r="Q182" s="142">
        <f t="shared" si="180"/>
        <v>-0.25282260000000001</v>
      </c>
      <c r="R182" s="142">
        <f t="shared" si="181"/>
        <v>0</v>
      </c>
      <c r="S182" s="134">
        <v>0</v>
      </c>
      <c r="T182" s="134">
        <v>0</v>
      </c>
      <c r="U182" s="168">
        <v>0</v>
      </c>
      <c r="V182" s="134">
        <v>0</v>
      </c>
      <c r="W182" s="142">
        <v>0</v>
      </c>
      <c r="X182" s="142"/>
      <c r="Y182" s="142"/>
      <c r="Z182" s="142"/>
      <c r="AA182" s="142"/>
      <c r="AB182" s="142"/>
      <c r="AC182" s="142"/>
      <c r="AD182" s="142"/>
      <c r="AE182" s="134">
        <v>0</v>
      </c>
      <c r="AF182" s="142"/>
      <c r="AG182" s="142"/>
      <c r="AH182" s="142"/>
      <c r="AI182" s="142"/>
      <c r="AJ182" s="134">
        <v>0</v>
      </c>
      <c r="AK182" s="142"/>
    </row>
    <row r="183" spans="1:37" ht="15.75" x14ac:dyDescent="0.25">
      <c r="A183" s="267"/>
      <c r="B183" s="187" t="s">
        <v>388</v>
      </c>
      <c r="C183" s="190"/>
      <c r="D183" s="170">
        <v>20.441465999999995</v>
      </c>
      <c r="E183" s="170">
        <f t="shared" ref="E183:AK183" si="182">SUM(E184:E204)</f>
        <v>1.22648796</v>
      </c>
      <c r="F183" s="170">
        <f t="shared" si="182"/>
        <v>17.170831440000001</v>
      </c>
      <c r="G183" s="170">
        <f t="shared" si="182"/>
        <v>0</v>
      </c>
      <c r="H183" s="170">
        <f t="shared" si="182"/>
        <v>2.0441465999999999</v>
      </c>
      <c r="I183" s="170">
        <f t="shared" si="182"/>
        <v>5.5767641440000002</v>
      </c>
      <c r="J183" s="170">
        <f t="shared" si="182"/>
        <v>0.35415638999999999</v>
      </c>
      <c r="K183" s="170">
        <f t="shared" si="182"/>
        <v>0</v>
      </c>
      <c r="L183" s="170">
        <f t="shared" si="182"/>
        <v>3.7410311699999994</v>
      </c>
      <c r="M183" s="170">
        <f t="shared" si="182"/>
        <v>1.4815765840000001</v>
      </c>
      <c r="N183" s="170">
        <f t="shared" si="182"/>
        <v>14.864701855999998</v>
      </c>
      <c r="O183" s="170">
        <f t="shared" si="182"/>
        <v>0.87233156999999995</v>
      </c>
      <c r="P183" s="170">
        <f t="shared" si="182"/>
        <v>17.170831440000001</v>
      </c>
      <c r="Q183" s="170">
        <f t="shared" si="182"/>
        <v>-3.7410311699999994</v>
      </c>
      <c r="R183" s="170">
        <f t="shared" si="182"/>
        <v>0.56257001600000012</v>
      </c>
      <c r="S183" s="170">
        <v>3.0472368900000002</v>
      </c>
      <c r="T183" s="170">
        <v>0.29513032999999994</v>
      </c>
      <c r="U183" s="168">
        <v>7.7070920000000001E-2</v>
      </c>
      <c r="V183" s="170">
        <v>1.4376762600000002</v>
      </c>
      <c r="W183" s="170">
        <v>1.23735938</v>
      </c>
      <c r="X183" s="170">
        <f t="shared" si="182"/>
        <v>0</v>
      </c>
      <c r="Y183" s="170">
        <f t="shared" si="182"/>
        <v>0</v>
      </c>
      <c r="Z183" s="170">
        <f t="shared" si="182"/>
        <v>0</v>
      </c>
      <c r="AA183" s="170">
        <f t="shared" si="182"/>
        <v>0</v>
      </c>
      <c r="AB183" s="170"/>
      <c r="AC183" s="170"/>
      <c r="AD183" s="170"/>
      <c r="AE183" s="170">
        <f t="shared" si="182"/>
        <v>2.75</v>
      </c>
      <c r="AF183" s="170"/>
      <c r="AG183" s="170"/>
      <c r="AH183" s="170"/>
      <c r="AI183" s="170"/>
      <c r="AJ183" s="170">
        <f t="shared" si="182"/>
        <v>0.4</v>
      </c>
      <c r="AK183" s="170">
        <f t="shared" si="182"/>
        <v>0</v>
      </c>
    </row>
    <row r="184" spans="1:37" ht="63" x14ac:dyDescent="0.25">
      <c r="A184" s="267">
        <f t="shared" si="172"/>
        <v>148</v>
      </c>
      <c r="B184" s="174" t="s">
        <v>389</v>
      </c>
      <c r="C184" s="138" t="s">
        <v>390</v>
      </c>
      <c r="D184" s="142">
        <v>3.1320000000000001</v>
      </c>
      <c r="E184" s="142">
        <f t="shared" ref="E184:E204" si="183">D184*6%</f>
        <v>0.18792</v>
      </c>
      <c r="F184" s="142">
        <f t="shared" ref="F184:F204" si="184">D184-E184-H184</f>
        <v>2.6308799999999999</v>
      </c>
      <c r="G184" s="142">
        <v>0</v>
      </c>
      <c r="H184" s="142">
        <f t="shared" ref="H184:H204" si="185">D184*10%</f>
        <v>0.31320000000000003</v>
      </c>
      <c r="I184" s="142">
        <v>0.22681927599999999</v>
      </c>
      <c r="J184" s="142">
        <v>0</v>
      </c>
      <c r="K184" s="142">
        <v>0</v>
      </c>
      <c r="L184" s="142">
        <v>0</v>
      </c>
      <c r="M184" s="142">
        <v>0.22681927599999999</v>
      </c>
      <c r="N184" s="142">
        <f t="shared" ref="N184:N204" si="186">D184-I184</f>
        <v>2.905180724</v>
      </c>
      <c r="O184" s="142">
        <f t="shared" ref="O184:O204" si="187">E184-J184</f>
        <v>0.18792</v>
      </c>
      <c r="P184" s="142">
        <f t="shared" ref="P184:P204" si="188">F184-K184</f>
        <v>2.6308799999999999</v>
      </c>
      <c r="Q184" s="142">
        <f t="shared" ref="Q184:Q204" si="189">G184-L184</f>
        <v>0</v>
      </c>
      <c r="R184" s="142">
        <f t="shared" ref="R184:R204" si="190">H184-M184</f>
        <v>8.6380724000000048E-2</v>
      </c>
      <c r="S184" s="134">
        <v>0.19172829000000002</v>
      </c>
      <c r="T184" s="134">
        <v>0</v>
      </c>
      <c r="U184" s="168">
        <v>0</v>
      </c>
      <c r="V184" s="134">
        <v>0</v>
      </c>
      <c r="W184" s="142">
        <v>0.19172829000000002</v>
      </c>
      <c r="X184" s="142"/>
      <c r="Y184" s="142"/>
      <c r="Z184" s="142"/>
      <c r="AA184" s="142"/>
      <c r="AB184" s="142"/>
      <c r="AC184" s="142"/>
      <c r="AD184" s="142"/>
      <c r="AE184" s="134">
        <v>0</v>
      </c>
      <c r="AF184" s="142"/>
      <c r="AG184" s="142"/>
      <c r="AH184" s="142"/>
      <c r="AI184" s="142"/>
      <c r="AJ184" s="134">
        <v>0</v>
      </c>
      <c r="AK184" s="142"/>
    </row>
    <row r="185" spans="1:37" ht="47.25" x14ac:dyDescent="0.25">
      <c r="A185" s="267">
        <f t="shared" si="172"/>
        <v>149</v>
      </c>
      <c r="B185" s="133" t="s">
        <v>391</v>
      </c>
      <c r="C185" s="138" t="s">
        <v>392</v>
      </c>
      <c r="D185" s="142">
        <v>2.7552E-2</v>
      </c>
      <c r="E185" s="142">
        <f t="shared" si="183"/>
        <v>1.6531199999999999E-3</v>
      </c>
      <c r="F185" s="142">
        <f t="shared" si="184"/>
        <v>2.314368E-2</v>
      </c>
      <c r="G185" s="142">
        <v>0</v>
      </c>
      <c r="H185" s="142">
        <f t="shared" si="185"/>
        <v>2.7552000000000002E-3</v>
      </c>
      <c r="I185" s="142">
        <v>0</v>
      </c>
      <c r="J185" s="142">
        <v>0</v>
      </c>
      <c r="K185" s="142">
        <v>0</v>
      </c>
      <c r="L185" s="142">
        <v>0</v>
      </c>
      <c r="M185" s="142">
        <v>0</v>
      </c>
      <c r="N185" s="142">
        <f t="shared" si="186"/>
        <v>2.7552E-2</v>
      </c>
      <c r="O185" s="142">
        <f t="shared" si="187"/>
        <v>1.6531199999999999E-3</v>
      </c>
      <c r="P185" s="142">
        <f t="shared" si="188"/>
        <v>2.314368E-2</v>
      </c>
      <c r="Q185" s="142">
        <f t="shared" si="189"/>
        <v>0</v>
      </c>
      <c r="R185" s="142">
        <f t="shared" si="190"/>
        <v>2.7552000000000002E-3</v>
      </c>
      <c r="S185" s="134">
        <v>0</v>
      </c>
      <c r="T185" s="134">
        <v>0</v>
      </c>
      <c r="U185" s="168">
        <v>0</v>
      </c>
      <c r="V185" s="134">
        <v>0</v>
      </c>
      <c r="W185" s="142">
        <v>0</v>
      </c>
      <c r="X185" s="142"/>
      <c r="Y185" s="142"/>
      <c r="Z185" s="142"/>
      <c r="AA185" s="142"/>
      <c r="AB185" s="142"/>
      <c r="AC185" s="142"/>
      <c r="AD185" s="142"/>
      <c r="AE185" s="134">
        <v>0</v>
      </c>
      <c r="AF185" s="142"/>
      <c r="AG185" s="142"/>
      <c r="AH185" s="142"/>
      <c r="AI185" s="142"/>
      <c r="AJ185" s="134">
        <v>0</v>
      </c>
      <c r="AK185" s="142"/>
    </row>
    <row r="186" spans="1:37" ht="63" x14ac:dyDescent="0.25">
      <c r="A186" s="267">
        <f t="shared" si="172"/>
        <v>150</v>
      </c>
      <c r="B186" s="174" t="s">
        <v>1820</v>
      </c>
      <c r="C186" s="138" t="s">
        <v>393</v>
      </c>
      <c r="D186" s="142">
        <v>1.2</v>
      </c>
      <c r="E186" s="142">
        <f t="shared" si="183"/>
        <v>7.1999999999999995E-2</v>
      </c>
      <c r="F186" s="142">
        <f t="shared" si="184"/>
        <v>1.008</v>
      </c>
      <c r="G186" s="142">
        <v>0</v>
      </c>
      <c r="H186" s="142">
        <f t="shared" si="185"/>
        <v>0.12</v>
      </c>
      <c r="I186" s="142">
        <v>0.25349396400000002</v>
      </c>
      <c r="J186" s="142">
        <v>0.16814879999999999</v>
      </c>
      <c r="K186" s="142">
        <v>0</v>
      </c>
      <c r="L186" s="142">
        <v>0</v>
      </c>
      <c r="M186" s="142">
        <v>8.5345164000000001E-2</v>
      </c>
      <c r="N186" s="142">
        <f t="shared" si="186"/>
        <v>0.94650603599999994</v>
      </c>
      <c r="O186" s="142">
        <f t="shared" si="187"/>
        <v>-9.6148799999999993E-2</v>
      </c>
      <c r="P186" s="142">
        <f t="shared" si="188"/>
        <v>1.008</v>
      </c>
      <c r="Q186" s="142">
        <f t="shared" si="189"/>
        <v>0</v>
      </c>
      <c r="R186" s="142">
        <f t="shared" si="190"/>
        <v>3.4654835999999994E-2</v>
      </c>
      <c r="S186" s="134">
        <v>0.21124497000000003</v>
      </c>
      <c r="T186" s="134">
        <v>0.140124</v>
      </c>
      <c r="U186" s="168">
        <v>0</v>
      </c>
      <c r="V186" s="134">
        <v>0</v>
      </c>
      <c r="W186" s="142">
        <v>7.1120970000000019E-2</v>
      </c>
      <c r="X186" s="142"/>
      <c r="Y186" s="142"/>
      <c r="Z186" s="142"/>
      <c r="AA186" s="142"/>
      <c r="AB186" s="142"/>
      <c r="AC186" s="142"/>
      <c r="AD186" s="142"/>
      <c r="AE186" s="134">
        <v>0</v>
      </c>
      <c r="AF186" s="142"/>
      <c r="AG186" s="142"/>
      <c r="AH186" s="142"/>
      <c r="AI186" s="142"/>
      <c r="AJ186" s="134">
        <v>0</v>
      </c>
      <c r="AK186" s="142"/>
    </row>
    <row r="187" spans="1:37" ht="63" x14ac:dyDescent="0.25">
      <c r="A187" s="267">
        <f t="shared" si="172"/>
        <v>151</v>
      </c>
      <c r="B187" s="133" t="s">
        <v>394</v>
      </c>
      <c r="C187" s="138" t="s">
        <v>395</v>
      </c>
      <c r="D187" s="142">
        <v>2.8748399999999998</v>
      </c>
      <c r="E187" s="142">
        <f t="shared" si="183"/>
        <v>0.17249039999999999</v>
      </c>
      <c r="F187" s="142">
        <f t="shared" si="184"/>
        <v>2.4148655999999997</v>
      </c>
      <c r="G187" s="142">
        <v>0</v>
      </c>
      <c r="H187" s="142">
        <f t="shared" si="185"/>
        <v>0.28748400000000002</v>
      </c>
      <c r="I187" s="142">
        <v>0.24810101599999998</v>
      </c>
      <c r="J187" s="142">
        <v>4.3639580000000004E-2</v>
      </c>
      <c r="K187" s="142">
        <v>0</v>
      </c>
      <c r="L187" s="142">
        <v>0</v>
      </c>
      <c r="M187" s="142">
        <v>0.20446143599999997</v>
      </c>
      <c r="N187" s="142">
        <f t="shared" si="186"/>
        <v>2.6267389839999997</v>
      </c>
      <c r="O187" s="142">
        <f t="shared" si="187"/>
        <v>0.12885081999999998</v>
      </c>
      <c r="P187" s="142">
        <f t="shared" si="188"/>
        <v>2.4148655999999997</v>
      </c>
      <c r="Q187" s="142">
        <f t="shared" si="189"/>
        <v>0</v>
      </c>
      <c r="R187" s="142">
        <f t="shared" si="190"/>
        <v>8.3022564000000049E-2</v>
      </c>
      <c r="S187" s="134">
        <v>0.20675085000000001</v>
      </c>
      <c r="T187" s="134">
        <v>3.6366320000000001E-2</v>
      </c>
      <c r="U187" s="168">
        <v>0</v>
      </c>
      <c r="V187" s="134">
        <v>0</v>
      </c>
      <c r="W187" s="142">
        <v>0.17038453000000001</v>
      </c>
      <c r="X187" s="142"/>
      <c r="Y187" s="142"/>
      <c r="Z187" s="142"/>
      <c r="AA187" s="142"/>
      <c r="AB187" s="142"/>
      <c r="AC187" s="142"/>
      <c r="AD187" s="142"/>
      <c r="AE187" s="134">
        <v>0</v>
      </c>
      <c r="AF187" s="142"/>
      <c r="AG187" s="142"/>
      <c r="AH187" s="142"/>
      <c r="AI187" s="142"/>
      <c r="AJ187" s="134">
        <v>0</v>
      </c>
      <c r="AK187" s="142"/>
    </row>
    <row r="188" spans="1:37" ht="23.45" customHeight="1" x14ac:dyDescent="0.25">
      <c r="A188" s="267">
        <f t="shared" si="172"/>
        <v>152</v>
      </c>
      <c r="B188" s="133" t="s">
        <v>396</v>
      </c>
      <c r="C188" s="138" t="s">
        <v>397</v>
      </c>
      <c r="D188" s="142">
        <v>4.5286199999999992</v>
      </c>
      <c r="E188" s="142">
        <f t="shared" si="183"/>
        <v>0.27171719999999994</v>
      </c>
      <c r="F188" s="142">
        <f t="shared" si="184"/>
        <v>3.8040407999999988</v>
      </c>
      <c r="G188" s="142">
        <v>0</v>
      </c>
      <c r="H188" s="142">
        <f t="shared" si="185"/>
        <v>0.45286199999999993</v>
      </c>
      <c r="I188" s="142">
        <v>0.32207991600000008</v>
      </c>
      <c r="J188" s="142">
        <v>0</v>
      </c>
      <c r="K188" s="142">
        <v>0</v>
      </c>
      <c r="L188" s="142">
        <v>0</v>
      </c>
      <c r="M188" s="142">
        <v>0.32207991600000008</v>
      </c>
      <c r="N188" s="142">
        <f t="shared" si="186"/>
        <v>4.2065400839999993</v>
      </c>
      <c r="O188" s="142">
        <f t="shared" si="187"/>
        <v>0.27171719999999994</v>
      </c>
      <c r="P188" s="142">
        <f t="shared" si="188"/>
        <v>3.8040407999999988</v>
      </c>
      <c r="Q188" s="142">
        <f t="shared" si="189"/>
        <v>0</v>
      </c>
      <c r="R188" s="142">
        <f t="shared" si="190"/>
        <v>0.13078208399999985</v>
      </c>
      <c r="S188" s="134">
        <v>0.26839993000000001</v>
      </c>
      <c r="T188" s="134">
        <v>0</v>
      </c>
      <c r="U188" s="168">
        <v>0</v>
      </c>
      <c r="V188" s="134">
        <v>0</v>
      </c>
      <c r="W188" s="142">
        <v>0.26839993000000001</v>
      </c>
      <c r="X188" s="142"/>
      <c r="Y188" s="142"/>
      <c r="Z188" s="142"/>
      <c r="AA188" s="142"/>
      <c r="AB188" s="142"/>
      <c r="AC188" s="142"/>
      <c r="AD188" s="142"/>
      <c r="AE188" s="134">
        <v>0</v>
      </c>
      <c r="AF188" s="142"/>
      <c r="AG188" s="142"/>
      <c r="AH188" s="142"/>
      <c r="AI188" s="142"/>
      <c r="AJ188" s="134">
        <v>0</v>
      </c>
      <c r="AK188" s="142"/>
    </row>
    <row r="189" spans="1:37" ht="63" x14ac:dyDescent="0.25">
      <c r="A189" s="267">
        <f t="shared" si="172"/>
        <v>153</v>
      </c>
      <c r="B189" s="133" t="s">
        <v>398</v>
      </c>
      <c r="C189" s="138" t="s">
        <v>399</v>
      </c>
      <c r="D189" s="142">
        <v>1.7052839999999998</v>
      </c>
      <c r="E189" s="142">
        <f t="shared" si="183"/>
        <v>0.10231703999999998</v>
      </c>
      <c r="F189" s="142">
        <f t="shared" si="184"/>
        <v>1.4324385599999998</v>
      </c>
      <c r="G189" s="142">
        <v>0</v>
      </c>
      <c r="H189" s="142">
        <f t="shared" si="185"/>
        <v>0.1705284</v>
      </c>
      <c r="I189" s="142">
        <v>0.26364950200000004</v>
      </c>
      <c r="J189" s="142">
        <v>0.14236801000000002</v>
      </c>
      <c r="K189" s="142">
        <v>0</v>
      </c>
      <c r="L189" s="142">
        <v>0</v>
      </c>
      <c r="M189" s="142">
        <v>0.12128149199999999</v>
      </c>
      <c r="N189" s="142">
        <f t="shared" si="186"/>
        <v>1.4416344979999998</v>
      </c>
      <c r="O189" s="142">
        <f t="shared" si="187"/>
        <v>-4.0050970000000033E-2</v>
      </c>
      <c r="P189" s="142">
        <f t="shared" si="188"/>
        <v>1.4324385599999998</v>
      </c>
      <c r="Q189" s="142">
        <f t="shared" si="189"/>
        <v>0</v>
      </c>
      <c r="R189" s="142">
        <f t="shared" si="190"/>
        <v>4.9246908000000006E-2</v>
      </c>
      <c r="S189" s="134">
        <v>0.21970791999999997</v>
      </c>
      <c r="T189" s="134">
        <v>0.11864000999999999</v>
      </c>
      <c r="U189" s="168">
        <v>0</v>
      </c>
      <c r="V189" s="134">
        <v>0</v>
      </c>
      <c r="W189" s="142">
        <v>0.10106790999999998</v>
      </c>
      <c r="X189" s="142"/>
      <c r="Y189" s="142"/>
      <c r="Z189" s="142"/>
      <c r="AA189" s="142"/>
      <c r="AB189" s="142"/>
      <c r="AC189" s="142"/>
      <c r="AD189" s="142"/>
      <c r="AE189" s="134">
        <v>0</v>
      </c>
      <c r="AF189" s="142"/>
      <c r="AG189" s="142"/>
      <c r="AH189" s="142"/>
      <c r="AI189" s="142"/>
      <c r="AJ189" s="134">
        <v>0</v>
      </c>
      <c r="AK189" s="142"/>
    </row>
    <row r="190" spans="1:37" ht="47.25" x14ac:dyDescent="0.25">
      <c r="A190" s="267">
        <f t="shared" si="172"/>
        <v>154</v>
      </c>
      <c r="B190" s="133" t="s">
        <v>400</v>
      </c>
      <c r="C190" s="138" t="s">
        <v>401</v>
      </c>
      <c r="D190" s="142">
        <v>2.2653239999999997</v>
      </c>
      <c r="E190" s="142">
        <f t="shared" si="183"/>
        <v>0.13591943999999997</v>
      </c>
      <c r="F190" s="142">
        <f t="shared" si="184"/>
        <v>1.9028721599999998</v>
      </c>
      <c r="G190" s="142">
        <v>0</v>
      </c>
      <c r="H190" s="142">
        <f t="shared" si="185"/>
        <v>0.22653239999999997</v>
      </c>
      <c r="I190" s="142">
        <v>0.16111204799999998</v>
      </c>
      <c r="J190" s="142">
        <v>0</v>
      </c>
      <c r="K190" s="142">
        <v>0</v>
      </c>
      <c r="L190" s="142">
        <v>0</v>
      </c>
      <c r="M190" s="142">
        <v>0.16111204799999998</v>
      </c>
      <c r="N190" s="142">
        <f t="shared" si="186"/>
        <v>2.1042119519999996</v>
      </c>
      <c r="O190" s="142">
        <f t="shared" si="187"/>
        <v>0.13591943999999997</v>
      </c>
      <c r="P190" s="142">
        <f t="shared" si="188"/>
        <v>1.9028721599999998</v>
      </c>
      <c r="Q190" s="142">
        <f t="shared" si="189"/>
        <v>0</v>
      </c>
      <c r="R190" s="142">
        <f t="shared" si="190"/>
        <v>6.5420351999999987E-2</v>
      </c>
      <c r="S190" s="134">
        <v>0.13426003999999997</v>
      </c>
      <c r="T190" s="134">
        <v>0</v>
      </c>
      <c r="U190" s="168">
        <v>0</v>
      </c>
      <c r="V190" s="134">
        <v>0</v>
      </c>
      <c r="W190" s="142">
        <v>0.13426003999999997</v>
      </c>
      <c r="X190" s="142"/>
      <c r="Y190" s="142"/>
      <c r="Z190" s="142"/>
      <c r="AA190" s="142"/>
      <c r="AB190" s="142"/>
      <c r="AC190" s="142"/>
      <c r="AD190" s="142"/>
      <c r="AE190" s="134">
        <v>0</v>
      </c>
      <c r="AF190" s="142"/>
      <c r="AG190" s="142"/>
      <c r="AH190" s="142"/>
      <c r="AI190" s="142"/>
      <c r="AJ190" s="134">
        <v>0</v>
      </c>
      <c r="AK190" s="142"/>
    </row>
    <row r="191" spans="1:37" ht="36" customHeight="1" x14ac:dyDescent="0.25">
      <c r="A191" s="267">
        <f t="shared" si="172"/>
        <v>155</v>
      </c>
      <c r="B191" s="174" t="s">
        <v>402</v>
      </c>
      <c r="C191" s="138" t="s">
        <v>403</v>
      </c>
      <c r="D191" s="142">
        <v>1.0315080000000001</v>
      </c>
      <c r="E191" s="142">
        <f t="shared" si="183"/>
        <v>6.1890480000000005E-2</v>
      </c>
      <c r="F191" s="142">
        <f t="shared" si="184"/>
        <v>0.86646672000000013</v>
      </c>
      <c r="G191" s="142">
        <v>0</v>
      </c>
      <c r="H191" s="142">
        <f t="shared" si="185"/>
        <v>0.10315080000000001</v>
      </c>
      <c r="I191" s="142">
        <v>7.3361903999999992E-2</v>
      </c>
      <c r="J191" s="142">
        <v>0</v>
      </c>
      <c r="K191" s="142">
        <v>0</v>
      </c>
      <c r="L191" s="142">
        <v>0</v>
      </c>
      <c r="M191" s="142">
        <v>7.3361903999999992E-2</v>
      </c>
      <c r="N191" s="142">
        <f t="shared" si="186"/>
        <v>0.95814609600000011</v>
      </c>
      <c r="O191" s="142">
        <f t="shared" si="187"/>
        <v>6.1890480000000005E-2</v>
      </c>
      <c r="P191" s="142">
        <f t="shared" si="188"/>
        <v>0.86646672000000013</v>
      </c>
      <c r="Q191" s="142">
        <f t="shared" si="189"/>
        <v>0</v>
      </c>
      <c r="R191" s="142">
        <f t="shared" si="190"/>
        <v>2.9788896000000023E-2</v>
      </c>
      <c r="S191" s="134">
        <v>6.1134920000000002E-2</v>
      </c>
      <c r="T191" s="134">
        <v>0</v>
      </c>
      <c r="U191" s="168">
        <v>0</v>
      </c>
      <c r="V191" s="134">
        <v>0</v>
      </c>
      <c r="W191" s="142">
        <v>6.1134920000000002E-2</v>
      </c>
      <c r="X191" s="142"/>
      <c r="Y191" s="142"/>
      <c r="Z191" s="142"/>
      <c r="AA191" s="142"/>
      <c r="AB191" s="142"/>
      <c r="AC191" s="142"/>
      <c r="AD191" s="142"/>
      <c r="AE191" s="134">
        <v>0</v>
      </c>
      <c r="AF191" s="142"/>
      <c r="AG191" s="142"/>
      <c r="AH191" s="142"/>
      <c r="AI191" s="142"/>
      <c r="AJ191" s="134">
        <v>0</v>
      </c>
      <c r="AK191" s="142"/>
    </row>
    <row r="192" spans="1:37" ht="47.25" x14ac:dyDescent="0.25">
      <c r="A192" s="267">
        <f t="shared" si="172"/>
        <v>156</v>
      </c>
      <c r="B192" s="133" t="s">
        <v>1821</v>
      </c>
      <c r="C192" s="138" t="s">
        <v>1822</v>
      </c>
      <c r="D192" s="142">
        <v>0</v>
      </c>
      <c r="E192" s="142">
        <f t="shared" si="183"/>
        <v>0</v>
      </c>
      <c r="F192" s="142">
        <f t="shared" si="184"/>
        <v>0</v>
      </c>
      <c r="G192" s="142">
        <v>0</v>
      </c>
      <c r="H192" s="142">
        <f t="shared" si="185"/>
        <v>0</v>
      </c>
      <c r="I192" s="142">
        <v>0.42629265599999999</v>
      </c>
      <c r="J192" s="142">
        <v>0</v>
      </c>
      <c r="K192" s="142">
        <v>0</v>
      </c>
      <c r="L192" s="142">
        <v>0.39779999999999999</v>
      </c>
      <c r="M192" s="142">
        <v>2.8492656000000002E-2</v>
      </c>
      <c r="N192" s="142">
        <f t="shared" si="186"/>
        <v>-0.42629265599999999</v>
      </c>
      <c r="O192" s="142">
        <f t="shared" si="187"/>
        <v>0</v>
      </c>
      <c r="P192" s="142">
        <f t="shared" si="188"/>
        <v>0</v>
      </c>
      <c r="Q192" s="142">
        <f t="shared" si="189"/>
        <v>-0.39779999999999999</v>
      </c>
      <c r="R192" s="142">
        <f t="shared" si="190"/>
        <v>-2.8492656000000002E-2</v>
      </c>
      <c r="S192" s="134">
        <v>0.35548512999999998</v>
      </c>
      <c r="T192" s="134">
        <v>0</v>
      </c>
      <c r="U192" s="168">
        <v>2.4124999999999998E-4</v>
      </c>
      <c r="V192" s="134">
        <v>0.33150000000000002</v>
      </c>
      <c r="W192" s="142">
        <v>2.3743880000000002E-2</v>
      </c>
      <c r="X192" s="142"/>
      <c r="Y192" s="142"/>
      <c r="Z192" s="142"/>
      <c r="AA192" s="142"/>
      <c r="AB192" s="142"/>
      <c r="AC192" s="142"/>
      <c r="AD192" s="142"/>
      <c r="AE192" s="134">
        <v>0</v>
      </c>
      <c r="AF192" s="142"/>
      <c r="AG192" s="142"/>
      <c r="AH192" s="142"/>
      <c r="AI192" s="142"/>
      <c r="AJ192" s="134">
        <v>0</v>
      </c>
      <c r="AK192" s="142"/>
    </row>
    <row r="193" spans="1:37" ht="47.25" x14ac:dyDescent="0.25">
      <c r="A193" s="267">
        <f t="shared" si="172"/>
        <v>157</v>
      </c>
      <c r="B193" s="133" t="s">
        <v>404</v>
      </c>
      <c r="C193" s="138" t="s">
        <v>405</v>
      </c>
      <c r="D193" s="142">
        <v>1.6029120000000001</v>
      </c>
      <c r="E193" s="142">
        <f t="shared" si="183"/>
        <v>9.6174720000000005E-2</v>
      </c>
      <c r="F193" s="142">
        <f t="shared" si="184"/>
        <v>1.34644608</v>
      </c>
      <c r="G193" s="142">
        <v>0</v>
      </c>
      <c r="H193" s="142">
        <f t="shared" si="185"/>
        <v>0.16029120000000002</v>
      </c>
      <c r="I193" s="142">
        <v>0.74498838000000001</v>
      </c>
      <c r="J193" s="142">
        <v>0</v>
      </c>
      <c r="K193" s="142">
        <v>0</v>
      </c>
      <c r="L193" s="142">
        <v>0.73584000000000005</v>
      </c>
      <c r="M193" s="142">
        <v>9.1483799999999994E-3</v>
      </c>
      <c r="N193" s="142">
        <f t="shared" si="186"/>
        <v>0.85792362000000011</v>
      </c>
      <c r="O193" s="142">
        <f t="shared" si="187"/>
        <v>9.6174720000000005E-2</v>
      </c>
      <c r="P193" s="142">
        <f t="shared" si="188"/>
        <v>1.34644608</v>
      </c>
      <c r="Q193" s="142">
        <f t="shared" si="189"/>
        <v>-0.73584000000000005</v>
      </c>
      <c r="R193" s="142">
        <f t="shared" si="190"/>
        <v>0.15114282000000001</v>
      </c>
      <c r="S193" s="134">
        <v>7.6236499999999992E-3</v>
      </c>
      <c r="T193" s="134">
        <v>0</v>
      </c>
      <c r="U193" s="168">
        <v>0</v>
      </c>
      <c r="V193" s="134">
        <v>0</v>
      </c>
      <c r="W193" s="142">
        <v>7.6236499999999992E-3</v>
      </c>
      <c r="X193" s="142"/>
      <c r="Y193" s="142"/>
      <c r="Z193" s="142"/>
      <c r="AA193" s="142"/>
      <c r="AB193" s="181">
        <v>2020</v>
      </c>
      <c r="AC193" s="142" t="s">
        <v>2198</v>
      </c>
      <c r="AD193" s="142" t="s">
        <v>2199</v>
      </c>
      <c r="AE193" s="134">
        <v>0.8</v>
      </c>
      <c r="AF193" s="142"/>
      <c r="AG193" s="142"/>
      <c r="AH193" s="142"/>
      <c r="AI193" s="142"/>
      <c r="AJ193" s="134">
        <v>0</v>
      </c>
      <c r="AK193" s="142"/>
    </row>
    <row r="194" spans="1:37" ht="78.75" x14ac:dyDescent="0.25">
      <c r="A194" s="267">
        <f t="shared" si="172"/>
        <v>158</v>
      </c>
      <c r="B194" s="133" t="s">
        <v>1823</v>
      </c>
      <c r="C194" s="138" t="s">
        <v>406</v>
      </c>
      <c r="D194" s="142">
        <v>0.40165200000000001</v>
      </c>
      <c r="E194" s="142">
        <f t="shared" si="183"/>
        <v>2.4099119999999998E-2</v>
      </c>
      <c r="F194" s="142">
        <f t="shared" si="184"/>
        <v>0.33738768000000002</v>
      </c>
      <c r="G194" s="142">
        <v>0</v>
      </c>
      <c r="H194" s="142">
        <f t="shared" si="185"/>
        <v>4.0165200000000005E-2</v>
      </c>
      <c r="I194" s="142">
        <v>2.292372E-3</v>
      </c>
      <c r="J194" s="142">
        <v>0</v>
      </c>
      <c r="K194" s="142">
        <v>0</v>
      </c>
      <c r="L194" s="142">
        <v>0</v>
      </c>
      <c r="M194" s="142">
        <v>2.292372E-3</v>
      </c>
      <c r="N194" s="142">
        <f t="shared" si="186"/>
        <v>0.39935962800000002</v>
      </c>
      <c r="O194" s="142">
        <f t="shared" si="187"/>
        <v>2.4099119999999998E-2</v>
      </c>
      <c r="P194" s="142">
        <f t="shared" si="188"/>
        <v>0.33738768000000002</v>
      </c>
      <c r="Q194" s="142">
        <f t="shared" si="189"/>
        <v>0</v>
      </c>
      <c r="R194" s="142">
        <f t="shared" si="190"/>
        <v>3.7872828000000004E-2</v>
      </c>
      <c r="S194" s="134">
        <v>1.9103099999999999E-3</v>
      </c>
      <c r="T194" s="134">
        <v>0</v>
      </c>
      <c r="U194" s="168">
        <v>0</v>
      </c>
      <c r="V194" s="134">
        <v>0</v>
      </c>
      <c r="W194" s="142">
        <v>1.9103099999999999E-3</v>
      </c>
      <c r="X194" s="142"/>
      <c r="Y194" s="142"/>
      <c r="Z194" s="142"/>
      <c r="AA194" s="142"/>
      <c r="AB194" s="142"/>
      <c r="AC194" s="142"/>
      <c r="AD194" s="142"/>
      <c r="AE194" s="134">
        <v>0</v>
      </c>
      <c r="AF194" s="181">
        <v>2020</v>
      </c>
      <c r="AG194" s="142" t="s">
        <v>2200</v>
      </c>
      <c r="AH194" s="142" t="s">
        <v>2201</v>
      </c>
      <c r="AI194" s="142" t="s">
        <v>2202</v>
      </c>
      <c r="AJ194" s="134">
        <v>0.2</v>
      </c>
      <c r="AK194" s="142"/>
    </row>
    <row r="195" spans="1:37" ht="47.25" x14ac:dyDescent="0.25">
      <c r="A195" s="267">
        <f t="shared" si="172"/>
        <v>159</v>
      </c>
      <c r="B195" s="133" t="s">
        <v>407</v>
      </c>
      <c r="C195" s="138" t="s">
        <v>1683</v>
      </c>
      <c r="D195" s="142">
        <v>1.156188</v>
      </c>
      <c r="E195" s="142">
        <f t="shared" si="183"/>
        <v>6.9371279999999994E-2</v>
      </c>
      <c r="F195" s="142">
        <f t="shared" si="184"/>
        <v>0.97119792000000005</v>
      </c>
      <c r="G195" s="142">
        <v>0</v>
      </c>
      <c r="H195" s="142">
        <f t="shared" si="185"/>
        <v>0.11561880000000001</v>
      </c>
      <c r="I195" s="142">
        <v>4.2308327999999999E-2</v>
      </c>
      <c r="J195" s="142">
        <v>0</v>
      </c>
      <c r="K195" s="142">
        <v>0</v>
      </c>
      <c r="L195" s="142">
        <v>0</v>
      </c>
      <c r="M195" s="142">
        <v>4.2308327999999999E-2</v>
      </c>
      <c r="N195" s="142">
        <f t="shared" si="186"/>
        <v>1.1138796719999999</v>
      </c>
      <c r="O195" s="142">
        <f t="shared" si="187"/>
        <v>6.9371279999999994E-2</v>
      </c>
      <c r="P195" s="142">
        <f t="shared" si="188"/>
        <v>0.97119792000000005</v>
      </c>
      <c r="Q195" s="142">
        <f t="shared" si="189"/>
        <v>0</v>
      </c>
      <c r="R195" s="142">
        <f t="shared" si="190"/>
        <v>7.3310472000000015E-2</v>
      </c>
      <c r="S195" s="134">
        <v>0.46578743</v>
      </c>
      <c r="T195" s="134">
        <v>0</v>
      </c>
      <c r="U195" s="168">
        <v>3.16023E-3</v>
      </c>
      <c r="V195" s="134">
        <v>0.42737026000000006</v>
      </c>
      <c r="W195" s="142">
        <v>3.5256940000000001E-2</v>
      </c>
      <c r="X195" s="142"/>
      <c r="Y195" s="142"/>
      <c r="Z195" s="142"/>
      <c r="AA195" s="142"/>
      <c r="AB195" s="181">
        <v>2020</v>
      </c>
      <c r="AC195" s="142" t="s">
        <v>2198</v>
      </c>
      <c r="AD195" s="142" t="s">
        <v>2199</v>
      </c>
      <c r="AE195" s="134">
        <v>0.8</v>
      </c>
      <c r="AF195" s="142"/>
      <c r="AG195" s="142"/>
      <c r="AH195" s="142"/>
      <c r="AI195" s="142"/>
      <c r="AJ195" s="134">
        <v>0</v>
      </c>
      <c r="AK195" s="142"/>
    </row>
    <row r="196" spans="1:37" ht="94.5" x14ac:dyDescent="0.25">
      <c r="A196" s="267">
        <f t="shared" si="172"/>
        <v>160</v>
      </c>
      <c r="B196" s="133" t="s">
        <v>1824</v>
      </c>
      <c r="C196" s="138" t="s">
        <v>408</v>
      </c>
      <c r="D196" s="142">
        <v>0.51558599999999988</v>
      </c>
      <c r="E196" s="142">
        <f t="shared" si="183"/>
        <v>3.0935159999999993E-2</v>
      </c>
      <c r="F196" s="142">
        <f t="shared" si="184"/>
        <v>0.43309223999999985</v>
      </c>
      <c r="G196" s="142">
        <v>0</v>
      </c>
      <c r="H196" s="142">
        <f t="shared" si="185"/>
        <v>5.1558599999999989E-2</v>
      </c>
      <c r="I196" s="142">
        <v>0.381537024</v>
      </c>
      <c r="J196" s="142">
        <v>0</v>
      </c>
      <c r="K196" s="142">
        <v>0</v>
      </c>
      <c r="L196" s="142">
        <v>0.36792000000000002</v>
      </c>
      <c r="M196" s="142">
        <v>1.3617024E-2</v>
      </c>
      <c r="N196" s="142">
        <f t="shared" si="186"/>
        <v>0.13404897599999988</v>
      </c>
      <c r="O196" s="142">
        <f t="shared" si="187"/>
        <v>3.0935159999999993E-2</v>
      </c>
      <c r="P196" s="142">
        <f t="shared" si="188"/>
        <v>0.43309223999999985</v>
      </c>
      <c r="Q196" s="142">
        <f t="shared" si="189"/>
        <v>-0.36792000000000002</v>
      </c>
      <c r="R196" s="142">
        <f t="shared" si="190"/>
        <v>3.7941575999999991E-2</v>
      </c>
      <c r="S196" s="134">
        <v>1.134752E-2</v>
      </c>
      <c r="T196" s="134">
        <v>0</v>
      </c>
      <c r="U196" s="168">
        <v>0</v>
      </c>
      <c r="V196" s="134">
        <v>0</v>
      </c>
      <c r="W196" s="142">
        <v>1.134752E-2</v>
      </c>
      <c r="X196" s="142"/>
      <c r="Y196" s="142"/>
      <c r="Z196" s="142"/>
      <c r="AA196" s="142"/>
      <c r="AB196" s="181">
        <v>2020</v>
      </c>
      <c r="AC196" s="142" t="s">
        <v>2198</v>
      </c>
      <c r="AD196" s="142" t="s">
        <v>2199</v>
      </c>
      <c r="AE196" s="134">
        <v>0.4</v>
      </c>
      <c r="AF196" s="142"/>
      <c r="AG196" s="142"/>
      <c r="AH196" s="142"/>
      <c r="AI196" s="142"/>
      <c r="AJ196" s="134">
        <v>0</v>
      </c>
      <c r="AK196" s="142"/>
    </row>
    <row r="197" spans="1:37" ht="78.75" x14ac:dyDescent="0.25">
      <c r="A197" s="267">
        <f t="shared" si="172"/>
        <v>161</v>
      </c>
      <c r="B197" s="133" t="s">
        <v>1825</v>
      </c>
      <c r="C197" s="138" t="s">
        <v>409</v>
      </c>
      <c r="D197" s="142">
        <v>0</v>
      </c>
      <c r="E197" s="142">
        <f t="shared" si="183"/>
        <v>0</v>
      </c>
      <c r="F197" s="142">
        <f t="shared" si="184"/>
        <v>0</v>
      </c>
      <c r="G197" s="142">
        <v>0</v>
      </c>
      <c r="H197" s="142">
        <f t="shared" si="185"/>
        <v>0</v>
      </c>
      <c r="I197" s="142">
        <v>0.233254248</v>
      </c>
      <c r="J197" s="142">
        <v>0</v>
      </c>
      <c r="K197" s="142">
        <v>0</v>
      </c>
      <c r="L197" s="142">
        <v>0.20364179999999998</v>
      </c>
      <c r="M197" s="142">
        <v>2.9612448E-2</v>
      </c>
      <c r="N197" s="142">
        <f t="shared" si="186"/>
        <v>-0.233254248</v>
      </c>
      <c r="O197" s="142">
        <f t="shared" si="187"/>
        <v>0</v>
      </c>
      <c r="P197" s="142">
        <f t="shared" si="188"/>
        <v>0</v>
      </c>
      <c r="Q197" s="142">
        <f t="shared" si="189"/>
        <v>-0.20364179999999998</v>
      </c>
      <c r="R197" s="142">
        <f t="shared" si="190"/>
        <v>-2.9612448E-2</v>
      </c>
      <c r="S197" s="134">
        <v>0.19700802000000001</v>
      </c>
      <c r="T197" s="134">
        <v>0</v>
      </c>
      <c r="U197" s="168">
        <v>2.62948E-3</v>
      </c>
      <c r="V197" s="134">
        <v>0.16970150000000001</v>
      </c>
      <c r="W197" s="142">
        <v>2.4677040000000001E-2</v>
      </c>
      <c r="X197" s="142"/>
      <c r="Y197" s="142"/>
      <c r="Z197" s="142"/>
      <c r="AA197" s="142"/>
      <c r="AB197" s="181">
        <v>2020</v>
      </c>
      <c r="AC197" s="142" t="s">
        <v>2198</v>
      </c>
      <c r="AD197" s="142" t="s">
        <v>2199</v>
      </c>
      <c r="AE197" s="134">
        <v>0.25</v>
      </c>
      <c r="AF197" s="142"/>
      <c r="AG197" s="142"/>
      <c r="AH197" s="142"/>
      <c r="AI197" s="142"/>
      <c r="AJ197" s="134">
        <v>0</v>
      </c>
      <c r="AK197" s="142"/>
    </row>
    <row r="198" spans="1:37" ht="78.75" x14ac:dyDescent="0.25">
      <c r="A198" s="267">
        <f t="shared" si="172"/>
        <v>162</v>
      </c>
      <c r="B198" s="133" t="s">
        <v>1826</v>
      </c>
      <c r="C198" s="138" t="s">
        <v>1508</v>
      </c>
      <c r="D198" s="142">
        <v>0</v>
      </c>
      <c r="E198" s="142">
        <f t="shared" si="183"/>
        <v>0</v>
      </c>
      <c r="F198" s="142">
        <f t="shared" si="184"/>
        <v>0</v>
      </c>
      <c r="G198" s="142">
        <v>0</v>
      </c>
      <c r="H198" s="142">
        <f t="shared" si="185"/>
        <v>0</v>
      </c>
      <c r="I198" s="142">
        <v>0.26038363199999998</v>
      </c>
      <c r="J198" s="142">
        <v>0</v>
      </c>
      <c r="K198" s="142">
        <v>0</v>
      </c>
      <c r="L198" s="142">
        <v>0.20364179999999998</v>
      </c>
      <c r="M198" s="142">
        <v>5.6741832000000006E-2</v>
      </c>
      <c r="N198" s="142">
        <f t="shared" si="186"/>
        <v>-0.26038363199999998</v>
      </c>
      <c r="O198" s="142">
        <f t="shared" si="187"/>
        <v>0</v>
      </c>
      <c r="P198" s="142">
        <f t="shared" si="188"/>
        <v>0</v>
      </c>
      <c r="Q198" s="142">
        <f t="shared" si="189"/>
        <v>-0.20364179999999998</v>
      </c>
      <c r="R198" s="142">
        <f t="shared" si="190"/>
        <v>-5.6741832000000006E-2</v>
      </c>
      <c r="S198" s="134">
        <v>0.22366130000000001</v>
      </c>
      <c r="T198" s="134">
        <v>0</v>
      </c>
      <c r="U198" s="168">
        <v>6.674939999999999E-3</v>
      </c>
      <c r="V198" s="134">
        <v>0.16970150000000001</v>
      </c>
      <c r="W198" s="142">
        <v>4.7284860000000005E-2</v>
      </c>
      <c r="X198" s="142"/>
      <c r="Y198" s="142"/>
      <c r="Z198" s="142"/>
      <c r="AA198" s="142"/>
      <c r="AB198" s="181">
        <v>2020</v>
      </c>
      <c r="AC198" s="142" t="s">
        <v>2198</v>
      </c>
      <c r="AD198" s="142" t="s">
        <v>2199</v>
      </c>
      <c r="AE198" s="134">
        <v>0.25</v>
      </c>
      <c r="AF198" s="142"/>
      <c r="AG198" s="142"/>
      <c r="AH198" s="142"/>
      <c r="AI198" s="142"/>
      <c r="AJ198" s="134">
        <v>0</v>
      </c>
      <c r="AK198" s="142"/>
    </row>
    <row r="199" spans="1:37" ht="47.25" x14ac:dyDescent="0.25">
      <c r="A199" s="267">
        <f t="shared" si="172"/>
        <v>163</v>
      </c>
      <c r="B199" s="133" t="s">
        <v>1509</v>
      </c>
      <c r="C199" s="138" t="s">
        <v>1510</v>
      </c>
      <c r="D199" s="142">
        <v>0</v>
      </c>
      <c r="E199" s="142">
        <f t="shared" si="183"/>
        <v>0</v>
      </c>
      <c r="F199" s="142">
        <f t="shared" si="184"/>
        <v>0</v>
      </c>
      <c r="G199" s="142">
        <v>0</v>
      </c>
      <c r="H199" s="142">
        <f t="shared" si="185"/>
        <v>0</v>
      </c>
      <c r="I199" s="142">
        <v>0.22687371599999998</v>
      </c>
      <c r="J199" s="142">
        <v>0</v>
      </c>
      <c r="K199" s="142">
        <v>0</v>
      </c>
      <c r="L199" s="142">
        <v>0.20364179999999998</v>
      </c>
      <c r="M199" s="142">
        <v>2.3231915999999995E-2</v>
      </c>
      <c r="N199" s="142">
        <f t="shared" si="186"/>
        <v>-0.22687371599999998</v>
      </c>
      <c r="O199" s="142">
        <f t="shared" si="187"/>
        <v>0</v>
      </c>
      <c r="P199" s="142">
        <f t="shared" si="188"/>
        <v>0</v>
      </c>
      <c r="Q199" s="142">
        <f t="shared" si="189"/>
        <v>-0.20364179999999998</v>
      </c>
      <c r="R199" s="142">
        <f t="shared" si="190"/>
        <v>-2.3231915999999995E-2</v>
      </c>
      <c r="S199" s="134">
        <v>0.18988627</v>
      </c>
      <c r="T199" s="134">
        <v>0</v>
      </c>
      <c r="U199" s="168">
        <v>8.2483999999999997E-4</v>
      </c>
      <c r="V199" s="134">
        <v>0.16970150000000001</v>
      </c>
      <c r="W199" s="142">
        <v>1.9359929999999997E-2</v>
      </c>
      <c r="X199" s="142"/>
      <c r="Y199" s="142"/>
      <c r="Z199" s="142"/>
      <c r="AA199" s="142"/>
      <c r="AB199" s="181">
        <v>2020</v>
      </c>
      <c r="AC199" s="142" t="s">
        <v>2198</v>
      </c>
      <c r="AD199" s="142" t="s">
        <v>2199</v>
      </c>
      <c r="AE199" s="134">
        <v>0.25</v>
      </c>
      <c r="AF199" s="142"/>
      <c r="AG199" s="142"/>
      <c r="AH199" s="142"/>
      <c r="AI199" s="142"/>
      <c r="AJ199" s="134">
        <v>0</v>
      </c>
      <c r="AK199" s="142"/>
    </row>
    <row r="200" spans="1:37" ht="47.25" x14ac:dyDescent="0.25">
      <c r="A200" s="267">
        <f t="shared" si="172"/>
        <v>164</v>
      </c>
      <c r="B200" s="133" t="s">
        <v>1511</v>
      </c>
      <c r="C200" s="138" t="s">
        <v>1512</v>
      </c>
      <c r="D200" s="142">
        <v>0</v>
      </c>
      <c r="E200" s="142">
        <f t="shared" si="183"/>
        <v>0</v>
      </c>
      <c r="F200" s="142">
        <f t="shared" si="184"/>
        <v>0</v>
      </c>
      <c r="G200" s="142">
        <v>0</v>
      </c>
      <c r="H200" s="142">
        <f t="shared" si="185"/>
        <v>0</v>
      </c>
      <c r="I200" s="142">
        <v>0.22786677599999999</v>
      </c>
      <c r="J200" s="142">
        <v>0</v>
      </c>
      <c r="K200" s="142">
        <v>0</v>
      </c>
      <c r="L200" s="142">
        <v>0.20364179999999998</v>
      </c>
      <c r="M200" s="142">
        <v>2.4224975999999999E-2</v>
      </c>
      <c r="N200" s="142">
        <f t="shared" si="186"/>
        <v>-0.22786677599999999</v>
      </c>
      <c r="O200" s="142">
        <f t="shared" si="187"/>
        <v>0</v>
      </c>
      <c r="P200" s="142">
        <f t="shared" si="188"/>
        <v>0</v>
      </c>
      <c r="Q200" s="142">
        <f t="shared" si="189"/>
        <v>-0.20364179999999998</v>
      </c>
      <c r="R200" s="142">
        <f t="shared" si="190"/>
        <v>-2.4224975999999999E-2</v>
      </c>
      <c r="S200" s="134">
        <v>0.19347372000000002</v>
      </c>
      <c r="T200" s="134">
        <v>0</v>
      </c>
      <c r="U200" s="168">
        <v>3.5847399999999995E-3</v>
      </c>
      <c r="V200" s="134">
        <v>0.16970150000000001</v>
      </c>
      <c r="W200" s="142">
        <v>2.0187480000000001E-2</v>
      </c>
      <c r="X200" s="142"/>
      <c r="Y200" s="142"/>
      <c r="Z200" s="142"/>
      <c r="AA200" s="142"/>
      <c r="AB200" s="142"/>
      <c r="AC200" s="142"/>
      <c r="AD200" s="142"/>
      <c r="AE200" s="134">
        <v>0</v>
      </c>
      <c r="AF200" s="142"/>
      <c r="AG200" s="142"/>
      <c r="AH200" s="142"/>
      <c r="AI200" s="142"/>
      <c r="AJ200" s="134">
        <v>0</v>
      </c>
      <c r="AK200" s="142"/>
    </row>
    <row r="201" spans="1:37" ht="78.75" x14ac:dyDescent="0.25">
      <c r="A201" s="267">
        <f t="shared" si="172"/>
        <v>165</v>
      </c>
      <c r="B201" s="133" t="s">
        <v>1513</v>
      </c>
      <c r="C201" s="138" t="s">
        <v>1514</v>
      </c>
      <c r="D201" s="142">
        <v>0</v>
      </c>
      <c r="E201" s="142">
        <f t="shared" si="183"/>
        <v>0</v>
      </c>
      <c r="F201" s="142">
        <f t="shared" si="184"/>
        <v>0</v>
      </c>
      <c r="G201" s="142">
        <v>0</v>
      </c>
      <c r="H201" s="142">
        <f t="shared" si="185"/>
        <v>0</v>
      </c>
      <c r="I201" s="142">
        <v>2.9938872000000002E-2</v>
      </c>
      <c r="J201" s="142">
        <v>0</v>
      </c>
      <c r="K201" s="142">
        <v>0</v>
      </c>
      <c r="L201" s="142">
        <v>0</v>
      </c>
      <c r="M201" s="142">
        <v>2.9938872000000002E-2</v>
      </c>
      <c r="N201" s="142">
        <f t="shared" si="186"/>
        <v>-2.9938872000000002E-2</v>
      </c>
      <c r="O201" s="142">
        <f t="shared" si="187"/>
        <v>0</v>
      </c>
      <c r="P201" s="142">
        <f t="shared" si="188"/>
        <v>0</v>
      </c>
      <c r="Q201" s="142">
        <f t="shared" si="189"/>
        <v>0</v>
      </c>
      <c r="R201" s="142">
        <f t="shared" si="190"/>
        <v>-2.9938872000000002E-2</v>
      </c>
      <c r="S201" s="134">
        <v>6.0448790000000009E-2</v>
      </c>
      <c r="T201" s="134">
        <v>0</v>
      </c>
      <c r="U201" s="168">
        <v>3.5499730000000007E-2</v>
      </c>
      <c r="V201" s="134">
        <v>0</v>
      </c>
      <c r="W201" s="142">
        <v>2.4949060000000002E-2</v>
      </c>
      <c r="X201" s="142"/>
      <c r="Y201" s="142"/>
      <c r="Z201" s="142"/>
      <c r="AA201" s="142"/>
      <c r="AB201" s="142"/>
      <c r="AC201" s="142"/>
      <c r="AD201" s="142"/>
      <c r="AE201" s="134">
        <v>0</v>
      </c>
      <c r="AF201" s="181">
        <v>2020</v>
      </c>
      <c r="AG201" s="142" t="s">
        <v>2200</v>
      </c>
      <c r="AH201" s="142" t="s">
        <v>2201</v>
      </c>
      <c r="AI201" s="142" t="s">
        <v>2202</v>
      </c>
      <c r="AJ201" s="134">
        <v>0.2</v>
      </c>
      <c r="AK201" s="142"/>
    </row>
    <row r="202" spans="1:37" ht="47.25" x14ac:dyDescent="0.25">
      <c r="A202" s="267">
        <f t="shared" si="172"/>
        <v>166</v>
      </c>
      <c r="B202" s="133" t="s">
        <v>1515</v>
      </c>
      <c r="C202" s="138" t="s">
        <v>1516</v>
      </c>
      <c r="D202" s="142">
        <v>0</v>
      </c>
      <c r="E202" s="142">
        <f t="shared" si="183"/>
        <v>0</v>
      </c>
      <c r="F202" s="142">
        <f t="shared" si="184"/>
        <v>0</v>
      </c>
      <c r="G202" s="142">
        <v>0</v>
      </c>
      <c r="H202" s="142">
        <f t="shared" si="185"/>
        <v>0</v>
      </c>
      <c r="I202" s="142">
        <v>0.52571999999999997</v>
      </c>
      <c r="J202" s="142">
        <v>0</v>
      </c>
      <c r="K202" s="142">
        <v>0</v>
      </c>
      <c r="L202" s="142">
        <v>0.52571999999999997</v>
      </c>
      <c r="M202" s="142">
        <v>0</v>
      </c>
      <c r="N202" s="142">
        <f t="shared" si="186"/>
        <v>-0.52571999999999997</v>
      </c>
      <c r="O202" s="142">
        <f t="shared" si="187"/>
        <v>0</v>
      </c>
      <c r="P202" s="142">
        <f t="shared" si="188"/>
        <v>0</v>
      </c>
      <c r="Q202" s="142">
        <f t="shared" si="189"/>
        <v>-0.52571999999999997</v>
      </c>
      <c r="R202" s="142">
        <f t="shared" si="190"/>
        <v>0</v>
      </c>
      <c r="S202" s="134">
        <v>0</v>
      </c>
      <c r="T202" s="134">
        <v>0</v>
      </c>
      <c r="U202" s="168">
        <v>0</v>
      </c>
      <c r="V202" s="134">
        <v>0</v>
      </c>
      <c r="W202" s="142">
        <v>0</v>
      </c>
      <c r="X202" s="142"/>
      <c r="Y202" s="142"/>
      <c r="Z202" s="142"/>
      <c r="AA202" s="142"/>
      <c r="AB202" s="142"/>
      <c r="AC202" s="142"/>
      <c r="AD202" s="142"/>
      <c r="AE202" s="134">
        <v>0</v>
      </c>
      <c r="AF202" s="142"/>
      <c r="AG202" s="142"/>
      <c r="AH202" s="142"/>
      <c r="AI202" s="142"/>
      <c r="AJ202" s="134">
        <v>0</v>
      </c>
      <c r="AK202" s="142"/>
    </row>
    <row r="203" spans="1:37" ht="94.5" x14ac:dyDescent="0.25">
      <c r="A203" s="267">
        <f t="shared" si="172"/>
        <v>167</v>
      </c>
      <c r="B203" s="140" t="s">
        <v>1827</v>
      </c>
      <c r="C203" s="132" t="s">
        <v>1828</v>
      </c>
      <c r="D203" s="142">
        <v>0</v>
      </c>
      <c r="E203" s="142">
        <f t="shared" si="183"/>
        <v>0</v>
      </c>
      <c r="F203" s="142">
        <f t="shared" si="184"/>
        <v>0</v>
      </c>
      <c r="G203" s="142">
        <v>0</v>
      </c>
      <c r="H203" s="142">
        <f t="shared" si="185"/>
        <v>0</v>
      </c>
      <c r="I203" s="142">
        <v>2.7506544000000001E-2</v>
      </c>
      <c r="J203" s="142">
        <v>0</v>
      </c>
      <c r="K203" s="142">
        <v>0</v>
      </c>
      <c r="L203" s="142">
        <v>0</v>
      </c>
      <c r="M203" s="142">
        <v>2.7506544000000001E-2</v>
      </c>
      <c r="N203" s="142">
        <f t="shared" si="186"/>
        <v>-2.7506544000000001E-2</v>
      </c>
      <c r="O203" s="142">
        <f t="shared" si="187"/>
        <v>0</v>
      </c>
      <c r="P203" s="142">
        <f t="shared" si="188"/>
        <v>0</v>
      </c>
      <c r="Q203" s="142">
        <f t="shared" si="189"/>
        <v>0</v>
      </c>
      <c r="R203" s="142">
        <f t="shared" si="190"/>
        <v>-2.7506544000000001E-2</v>
      </c>
      <c r="S203" s="134">
        <v>4.7377830000000003E-2</v>
      </c>
      <c r="T203" s="134">
        <v>0</v>
      </c>
      <c r="U203" s="168">
        <v>2.4455709999999999E-2</v>
      </c>
      <c r="V203" s="134">
        <v>0</v>
      </c>
      <c r="W203" s="142">
        <v>2.2922120000000001E-2</v>
      </c>
      <c r="X203" s="142"/>
      <c r="Y203" s="142"/>
      <c r="Z203" s="142"/>
      <c r="AA203" s="142"/>
      <c r="AB203" s="142"/>
      <c r="AC203" s="142"/>
      <c r="AD203" s="142"/>
      <c r="AE203" s="134">
        <v>0</v>
      </c>
      <c r="AF203" s="142"/>
      <c r="AG203" s="142"/>
      <c r="AH203" s="142"/>
      <c r="AI203" s="142"/>
      <c r="AJ203" s="134">
        <v>0</v>
      </c>
      <c r="AK203" s="142"/>
    </row>
    <row r="204" spans="1:37" ht="47.25" x14ac:dyDescent="0.25">
      <c r="A204" s="267">
        <f t="shared" si="172"/>
        <v>168</v>
      </c>
      <c r="B204" s="140" t="s">
        <v>1829</v>
      </c>
      <c r="C204" s="132" t="s">
        <v>1830</v>
      </c>
      <c r="D204" s="142">
        <v>0</v>
      </c>
      <c r="E204" s="142">
        <f t="shared" si="183"/>
        <v>0</v>
      </c>
      <c r="F204" s="142">
        <f t="shared" si="184"/>
        <v>0</v>
      </c>
      <c r="G204" s="142">
        <v>0</v>
      </c>
      <c r="H204" s="142">
        <f t="shared" si="185"/>
        <v>0</v>
      </c>
      <c r="I204" s="142">
        <v>0.89918396999999994</v>
      </c>
      <c r="J204" s="142">
        <v>0</v>
      </c>
      <c r="K204" s="142">
        <v>0</v>
      </c>
      <c r="L204" s="142">
        <v>0.89918396999999994</v>
      </c>
      <c r="M204" s="142">
        <v>0</v>
      </c>
      <c r="N204" s="142">
        <f t="shared" si="186"/>
        <v>-0.89918396999999994</v>
      </c>
      <c r="O204" s="142">
        <f t="shared" si="187"/>
        <v>0</v>
      </c>
      <c r="P204" s="142">
        <f t="shared" si="188"/>
        <v>0</v>
      </c>
      <c r="Q204" s="142">
        <f t="shared" si="189"/>
        <v>-0.89918396999999994</v>
      </c>
      <c r="R204" s="142">
        <f t="shared" si="190"/>
        <v>0</v>
      </c>
      <c r="S204" s="134">
        <v>0</v>
      </c>
      <c r="T204" s="134">
        <v>0</v>
      </c>
      <c r="U204" s="168">
        <v>0</v>
      </c>
      <c r="V204" s="134">
        <v>0</v>
      </c>
      <c r="W204" s="142">
        <v>0</v>
      </c>
      <c r="X204" s="142"/>
      <c r="Y204" s="142"/>
      <c r="Z204" s="142"/>
      <c r="AA204" s="142"/>
      <c r="AB204" s="142"/>
      <c r="AC204" s="142"/>
      <c r="AD204" s="142"/>
      <c r="AE204" s="134">
        <v>0</v>
      </c>
      <c r="AF204" s="142"/>
      <c r="AG204" s="142"/>
      <c r="AH204" s="142"/>
      <c r="AI204" s="142"/>
      <c r="AJ204" s="134">
        <v>0</v>
      </c>
      <c r="AK204" s="142"/>
    </row>
    <row r="205" spans="1:37" ht="15.75" x14ac:dyDescent="0.25">
      <c r="A205" s="267"/>
      <c r="B205" s="189" t="s">
        <v>410</v>
      </c>
      <c r="C205" s="177"/>
      <c r="D205" s="170">
        <v>1.2E-2</v>
      </c>
      <c r="E205" s="170">
        <f t="shared" ref="E205:AK205" si="191">SUM(E206:E206)</f>
        <v>7.1999999999999994E-4</v>
      </c>
      <c r="F205" s="170">
        <f t="shared" si="191"/>
        <v>1.008E-2</v>
      </c>
      <c r="G205" s="170">
        <f t="shared" si="191"/>
        <v>0</v>
      </c>
      <c r="H205" s="170">
        <f t="shared" si="191"/>
        <v>1.2000000000000001E-3</v>
      </c>
      <c r="I205" s="170">
        <f t="shared" si="191"/>
        <v>0.25857197999999998</v>
      </c>
      <c r="J205" s="170">
        <f t="shared" si="191"/>
        <v>0.25771854</v>
      </c>
      <c r="K205" s="170">
        <f t="shared" si="191"/>
        <v>0</v>
      </c>
      <c r="L205" s="170">
        <f t="shared" si="191"/>
        <v>0</v>
      </c>
      <c r="M205" s="170">
        <f t="shared" si="191"/>
        <v>8.5344000000000001E-4</v>
      </c>
      <c r="N205" s="170">
        <f t="shared" si="191"/>
        <v>-0.24657197999999997</v>
      </c>
      <c r="O205" s="170">
        <f t="shared" si="191"/>
        <v>-0.25699854</v>
      </c>
      <c r="P205" s="170">
        <f t="shared" si="191"/>
        <v>1.008E-2</v>
      </c>
      <c r="Q205" s="170">
        <f t="shared" si="191"/>
        <v>0</v>
      </c>
      <c r="R205" s="170">
        <f t="shared" si="191"/>
        <v>3.465600000000001E-4</v>
      </c>
      <c r="S205" s="170">
        <v>0.21547665000000002</v>
      </c>
      <c r="T205" s="170">
        <v>0.21476545000000002</v>
      </c>
      <c r="U205" s="168">
        <v>0</v>
      </c>
      <c r="V205" s="170">
        <v>0</v>
      </c>
      <c r="W205" s="170">
        <v>7.1119999999999994E-4</v>
      </c>
      <c r="X205" s="170">
        <f t="shared" si="191"/>
        <v>0</v>
      </c>
      <c r="Y205" s="170">
        <f t="shared" si="191"/>
        <v>0</v>
      </c>
      <c r="Z205" s="170">
        <f t="shared" si="191"/>
        <v>0</v>
      </c>
      <c r="AA205" s="170">
        <f t="shared" si="191"/>
        <v>0</v>
      </c>
      <c r="AB205" s="170"/>
      <c r="AC205" s="170"/>
      <c r="AD205" s="170"/>
      <c r="AE205" s="170">
        <f t="shared" si="191"/>
        <v>0</v>
      </c>
      <c r="AF205" s="170"/>
      <c r="AG205" s="170"/>
      <c r="AH205" s="170"/>
      <c r="AI205" s="170"/>
      <c r="AJ205" s="170">
        <f t="shared" si="191"/>
        <v>0</v>
      </c>
      <c r="AK205" s="170">
        <f t="shared" si="191"/>
        <v>0</v>
      </c>
    </row>
    <row r="206" spans="1:37" ht="78.75" x14ac:dyDescent="0.25">
      <c r="A206" s="267">
        <f t="shared" si="172"/>
        <v>169</v>
      </c>
      <c r="B206" s="174" t="s">
        <v>411</v>
      </c>
      <c r="C206" s="138" t="s">
        <v>412</v>
      </c>
      <c r="D206" s="142">
        <v>1.2E-2</v>
      </c>
      <c r="E206" s="142">
        <f>D206*6%</f>
        <v>7.1999999999999994E-4</v>
      </c>
      <c r="F206" s="142">
        <f>D206-E206-H206</f>
        <v>1.008E-2</v>
      </c>
      <c r="G206" s="142">
        <v>0</v>
      </c>
      <c r="H206" s="142">
        <f>D206*10%</f>
        <v>1.2000000000000001E-3</v>
      </c>
      <c r="I206" s="142">
        <v>0.25857197999999998</v>
      </c>
      <c r="J206" s="142">
        <v>0.25771854</v>
      </c>
      <c r="K206" s="142">
        <v>0</v>
      </c>
      <c r="L206" s="142">
        <v>0</v>
      </c>
      <c r="M206" s="142">
        <v>8.5344000000000001E-4</v>
      </c>
      <c r="N206" s="142">
        <f>D206-I206</f>
        <v>-0.24657197999999997</v>
      </c>
      <c r="O206" s="142">
        <f t="shared" ref="O206" si="192">E206-J206</f>
        <v>-0.25699854</v>
      </c>
      <c r="P206" s="142">
        <f t="shared" ref="P206" si="193">F206-K206</f>
        <v>1.008E-2</v>
      </c>
      <c r="Q206" s="142">
        <f t="shared" ref="Q206" si="194">G206-L206</f>
        <v>0</v>
      </c>
      <c r="R206" s="142">
        <f t="shared" ref="R206" si="195">H206-M206</f>
        <v>3.465600000000001E-4</v>
      </c>
      <c r="S206" s="134">
        <v>0.21547665000000002</v>
      </c>
      <c r="T206" s="134">
        <v>0.21476545000000002</v>
      </c>
      <c r="U206" s="168">
        <v>0</v>
      </c>
      <c r="V206" s="134">
        <v>0</v>
      </c>
      <c r="W206" s="142">
        <v>7.1119999999999994E-4</v>
      </c>
      <c r="X206" s="142"/>
      <c r="Y206" s="142"/>
      <c r="Z206" s="142"/>
      <c r="AA206" s="142"/>
      <c r="AB206" s="142"/>
      <c r="AC206" s="142"/>
      <c r="AD206" s="142"/>
      <c r="AE206" s="134">
        <v>0</v>
      </c>
      <c r="AF206" s="142"/>
      <c r="AG206" s="142"/>
      <c r="AH206" s="142"/>
      <c r="AI206" s="142"/>
      <c r="AJ206" s="134">
        <v>0</v>
      </c>
      <c r="AK206" s="142"/>
    </row>
    <row r="207" spans="1:37" ht="15.75" x14ac:dyDescent="0.25">
      <c r="A207" s="267"/>
      <c r="B207" s="187" t="s">
        <v>413</v>
      </c>
      <c r="C207" s="188"/>
      <c r="D207" s="170">
        <v>1.3420679999999998</v>
      </c>
      <c r="E207" s="170">
        <f t="shared" ref="E207:AK207" si="196">SUM(E208:E212)</f>
        <v>8.0524079999999984E-2</v>
      </c>
      <c r="F207" s="170">
        <f t="shared" si="196"/>
        <v>1.1273371199999997</v>
      </c>
      <c r="G207" s="170">
        <f t="shared" si="196"/>
        <v>0</v>
      </c>
      <c r="H207" s="170">
        <f t="shared" si="196"/>
        <v>0.13420679999999999</v>
      </c>
      <c r="I207" s="170">
        <f t="shared" si="196"/>
        <v>4.3264878759999998</v>
      </c>
      <c r="J207" s="170">
        <f t="shared" si="196"/>
        <v>0.27982874000000002</v>
      </c>
      <c r="K207" s="170">
        <f t="shared" si="196"/>
        <v>1.4645904000000001</v>
      </c>
      <c r="L207" s="170">
        <f t="shared" si="196"/>
        <v>2.1769523</v>
      </c>
      <c r="M207" s="170">
        <f t="shared" si="196"/>
        <v>0.40511643600000002</v>
      </c>
      <c r="N207" s="170">
        <f t="shared" si="196"/>
        <v>-2.9844198760000005</v>
      </c>
      <c r="O207" s="170">
        <f t="shared" si="196"/>
        <v>-0.19930466000000002</v>
      </c>
      <c r="P207" s="170">
        <f t="shared" si="196"/>
        <v>-0.33725328000000043</v>
      </c>
      <c r="Q207" s="170">
        <f t="shared" si="196"/>
        <v>-2.1769523</v>
      </c>
      <c r="R207" s="170">
        <f t="shared" si="196"/>
        <v>-0.27090963600000001</v>
      </c>
      <c r="S207" s="170">
        <v>3.2406363799999998</v>
      </c>
      <c r="T207" s="170">
        <v>0.23319060999999999</v>
      </c>
      <c r="U207" s="168">
        <v>1.6372557299999999</v>
      </c>
      <c r="V207" s="170">
        <v>1.03259301</v>
      </c>
      <c r="W207" s="170">
        <v>0.33759703000000002</v>
      </c>
      <c r="X207" s="170">
        <f t="shared" si="196"/>
        <v>0</v>
      </c>
      <c r="Y207" s="170">
        <f t="shared" si="196"/>
        <v>0</v>
      </c>
      <c r="Z207" s="170">
        <f t="shared" si="196"/>
        <v>0</v>
      </c>
      <c r="AA207" s="170">
        <f t="shared" si="196"/>
        <v>0</v>
      </c>
      <c r="AB207" s="170"/>
      <c r="AC207" s="170"/>
      <c r="AD207" s="170"/>
      <c r="AE207" s="170">
        <f t="shared" si="196"/>
        <v>2.91</v>
      </c>
      <c r="AF207" s="170"/>
      <c r="AG207" s="170"/>
      <c r="AH207" s="170"/>
      <c r="AI207" s="170"/>
      <c r="AJ207" s="170">
        <f t="shared" si="196"/>
        <v>0</v>
      </c>
      <c r="AK207" s="170">
        <f t="shared" si="196"/>
        <v>0</v>
      </c>
    </row>
    <row r="208" spans="1:37" ht="47.25" x14ac:dyDescent="0.25">
      <c r="A208" s="267">
        <f t="shared" si="172"/>
        <v>170</v>
      </c>
      <c r="B208" s="133" t="s">
        <v>414</v>
      </c>
      <c r="C208" s="138" t="s">
        <v>415</v>
      </c>
      <c r="D208" s="142">
        <v>0.31089600000000001</v>
      </c>
      <c r="E208" s="142">
        <f t="shared" ref="E208:E212" si="197">D208*6%</f>
        <v>1.8653759999999998E-2</v>
      </c>
      <c r="F208" s="142">
        <f t="shared" ref="F208:F212" si="198">D208-E208-H208</f>
        <v>0.26115263999999999</v>
      </c>
      <c r="G208" s="142">
        <v>0</v>
      </c>
      <c r="H208" s="142">
        <f t="shared" ref="H208:H212" si="199">D208*10%</f>
        <v>3.1089600000000002E-2</v>
      </c>
      <c r="I208" s="142">
        <v>1.603111696</v>
      </c>
      <c r="J208" s="142">
        <v>0.11315674000000001</v>
      </c>
      <c r="K208" s="142">
        <v>1.4645904000000001</v>
      </c>
      <c r="L208" s="142">
        <v>0</v>
      </c>
      <c r="M208" s="142">
        <v>2.5364556E-2</v>
      </c>
      <c r="N208" s="142">
        <f t="shared" ref="N208:N212" si="200">D208-I208</f>
        <v>-1.292215696</v>
      </c>
      <c r="O208" s="142">
        <f t="shared" ref="O208:O212" si="201">E208-J208</f>
        <v>-9.4502980000000014E-2</v>
      </c>
      <c r="P208" s="142">
        <f t="shared" ref="P208:P212" si="202">F208-K208</f>
        <v>-1.2034377600000001</v>
      </c>
      <c r="Q208" s="142">
        <f t="shared" ref="Q208:Q212" si="203">G208-L208</f>
        <v>0</v>
      </c>
      <c r="R208" s="142">
        <f t="shared" ref="R208:R212" si="204">H208-M208</f>
        <v>5.725044000000002E-3</v>
      </c>
      <c r="S208" s="134">
        <v>1.3359264100000001</v>
      </c>
      <c r="T208" s="134">
        <v>9.4297279999999997E-2</v>
      </c>
      <c r="U208" s="168">
        <v>1.2204919999999999</v>
      </c>
      <c r="V208" s="134">
        <v>0</v>
      </c>
      <c r="W208" s="142">
        <v>2.1137130000000004E-2</v>
      </c>
      <c r="X208" s="142"/>
      <c r="Y208" s="142"/>
      <c r="Z208" s="142"/>
      <c r="AA208" s="142"/>
      <c r="AB208" s="181">
        <v>2020</v>
      </c>
      <c r="AC208" s="142" t="s">
        <v>2198</v>
      </c>
      <c r="AD208" s="142" t="s">
        <v>2199</v>
      </c>
      <c r="AE208" s="134">
        <v>1</v>
      </c>
      <c r="AF208" s="142"/>
      <c r="AG208" s="142"/>
      <c r="AH208" s="142"/>
      <c r="AI208" s="142"/>
      <c r="AJ208" s="134">
        <v>0</v>
      </c>
      <c r="AK208" s="142"/>
    </row>
    <row r="209" spans="1:37" ht="47.25" x14ac:dyDescent="0.25">
      <c r="A209" s="267">
        <f t="shared" si="172"/>
        <v>171</v>
      </c>
      <c r="B209" s="133" t="s">
        <v>416</v>
      </c>
      <c r="C209" s="138" t="s">
        <v>1684</v>
      </c>
      <c r="D209" s="142">
        <v>1.0311719999999998</v>
      </c>
      <c r="E209" s="142">
        <f t="shared" si="197"/>
        <v>6.1870319999999986E-2</v>
      </c>
      <c r="F209" s="142">
        <f t="shared" si="198"/>
        <v>0.8661844799999997</v>
      </c>
      <c r="G209" s="142">
        <v>0</v>
      </c>
      <c r="H209" s="142">
        <f t="shared" si="199"/>
        <v>0.10311719999999998</v>
      </c>
      <c r="I209" s="142">
        <v>0.32100559200000001</v>
      </c>
      <c r="J209" s="142">
        <v>0</v>
      </c>
      <c r="K209" s="142">
        <v>0</v>
      </c>
      <c r="L209" s="142">
        <v>0.25282260000000001</v>
      </c>
      <c r="M209" s="142">
        <v>6.8182991999999984E-2</v>
      </c>
      <c r="N209" s="142">
        <f t="shared" si="200"/>
        <v>0.71016640799999975</v>
      </c>
      <c r="O209" s="142">
        <f t="shared" si="201"/>
        <v>6.1870319999999986E-2</v>
      </c>
      <c r="P209" s="142">
        <f t="shared" si="202"/>
        <v>0.8661844799999997</v>
      </c>
      <c r="Q209" s="142">
        <f t="shared" si="203"/>
        <v>-0.25282260000000001</v>
      </c>
      <c r="R209" s="142">
        <f t="shared" si="204"/>
        <v>3.4934207999999994E-2</v>
      </c>
      <c r="S209" s="134">
        <v>0.26979135999999998</v>
      </c>
      <c r="T209" s="134">
        <v>0</v>
      </c>
      <c r="U209" s="168">
        <v>2.2866999999999996E-3</v>
      </c>
      <c r="V209" s="134">
        <v>0.2106855</v>
      </c>
      <c r="W209" s="142">
        <v>5.6819159999999994E-2</v>
      </c>
      <c r="X209" s="142"/>
      <c r="Y209" s="142"/>
      <c r="Z209" s="142"/>
      <c r="AA209" s="142"/>
      <c r="AB209" s="181">
        <v>2020</v>
      </c>
      <c r="AC209" s="142" t="s">
        <v>2198</v>
      </c>
      <c r="AD209" s="142" t="s">
        <v>2199</v>
      </c>
      <c r="AE209" s="134">
        <v>0.4</v>
      </c>
      <c r="AF209" s="142"/>
      <c r="AG209" s="142"/>
      <c r="AH209" s="142"/>
      <c r="AI209" s="142"/>
      <c r="AJ209" s="134">
        <v>0</v>
      </c>
      <c r="AK209" s="142"/>
    </row>
    <row r="210" spans="1:37" ht="110.25" x14ac:dyDescent="0.25">
      <c r="A210" s="267">
        <f t="shared" si="172"/>
        <v>172</v>
      </c>
      <c r="B210" s="174" t="s">
        <v>1831</v>
      </c>
      <c r="C210" s="138" t="s">
        <v>417</v>
      </c>
      <c r="D210" s="142">
        <v>0</v>
      </c>
      <c r="E210" s="142">
        <f t="shared" si="197"/>
        <v>0</v>
      </c>
      <c r="F210" s="142">
        <f t="shared" si="198"/>
        <v>0</v>
      </c>
      <c r="G210" s="142">
        <v>0</v>
      </c>
      <c r="H210" s="142">
        <f t="shared" si="199"/>
        <v>0</v>
      </c>
      <c r="I210" s="142">
        <v>0.33646796000000001</v>
      </c>
      <c r="J210" s="142">
        <v>0</v>
      </c>
      <c r="K210" s="142">
        <v>0</v>
      </c>
      <c r="L210" s="142">
        <v>0.27889999999999998</v>
      </c>
      <c r="M210" s="142">
        <v>5.7567960000000001E-2</v>
      </c>
      <c r="N210" s="142">
        <f t="shared" si="200"/>
        <v>-0.33646796000000001</v>
      </c>
      <c r="O210" s="142">
        <f t="shared" si="201"/>
        <v>0</v>
      </c>
      <c r="P210" s="142">
        <f t="shared" si="202"/>
        <v>0</v>
      </c>
      <c r="Q210" s="142">
        <f t="shared" si="203"/>
        <v>-0.27889999999999998</v>
      </c>
      <c r="R210" s="142">
        <f t="shared" si="204"/>
        <v>-5.7567960000000001E-2</v>
      </c>
      <c r="S210" s="134">
        <v>0.29588641999999998</v>
      </c>
      <c r="T210" s="134">
        <v>0</v>
      </c>
      <c r="U210" s="168">
        <v>1.5496450000000002E-2</v>
      </c>
      <c r="V210" s="134">
        <v>0.23241667000000002</v>
      </c>
      <c r="W210" s="142">
        <v>4.7973299999999997E-2</v>
      </c>
      <c r="X210" s="142"/>
      <c r="Y210" s="142"/>
      <c r="Z210" s="142"/>
      <c r="AA210" s="142"/>
      <c r="AB210" s="181">
        <v>2020</v>
      </c>
      <c r="AC210" s="142" t="s">
        <v>2198</v>
      </c>
      <c r="AD210" s="142" t="s">
        <v>2199</v>
      </c>
      <c r="AE210" s="134">
        <v>0.25</v>
      </c>
      <c r="AF210" s="142"/>
      <c r="AG210" s="142"/>
      <c r="AH210" s="142"/>
      <c r="AI210" s="142"/>
      <c r="AJ210" s="134">
        <v>0</v>
      </c>
      <c r="AK210" s="142"/>
    </row>
    <row r="211" spans="1:37" ht="31.5" x14ac:dyDescent="0.25">
      <c r="A211" s="267">
        <f t="shared" si="172"/>
        <v>173</v>
      </c>
      <c r="B211" s="133" t="s">
        <v>1832</v>
      </c>
      <c r="C211" s="138" t="s">
        <v>1833</v>
      </c>
      <c r="D211" s="142">
        <v>0</v>
      </c>
      <c r="E211" s="142">
        <f t="shared" si="197"/>
        <v>0</v>
      </c>
      <c r="F211" s="142">
        <f t="shared" si="198"/>
        <v>0</v>
      </c>
      <c r="G211" s="142">
        <v>0</v>
      </c>
      <c r="H211" s="142">
        <f t="shared" si="199"/>
        <v>0</v>
      </c>
      <c r="I211" s="142">
        <v>0.26275999999999999</v>
      </c>
      <c r="J211" s="142">
        <v>0</v>
      </c>
      <c r="K211" s="142">
        <v>0</v>
      </c>
      <c r="L211" s="142">
        <v>0.26275999999999999</v>
      </c>
      <c r="M211" s="142">
        <v>0</v>
      </c>
      <c r="N211" s="142">
        <f t="shared" si="200"/>
        <v>-0.26275999999999999</v>
      </c>
      <c r="O211" s="142">
        <f t="shared" si="201"/>
        <v>0</v>
      </c>
      <c r="P211" s="142">
        <f t="shared" si="202"/>
        <v>0</v>
      </c>
      <c r="Q211" s="142">
        <f t="shared" si="203"/>
        <v>-0.26275999999999999</v>
      </c>
      <c r="R211" s="142">
        <f t="shared" si="204"/>
        <v>0</v>
      </c>
      <c r="S211" s="134">
        <v>0</v>
      </c>
      <c r="T211" s="134">
        <v>0</v>
      </c>
      <c r="U211" s="168">
        <v>0</v>
      </c>
      <c r="V211" s="134">
        <v>0</v>
      </c>
      <c r="W211" s="142">
        <v>0</v>
      </c>
      <c r="X211" s="142"/>
      <c r="Y211" s="142"/>
      <c r="Z211" s="142"/>
      <c r="AA211" s="142"/>
      <c r="AB211" s="142"/>
      <c r="AC211" s="142"/>
      <c r="AD211" s="142"/>
      <c r="AE211" s="134">
        <v>0</v>
      </c>
      <c r="AF211" s="142"/>
      <c r="AG211" s="142"/>
      <c r="AH211" s="142"/>
      <c r="AI211" s="142"/>
      <c r="AJ211" s="134">
        <v>0</v>
      </c>
      <c r="AK211" s="142"/>
    </row>
    <row r="212" spans="1:37" ht="31.5" x14ac:dyDescent="0.25">
      <c r="A212" s="267">
        <f t="shared" si="172"/>
        <v>174</v>
      </c>
      <c r="B212" s="174" t="s">
        <v>418</v>
      </c>
      <c r="C212" s="138" t="s">
        <v>419</v>
      </c>
      <c r="D212" s="142">
        <v>0</v>
      </c>
      <c r="E212" s="142">
        <f t="shared" si="197"/>
        <v>0</v>
      </c>
      <c r="F212" s="142">
        <f t="shared" si="198"/>
        <v>0</v>
      </c>
      <c r="G212" s="142">
        <v>0</v>
      </c>
      <c r="H212" s="142">
        <f t="shared" si="199"/>
        <v>0</v>
      </c>
      <c r="I212" s="142">
        <v>1.803142628</v>
      </c>
      <c r="J212" s="142">
        <v>0.16667199999999999</v>
      </c>
      <c r="K212" s="142">
        <v>0</v>
      </c>
      <c r="L212" s="142">
        <v>1.3824697000000001</v>
      </c>
      <c r="M212" s="142">
        <v>0.25400092800000001</v>
      </c>
      <c r="N212" s="142">
        <f t="shared" si="200"/>
        <v>-1.803142628</v>
      </c>
      <c r="O212" s="142">
        <f t="shared" si="201"/>
        <v>-0.16667199999999999</v>
      </c>
      <c r="P212" s="142">
        <f t="shared" si="202"/>
        <v>0</v>
      </c>
      <c r="Q212" s="142">
        <f t="shared" si="203"/>
        <v>-1.3824697000000001</v>
      </c>
      <c r="R212" s="142">
        <f t="shared" si="204"/>
        <v>-0.25400092800000001</v>
      </c>
      <c r="S212" s="134">
        <v>1.33903219</v>
      </c>
      <c r="T212" s="134">
        <v>0.13889332999999998</v>
      </c>
      <c r="U212" s="168">
        <v>0.39898058000000003</v>
      </c>
      <c r="V212" s="134">
        <v>0.58949083999999996</v>
      </c>
      <c r="W212" s="142">
        <v>0.21166744000000001</v>
      </c>
      <c r="X212" s="142"/>
      <c r="Y212" s="142"/>
      <c r="Z212" s="142"/>
      <c r="AA212" s="142"/>
      <c r="AB212" s="181">
        <v>2020</v>
      </c>
      <c r="AC212" s="142" t="s">
        <v>2198</v>
      </c>
      <c r="AD212" s="142" t="s">
        <v>2199</v>
      </c>
      <c r="AE212" s="134">
        <v>1.26</v>
      </c>
      <c r="AF212" s="142"/>
      <c r="AG212" s="142"/>
      <c r="AH212" s="142"/>
      <c r="AI212" s="142"/>
      <c r="AJ212" s="134">
        <v>0</v>
      </c>
      <c r="AK212" s="142"/>
    </row>
    <row r="213" spans="1:37" ht="15.75" x14ac:dyDescent="0.25">
      <c r="A213" s="267"/>
      <c r="B213" s="187" t="s">
        <v>420</v>
      </c>
      <c r="C213" s="188"/>
      <c r="D213" s="170">
        <v>30.260494284</v>
      </c>
      <c r="E213" s="170">
        <f t="shared" ref="E213:AK213" si="205">SUM(E214:E227)</f>
        <v>1.8156296570399999</v>
      </c>
      <c r="F213" s="170">
        <f t="shared" si="205"/>
        <v>25.418815198560004</v>
      </c>
      <c r="G213" s="170">
        <f t="shared" si="205"/>
        <v>0</v>
      </c>
      <c r="H213" s="170">
        <f t="shared" si="205"/>
        <v>3.0260494284000004</v>
      </c>
      <c r="I213" s="170">
        <f t="shared" si="205"/>
        <v>18.041333843999997</v>
      </c>
      <c r="J213" s="170">
        <f t="shared" si="205"/>
        <v>0.67449449000000006</v>
      </c>
      <c r="K213" s="170">
        <f t="shared" si="205"/>
        <v>14.884370409999999</v>
      </c>
      <c r="L213" s="170">
        <f t="shared" si="205"/>
        <v>1.1972651999999999</v>
      </c>
      <c r="M213" s="170">
        <f t="shared" si="205"/>
        <v>1.2852037439999999</v>
      </c>
      <c r="N213" s="170">
        <f t="shared" si="205"/>
        <v>12.219160440000001</v>
      </c>
      <c r="O213" s="170">
        <f t="shared" si="205"/>
        <v>1.1411351670399998</v>
      </c>
      <c r="P213" s="170">
        <f t="shared" si="205"/>
        <v>10.53444478856</v>
      </c>
      <c r="Q213" s="170">
        <f t="shared" si="205"/>
        <v>-1.1972651999999999</v>
      </c>
      <c r="R213" s="170">
        <f t="shared" si="205"/>
        <v>1.7408456844000004</v>
      </c>
      <c r="S213" s="170">
        <v>16.916023420000002</v>
      </c>
      <c r="T213" s="170">
        <v>0.57603800999999999</v>
      </c>
      <c r="U213" s="168">
        <v>15.26154436</v>
      </c>
      <c r="V213" s="170">
        <v>0</v>
      </c>
      <c r="W213" s="170">
        <v>1.0784410499999999</v>
      </c>
      <c r="X213" s="170">
        <f t="shared" si="205"/>
        <v>0</v>
      </c>
      <c r="Y213" s="170">
        <f t="shared" si="205"/>
        <v>0</v>
      </c>
      <c r="Z213" s="170">
        <f t="shared" si="205"/>
        <v>0</v>
      </c>
      <c r="AA213" s="170">
        <f t="shared" si="205"/>
        <v>0</v>
      </c>
      <c r="AB213" s="170"/>
      <c r="AC213" s="170"/>
      <c r="AD213" s="170"/>
      <c r="AE213" s="170">
        <f t="shared" si="205"/>
        <v>6.120000000000001</v>
      </c>
      <c r="AF213" s="170"/>
      <c r="AG213" s="170"/>
      <c r="AH213" s="170"/>
      <c r="AI213" s="170"/>
      <c r="AJ213" s="170">
        <f t="shared" si="205"/>
        <v>1.4929999999999999</v>
      </c>
      <c r="AK213" s="170">
        <f t="shared" si="205"/>
        <v>0</v>
      </c>
    </row>
    <row r="214" spans="1:37" ht="47.25" x14ac:dyDescent="0.25">
      <c r="A214" s="267">
        <f t="shared" ref="A214:A276" si="206">IF(A213&gt;0,A213+1,A212+1)</f>
        <v>175</v>
      </c>
      <c r="B214" s="133" t="s">
        <v>421</v>
      </c>
      <c r="C214" s="138" t="s">
        <v>422</v>
      </c>
      <c r="D214" s="142">
        <v>4.2624960000000005</v>
      </c>
      <c r="E214" s="142">
        <f t="shared" ref="E214:E227" si="207">D214*6%</f>
        <v>0.25574976000000005</v>
      </c>
      <c r="F214" s="142">
        <f t="shared" ref="F214:F227" si="208">D214-E214-H214</f>
        <v>3.5804966399999998</v>
      </c>
      <c r="G214" s="142">
        <v>0</v>
      </c>
      <c r="H214" s="142">
        <f t="shared" ref="H214:H227" si="209">D214*10%</f>
        <v>0.42624960000000006</v>
      </c>
      <c r="I214" s="142">
        <v>0.82411243599999995</v>
      </c>
      <c r="J214" s="142">
        <v>0</v>
      </c>
      <c r="K214" s="142">
        <v>0.77368197999999999</v>
      </c>
      <c r="L214" s="142">
        <v>0</v>
      </c>
      <c r="M214" s="142">
        <v>5.0430455999999999E-2</v>
      </c>
      <c r="N214" s="142">
        <f t="shared" ref="N214:N227" si="210">D214-I214</f>
        <v>3.4383835640000004</v>
      </c>
      <c r="O214" s="142">
        <f t="shared" ref="O214:O227" si="211">E214-J214</f>
        <v>0.25574976000000005</v>
      </c>
      <c r="P214" s="142">
        <f t="shared" ref="P214:P227" si="212">F214-K214</f>
        <v>2.8068146599999997</v>
      </c>
      <c r="Q214" s="142">
        <f t="shared" ref="Q214:Q227" si="213">G214-L214</f>
        <v>0</v>
      </c>
      <c r="R214" s="142">
        <f t="shared" ref="R214:R227" si="214">H214-M214</f>
        <v>0.37581914400000005</v>
      </c>
      <c r="S214" s="134">
        <v>4.2025380000000001E-2</v>
      </c>
      <c r="T214" s="134">
        <v>0</v>
      </c>
      <c r="U214" s="168">
        <v>0</v>
      </c>
      <c r="V214" s="134">
        <v>0</v>
      </c>
      <c r="W214" s="142">
        <v>4.2025380000000001E-2</v>
      </c>
      <c r="X214" s="142"/>
      <c r="Y214" s="142"/>
      <c r="Z214" s="142"/>
      <c r="AA214" s="142"/>
      <c r="AB214" s="181">
        <v>2020</v>
      </c>
      <c r="AC214" s="142" t="s">
        <v>2198</v>
      </c>
      <c r="AD214" s="142" t="s">
        <v>2199</v>
      </c>
      <c r="AE214" s="134">
        <v>0.8</v>
      </c>
      <c r="AF214" s="142"/>
      <c r="AG214" s="142"/>
      <c r="AH214" s="142"/>
      <c r="AI214" s="142"/>
      <c r="AJ214" s="134">
        <v>0</v>
      </c>
      <c r="AK214" s="142"/>
    </row>
    <row r="215" spans="1:37" ht="47.25" x14ac:dyDescent="0.25">
      <c r="A215" s="267">
        <f t="shared" si="206"/>
        <v>176</v>
      </c>
      <c r="B215" s="133" t="s">
        <v>423</v>
      </c>
      <c r="C215" s="138" t="s">
        <v>424</v>
      </c>
      <c r="D215" s="142">
        <v>5.5860839999999996</v>
      </c>
      <c r="E215" s="142">
        <f t="shared" si="207"/>
        <v>0.33516503999999997</v>
      </c>
      <c r="F215" s="142">
        <f t="shared" si="208"/>
        <v>4.6923105600000001</v>
      </c>
      <c r="G215" s="142">
        <v>0</v>
      </c>
      <c r="H215" s="142">
        <f t="shared" si="209"/>
        <v>0.5586084</v>
      </c>
      <c r="I215" s="142">
        <v>4.8662089279999998</v>
      </c>
      <c r="J215" s="142">
        <v>0.19375148</v>
      </c>
      <c r="K215" s="142">
        <v>4.2751696199999998</v>
      </c>
      <c r="L215" s="142">
        <v>0</v>
      </c>
      <c r="M215" s="142">
        <v>0.39728782799999995</v>
      </c>
      <c r="N215" s="142">
        <f t="shared" si="210"/>
        <v>0.71987507199999978</v>
      </c>
      <c r="O215" s="142">
        <f t="shared" si="211"/>
        <v>0.14141355999999997</v>
      </c>
      <c r="P215" s="142">
        <f t="shared" si="212"/>
        <v>0.41714094000000035</v>
      </c>
      <c r="Q215" s="142">
        <f t="shared" si="213"/>
        <v>0</v>
      </c>
      <c r="R215" s="142">
        <f t="shared" si="214"/>
        <v>0.16132057200000005</v>
      </c>
      <c r="S215" s="134">
        <v>4.9781263600000001</v>
      </c>
      <c r="T215" s="134">
        <v>0.19375148</v>
      </c>
      <c r="U215" s="168">
        <v>4.45330169</v>
      </c>
      <c r="V215" s="134">
        <v>0</v>
      </c>
      <c r="W215" s="142">
        <v>0.33107319000000002</v>
      </c>
      <c r="X215" s="142"/>
      <c r="Y215" s="142"/>
      <c r="Z215" s="142"/>
      <c r="AA215" s="142"/>
      <c r="AB215" s="142"/>
      <c r="AC215" s="142"/>
      <c r="AD215" s="142"/>
      <c r="AE215" s="134">
        <v>0</v>
      </c>
      <c r="AF215" s="142"/>
      <c r="AG215" s="142"/>
      <c r="AH215" s="142"/>
      <c r="AI215" s="142"/>
      <c r="AJ215" s="134">
        <v>0</v>
      </c>
      <c r="AK215" s="142"/>
    </row>
    <row r="216" spans="1:37" ht="47.25" x14ac:dyDescent="0.25">
      <c r="A216" s="267">
        <f t="shared" si="206"/>
        <v>177</v>
      </c>
      <c r="B216" s="174" t="s">
        <v>425</v>
      </c>
      <c r="C216" s="138" t="s">
        <v>426</v>
      </c>
      <c r="D216" s="142">
        <v>0.89245199999999991</v>
      </c>
      <c r="E216" s="142">
        <f t="shared" si="207"/>
        <v>5.354711999999999E-2</v>
      </c>
      <c r="F216" s="142">
        <f t="shared" si="208"/>
        <v>0.74965967999999994</v>
      </c>
      <c r="G216" s="142">
        <v>0</v>
      </c>
      <c r="H216" s="142">
        <f t="shared" si="209"/>
        <v>8.9245199999999997E-2</v>
      </c>
      <c r="I216" s="142">
        <v>3.554903608</v>
      </c>
      <c r="J216" s="142">
        <v>0</v>
      </c>
      <c r="K216" s="142">
        <v>3.45588118</v>
      </c>
      <c r="L216" s="142">
        <v>0</v>
      </c>
      <c r="M216" s="142">
        <v>9.9022427999999982E-2</v>
      </c>
      <c r="N216" s="142">
        <f t="shared" si="210"/>
        <v>-2.662451608</v>
      </c>
      <c r="O216" s="142">
        <f t="shared" si="211"/>
        <v>5.354711999999999E-2</v>
      </c>
      <c r="P216" s="142">
        <f t="shared" si="212"/>
        <v>-2.7062214999999998</v>
      </c>
      <c r="Q216" s="142">
        <f t="shared" si="213"/>
        <v>0</v>
      </c>
      <c r="R216" s="142">
        <f t="shared" si="214"/>
        <v>-9.777227999999985E-3</v>
      </c>
      <c r="S216" s="134">
        <v>3.6823949100000002</v>
      </c>
      <c r="T216" s="134">
        <v>0</v>
      </c>
      <c r="U216" s="168">
        <v>3.5998762200000001</v>
      </c>
      <c r="V216" s="134">
        <v>0</v>
      </c>
      <c r="W216" s="142">
        <v>8.2518690000000006E-2</v>
      </c>
      <c r="X216" s="142"/>
      <c r="Y216" s="142"/>
      <c r="Z216" s="142"/>
      <c r="AA216" s="142"/>
      <c r="AB216" s="181">
        <v>2020</v>
      </c>
      <c r="AC216" s="142" t="s">
        <v>2198</v>
      </c>
      <c r="AD216" s="142" t="s">
        <v>2199</v>
      </c>
      <c r="AE216" s="134">
        <v>0.8</v>
      </c>
      <c r="AF216" s="142"/>
      <c r="AG216" s="142"/>
      <c r="AH216" s="142"/>
      <c r="AI216" s="142"/>
      <c r="AJ216" s="134">
        <v>0</v>
      </c>
      <c r="AK216" s="142"/>
    </row>
    <row r="217" spans="1:37" ht="63" x14ac:dyDescent="0.25">
      <c r="A217" s="267">
        <f t="shared" si="206"/>
        <v>178</v>
      </c>
      <c r="B217" s="133" t="s">
        <v>427</v>
      </c>
      <c r="C217" s="138" t="s">
        <v>428</v>
      </c>
      <c r="D217" s="142">
        <v>1.2E-2</v>
      </c>
      <c r="E217" s="142">
        <f t="shared" si="207"/>
        <v>7.1999999999999994E-4</v>
      </c>
      <c r="F217" s="142">
        <f t="shared" si="208"/>
        <v>1.008E-2</v>
      </c>
      <c r="G217" s="142">
        <v>0</v>
      </c>
      <c r="H217" s="142">
        <f t="shared" si="209"/>
        <v>1.2000000000000001E-3</v>
      </c>
      <c r="I217" s="142">
        <v>8.5344000000000001E-4</v>
      </c>
      <c r="J217" s="142">
        <v>0</v>
      </c>
      <c r="K217" s="142">
        <v>0</v>
      </c>
      <c r="L217" s="142">
        <v>0</v>
      </c>
      <c r="M217" s="142">
        <v>8.5344000000000001E-4</v>
      </c>
      <c r="N217" s="142">
        <f t="shared" si="210"/>
        <v>1.114656E-2</v>
      </c>
      <c r="O217" s="142">
        <f t="shared" si="211"/>
        <v>7.1999999999999994E-4</v>
      </c>
      <c r="P217" s="142">
        <f t="shared" si="212"/>
        <v>1.008E-2</v>
      </c>
      <c r="Q217" s="142">
        <f t="shared" si="213"/>
        <v>0</v>
      </c>
      <c r="R217" s="142">
        <f t="shared" si="214"/>
        <v>3.465600000000001E-4</v>
      </c>
      <c r="S217" s="134">
        <v>7.1119999999999994E-4</v>
      </c>
      <c r="T217" s="134">
        <v>0</v>
      </c>
      <c r="U217" s="168">
        <v>0</v>
      </c>
      <c r="V217" s="134">
        <v>0</v>
      </c>
      <c r="W217" s="142">
        <v>7.1119999999999994E-4</v>
      </c>
      <c r="X217" s="142"/>
      <c r="Y217" s="142"/>
      <c r="Z217" s="142"/>
      <c r="AA217" s="142"/>
      <c r="AB217" s="142"/>
      <c r="AC217" s="142"/>
      <c r="AD217" s="142"/>
      <c r="AE217" s="134">
        <v>0</v>
      </c>
      <c r="AF217" s="142"/>
      <c r="AG217" s="142"/>
      <c r="AH217" s="142"/>
      <c r="AI217" s="142"/>
      <c r="AJ217" s="134">
        <v>0</v>
      </c>
      <c r="AK217" s="142"/>
    </row>
    <row r="218" spans="1:37" ht="47.25" x14ac:dyDescent="0.25">
      <c r="A218" s="267">
        <f t="shared" si="206"/>
        <v>179</v>
      </c>
      <c r="B218" s="133" t="s">
        <v>429</v>
      </c>
      <c r="C218" s="138" t="s">
        <v>430</v>
      </c>
      <c r="D218" s="142">
        <v>3.5077902839999999</v>
      </c>
      <c r="E218" s="142">
        <f t="shared" si="207"/>
        <v>0.21046741703999999</v>
      </c>
      <c r="F218" s="142">
        <f t="shared" si="208"/>
        <v>2.9465438385600002</v>
      </c>
      <c r="G218" s="142">
        <v>0</v>
      </c>
      <c r="H218" s="142">
        <f t="shared" si="209"/>
        <v>0.35077902840000003</v>
      </c>
      <c r="I218" s="142">
        <v>2.90917124</v>
      </c>
      <c r="J218" s="142">
        <v>0</v>
      </c>
      <c r="K218" s="142">
        <v>2.6480000000000001</v>
      </c>
      <c r="L218" s="142">
        <v>0</v>
      </c>
      <c r="M218" s="142">
        <v>0.26117124000000003</v>
      </c>
      <c r="N218" s="142">
        <f t="shared" si="210"/>
        <v>0.59861904399999988</v>
      </c>
      <c r="O218" s="142">
        <f t="shared" si="211"/>
        <v>0.21046741703999999</v>
      </c>
      <c r="P218" s="142">
        <f t="shared" si="212"/>
        <v>0.29854383856000011</v>
      </c>
      <c r="Q218" s="142">
        <f t="shared" si="213"/>
        <v>0</v>
      </c>
      <c r="R218" s="142">
        <f t="shared" si="214"/>
        <v>8.9607788399999999E-2</v>
      </c>
      <c r="S218" s="134">
        <v>2.97597603</v>
      </c>
      <c r="T218" s="134">
        <v>0</v>
      </c>
      <c r="U218" s="168">
        <v>2.7583333300000001</v>
      </c>
      <c r="V218" s="134">
        <v>0</v>
      </c>
      <c r="W218" s="142">
        <v>0.21764270000000002</v>
      </c>
      <c r="X218" s="142"/>
      <c r="Y218" s="142"/>
      <c r="Z218" s="142"/>
      <c r="AA218" s="142"/>
      <c r="AB218" s="181">
        <v>2020</v>
      </c>
      <c r="AC218" s="142" t="s">
        <v>2198</v>
      </c>
      <c r="AD218" s="142" t="s">
        <v>2199</v>
      </c>
      <c r="AE218" s="134">
        <v>1.26</v>
      </c>
      <c r="AF218" s="142"/>
      <c r="AG218" s="142"/>
      <c r="AH218" s="142"/>
      <c r="AI218" s="142"/>
      <c r="AJ218" s="134">
        <v>0</v>
      </c>
      <c r="AK218" s="142"/>
    </row>
    <row r="219" spans="1:37" ht="94.5" x14ac:dyDescent="0.25">
      <c r="A219" s="267">
        <f t="shared" si="206"/>
        <v>180</v>
      </c>
      <c r="B219" s="133" t="s">
        <v>431</v>
      </c>
      <c r="C219" s="139" t="s">
        <v>432</v>
      </c>
      <c r="D219" s="142">
        <v>0.45567599999999997</v>
      </c>
      <c r="E219" s="142">
        <f t="shared" si="207"/>
        <v>2.7340559999999996E-2</v>
      </c>
      <c r="F219" s="142">
        <f t="shared" si="208"/>
        <v>0.38276783999999997</v>
      </c>
      <c r="G219" s="142">
        <v>0</v>
      </c>
      <c r="H219" s="142">
        <f t="shared" si="209"/>
        <v>4.55676E-2</v>
      </c>
      <c r="I219" s="142">
        <v>0</v>
      </c>
      <c r="J219" s="142">
        <v>0</v>
      </c>
      <c r="K219" s="142">
        <v>0</v>
      </c>
      <c r="L219" s="142">
        <v>0</v>
      </c>
      <c r="M219" s="142">
        <v>0</v>
      </c>
      <c r="N219" s="142">
        <f t="shared" si="210"/>
        <v>0.45567599999999997</v>
      </c>
      <c r="O219" s="142">
        <f t="shared" si="211"/>
        <v>2.7340559999999996E-2</v>
      </c>
      <c r="P219" s="142">
        <f t="shared" si="212"/>
        <v>0.38276783999999997</v>
      </c>
      <c r="Q219" s="142">
        <f t="shared" si="213"/>
        <v>0</v>
      </c>
      <c r="R219" s="142">
        <f t="shared" si="214"/>
        <v>4.55676E-2</v>
      </c>
      <c r="S219" s="134">
        <v>0</v>
      </c>
      <c r="T219" s="134">
        <v>0</v>
      </c>
      <c r="U219" s="168">
        <v>0</v>
      </c>
      <c r="V219" s="134">
        <v>0</v>
      </c>
      <c r="W219" s="142">
        <v>0</v>
      </c>
      <c r="X219" s="142"/>
      <c r="Y219" s="142"/>
      <c r="Z219" s="142"/>
      <c r="AA219" s="142"/>
      <c r="AB219" s="181">
        <v>2020</v>
      </c>
      <c r="AC219" s="142" t="s">
        <v>2198</v>
      </c>
      <c r="AD219" s="142" t="s">
        <v>2199</v>
      </c>
      <c r="AE219" s="134">
        <v>1.26</v>
      </c>
      <c r="AF219" s="142"/>
      <c r="AG219" s="142"/>
      <c r="AH219" s="142"/>
      <c r="AI219" s="142"/>
      <c r="AJ219" s="134">
        <v>0</v>
      </c>
      <c r="AK219" s="142"/>
    </row>
    <row r="220" spans="1:37" ht="47.25" x14ac:dyDescent="0.25">
      <c r="A220" s="267">
        <f t="shared" si="206"/>
        <v>181</v>
      </c>
      <c r="B220" s="174" t="s">
        <v>433</v>
      </c>
      <c r="C220" s="138" t="s">
        <v>434</v>
      </c>
      <c r="D220" s="142">
        <v>1.019172</v>
      </c>
      <c r="E220" s="142">
        <f t="shared" si="207"/>
        <v>6.1150319999999994E-2</v>
      </c>
      <c r="F220" s="142">
        <f t="shared" si="208"/>
        <v>0.85610447999999995</v>
      </c>
      <c r="G220" s="142">
        <v>0</v>
      </c>
      <c r="H220" s="142">
        <f t="shared" si="209"/>
        <v>0.1019172</v>
      </c>
      <c r="I220" s="142">
        <v>5.7346800000000003E-2</v>
      </c>
      <c r="J220" s="142">
        <v>5.7346800000000003E-2</v>
      </c>
      <c r="K220" s="142">
        <v>0</v>
      </c>
      <c r="L220" s="142">
        <v>0</v>
      </c>
      <c r="M220" s="142">
        <v>0</v>
      </c>
      <c r="N220" s="142">
        <f t="shared" si="210"/>
        <v>0.96182519999999994</v>
      </c>
      <c r="O220" s="142">
        <f t="shared" si="211"/>
        <v>3.8035199999999908E-3</v>
      </c>
      <c r="P220" s="142">
        <f t="shared" si="212"/>
        <v>0.85610447999999995</v>
      </c>
      <c r="Q220" s="142">
        <f t="shared" si="213"/>
        <v>0</v>
      </c>
      <c r="R220" s="142">
        <f t="shared" si="214"/>
        <v>0.1019172</v>
      </c>
      <c r="S220" s="134">
        <v>0</v>
      </c>
      <c r="T220" s="134">
        <v>0</v>
      </c>
      <c r="U220" s="168">
        <v>0</v>
      </c>
      <c r="V220" s="134">
        <v>0</v>
      </c>
      <c r="W220" s="142">
        <v>0</v>
      </c>
      <c r="X220" s="142"/>
      <c r="Y220" s="142"/>
      <c r="Z220" s="142"/>
      <c r="AA220" s="142"/>
      <c r="AB220" s="181">
        <v>2020</v>
      </c>
      <c r="AC220" s="142" t="s">
        <v>2198</v>
      </c>
      <c r="AD220" s="142" t="s">
        <v>2199</v>
      </c>
      <c r="AE220" s="134">
        <v>0.4</v>
      </c>
      <c r="AF220" s="142"/>
      <c r="AG220" s="142"/>
      <c r="AH220" s="142"/>
      <c r="AI220" s="142"/>
      <c r="AJ220" s="134">
        <v>0</v>
      </c>
      <c r="AK220" s="142"/>
    </row>
    <row r="221" spans="1:37" ht="63" x14ac:dyDescent="0.25">
      <c r="A221" s="267">
        <f t="shared" si="206"/>
        <v>182</v>
      </c>
      <c r="B221" s="133" t="s">
        <v>435</v>
      </c>
      <c r="C221" s="138" t="s">
        <v>436</v>
      </c>
      <c r="D221" s="142">
        <v>2.9217240000000002</v>
      </c>
      <c r="E221" s="142">
        <f t="shared" si="207"/>
        <v>0.17530344</v>
      </c>
      <c r="F221" s="142">
        <f t="shared" si="208"/>
        <v>2.4542481600000001</v>
      </c>
      <c r="G221" s="142">
        <v>0</v>
      </c>
      <c r="H221" s="142">
        <f t="shared" si="209"/>
        <v>0.29217240000000005</v>
      </c>
      <c r="I221" s="142">
        <v>2.3774441940000002</v>
      </c>
      <c r="J221" s="142">
        <v>0.12623239999999999</v>
      </c>
      <c r="K221" s="142">
        <v>2.10842953</v>
      </c>
      <c r="L221" s="142">
        <v>0</v>
      </c>
      <c r="M221" s="142">
        <v>0.14278226399999999</v>
      </c>
      <c r="N221" s="142">
        <f t="shared" si="210"/>
        <v>0.54427980600000003</v>
      </c>
      <c r="O221" s="142">
        <f t="shared" si="211"/>
        <v>4.907104000000001E-2</v>
      </c>
      <c r="P221" s="142">
        <f t="shared" si="212"/>
        <v>0.34581863000000013</v>
      </c>
      <c r="Q221" s="142">
        <f t="shared" si="213"/>
        <v>0</v>
      </c>
      <c r="R221" s="142">
        <f t="shared" si="214"/>
        <v>0.14939013600000006</v>
      </c>
      <c r="S221" s="134">
        <v>1.9812035000000001</v>
      </c>
      <c r="T221" s="134">
        <v>0.10519367</v>
      </c>
      <c r="U221" s="168">
        <v>1.7570246100000002</v>
      </c>
      <c r="V221" s="134">
        <v>0</v>
      </c>
      <c r="W221" s="142">
        <v>0.11898522</v>
      </c>
      <c r="X221" s="142"/>
      <c r="Y221" s="142"/>
      <c r="Z221" s="142"/>
      <c r="AA221" s="142"/>
      <c r="AB221" s="142"/>
      <c r="AC221" s="142"/>
      <c r="AD221" s="142"/>
      <c r="AE221" s="134">
        <v>0</v>
      </c>
      <c r="AF221" s="181">
        <v>2020</v>
      </c>
      <c r="AG221" s="142" t="s">
        <v>2200</v>
      </c>
      <c r="AH221" s="142" t="s">
        <v>2201</v>
      </c>
      <c r="AI221" s="142" t="s">
        <v>2202</v>
      </c>
      <c r="AJ221" s="134">
        <v>0.61499999999999999</v>
      </c>
      <c r="AK221" s="142"/>
    </row>
    <row r="222" spans="1:37" ht="63" x14ac:dyDescent="0.25">
      <c r="A222" s="267">
        <f t="shared" si="206"/>
        <v>183</v>
      </c>
      <c r="B222" s="133" t="s">
        <v>437</v>
      </c>
      <c r="C222" s="138" t="s">
        <v>438</v>
      </c>
      <c r="D222" s="142">
        <v>2.5723800000000003</v>
      </c>
      <c r="E222" s="142">
        <f t="shared" si="207"/>
        <v>0.1543428</v>
      </c>
      <c r="F222" s="142">
        <f t="shared" si="208"/>
        <v>2.1607992000000005</v>
      </c>
      <c r="G222" s="142">
        <v>0</v>
      </c>
      <c r="H222" s="142">
        <f t="shared" si="209"/>
        <v>0.25723800000000002</v>
      </c>
      <c r="I222" s="142">
        <v>1.9809811739999998</v>
      </c>
      <c r="J222" s="142">
        <v>0.12042571000000001</v>
      </c>
      <c r="K222" s="142">
        <v>1.6232081</v>
      </c>
      <c r="L222" s="142">
        <v>0</v>
      </c>
      <c r="M222" s="142">
        <v>0.23734736399999998</v>
      </c>
      <c r="N222" s="142">
        <f t="shared" si="210"/>
        <v>0.59139882600000049</v>
      </c>
      <c r="O222" s="142">
        <f t="shared" si="211"/>
        <v>3.3917089999999997E-2</v>
      </c>
      <c r="P222" s="142">
        <f t="shared" si="212"/>
        <v>0.53759110000000043</v>
      </c>
      <c r="Q222" s="142">
        <f t="shared" si="213"/>
        <v>0</v>
      </c>
      <c r="R222" s="142">
        <f t="shared" si="214"/>
        <v>1.9890636000000045E-2</v>
      </c>
      <c r="S222" s="134">
        <v>1.9889859999999999</v>
      </c>
      <c r="T222" s="134">
        <v>0.10035476</v>
      </c>
      <c r="U222" s="168">
        <v>1.69084177</v>
      </c>
      <c r="V222" s="134">
        <v>0</v>
      </c>
      <c r="W222" s="142">
        <v>0.19778946999999997</v>
      </c>
      <c r="X222" s="142"/>
      <c r="Y222" s="142"/>
      <c r="Z222" s="142"/>
      <c r="AA222" s="142"/>
      <c r="AB222" s="142"/>
      <c r="AC222" s="142"/>
      <c r="AD222" s="142"/>
      <c r="AE222" s="134">
        <v>0</v>
      </c>
      <c r="AF222" s="181">
        <v>2020</v>
      </c>
      <c r="AG222" s="142" t="s">
        <v>2200</v>
      </c>
      <c r="AH222" s="142" t="s">
        <v>2201</v>
      </c>
      <c r="AI222" s="142" t="s">
        <v>2202</v>
      </c>
      <c r="AJ222" s="134">
        <v>0.878</v>
      </c>
      <c r="AK222" s="142"/>
    </row>
    <row r="223" spans="1:37" ht="63" x14ac:dyDescent="0.25">
      <c r="A223" s="267">
        <f t="shared" si="206"/>
        <v>184</v>
      </c>
      <c r="B223" s="133" t="s">
        <v>439</v>
      </c>
      <c r="C223" s="138" t="s">
        <v>440</v>
      </c>
      <c r="D223" s="142">
        <v>4.9315440000000006</v>
      </c>
      <c r="E223" s="142">
        <f t="shared" si="207"/>
        <v>0.29589264000000004</v>
      </c>
      <c r="F223" s="142">
        <f t="shared" si="208"/>
        <v>4.1424969600000008</v>
      </c>
      <c r="G223" s="142">
        <v>0</v>
      </c>
      <c r="H223" s="142">
        <f t="shared" si="209"/>
        <v>0.4931544000000001</v>
      </c>
      <c r="I223" s="142">
        <v>0</v>
      </c>
      <c r="J223" s="142">
        <v>0</v>
      </c>
      <c r="K223" s="142">
        <v>0</v>
      </c>
      <c r="L223" s="142">
        <v>0</v>
      </c>
      <c r="M223" s="142">
        <v>0</v>
      </c>
      <c r="N223" s="142">
        <f t="shared" si="210"/>
        <v>4.9315440000000006</v>
      </c>
      <c r="O223" s="142">
        <f t="shared" si="211"/>
        <v>0.29589264000000004</v>
      </c>
      <c r="P223" s="142">
        <f t="shared" si="212"/>
        <v>4.1424969600000008</v>
      </c>
      <c r="Q223" s="142">
        <f t="shared" si="213"/>
        <v>0</v>
      </c>
      <c r="R223" s="142">
        <f t="shared" si="214"/>
        <v>0.4931544000000001</v>
      </c>
      <c r="S223" s="134">
        <v>0</v>
      </c>
      <c r="T223" s="134">
        <v>0</v>
      </c>
      <c r="U223" s="168">
        <v>0</v>
      </c>
      <c r="V223" s="134">
        <v>0</v>
      </c>
      <c r="W223" s="142">
        <v>0</v>
      </c>
      <c r="X223" s="142"/>
      <c r="Y223" s="142"/>
      <c r="Z223" s="142"/>
      <c r="AA223" s="142"/>
      <c r="AB223" s="142"/>
      <c r="AC223" s="142"/>
      <c r="AD223" s="142"/>
      <c r="AE223" s="134">
        <v>0</v>
      </c>
      <c r="AF223" s="142"/>
      <c r="AG223" s="142"/>
      <c r="AH223" s="142"/>
      <c r="AI223" s="142"/>
      <c r="AJ223" s="134">
        <v>0</v>
      </c>
      <c r="AK223" s="142"/>
    </row>
    <row r="224" spans="1:37" ht="31.5" x14ac:dyDescent="0.25">
      <c r="A224" s="267">
        <f t="shared" si="206"/>
        <v>185</v>
      </c>
      <c r="B224" s="133" t="s">
        <v>441</v>
      </c>
      <c r="C224" s="138" t="s">
        <v>442</v>
      </c>
      <c r="D224" s="142">
        <v>3.5147040000000001</v>
      </c>
      <c r="E224" s="142">
        <f t="shared" si="207"/>
        <v>0.21088224</v>
      </c>
      <c r="F224" s="142">
        <f t="shared" si="208"/>
        <v>2.9523513599999998</v>
      </c>
      <c r="G224" s="142">
        <v>0</v>
      </c>
      <c r="H224" s="142">
        <f t="shared" si="209"/>
        <v>0.35147040000000002</v>
      </c>
      <c r="I224" s="142">
        <v>0</v>
      </c>
      <c r="J224" s="142">
        <v>0</v>
      </c>
      <c r="K224" s="142">
        <v>0</v>
      </c>
      <c r="L224" s="142">
        <v>0</v>
      </c>
      <c r="M224" s="142">
        <v>0</v>
      </c>
      <c r="N224" s="142">
        <f t="shared" si="210"/>
        <v>3.5147040000000001</v>
      </c>
      <c r="O224" s="142">
        <f t="shared" si="211"/>
        <v>0.21088224</v>
      </c>
      <c r="P224" s="142">
        <f t="shared" si="212"/>
        <v>2.9523513599999998</v>
      </c>
      <c r="Q224" s="142">
        <f t="shared" si="213"/>
        <v>0</v>
      </c>
      <c r="R224" s="142">
        <f t="shared" si="214"/>
        <v>0.35147040000000002</v>
      </c>
      <c r="S224" s="134">
        <v>0</v>
      </c>
      <c r="T224" s="134">
        <v>0</v>
      </c>
      <c r="U224" s="168">
        <v>0</v>
      </c>
      <c r="V224" s="134">
        <v>0</v>
      </c>
      <c r="W224" s="142">
        <v>0</v>
      </c>
      <c r="X224" s="142"/>
      <c r="Y224" s="142"/>
      <c r="Z224" s="142"/>
      <c r="AA224" s="142"/>
      <c r="AB224" s="142"/>
      <c r="AC224" s="142"/>
      <c r="AD224" s="142"/>
      <c r="AE224" s="134">
        <v>0</v>
      </c>
      <c r="AF224" s="142"/>
      <c r="AG224" s="142"/>
      <c r="AH224" s="142"/>
      <c r="AI224" s="142"/>
      <c r="AJ224" s="134">
        <v>0</v>
      </c>
      <c r="AK224" s="142"/>
    </row>
    <row r="225" spans="1:37" ht="94.5" x14ac:dyDescent="0.25">
      <c r="A225" s="141">
        <f t="shared" si="206"/>
        <v>186</v>
      </c>
      <c r="B225" s="133" t="s">
        <v>443</v>
      </c>
      <c r="C225" s="138" t="s">
        <v>1685</v>
      </c>
      <c r="D225" s="142">
        <v>0.58447199999999988</v>
      </c>
      <c r="E225" s="142">
        <f t="shared" si="207"/>
        <v>3.5068319999999993E-2</v>
      </c>
      <c r="F225" s="142">
        <f t="shared" si="208"/>
        <v>0.49095647999999986</v>
      </c>
      <c r="G225" s="142">
        <v>0</v>
      </c>
      <c r="H225" s="142">
        <f t="shared" si="209"/>
        <v>5.8447199999999991E-2</v>
      </c>
      <c r="I225" s="142">
        <v>0.419024964</v>
      </c>
      <c r="J225" s="142">
        <v>4.7789100000000001E-2</v>
      </c>
      <c r="K225" s="142">
        <v>0</v>
      </c>
      <c r="L225" s="142">
        <v>0.32369999999999999</v>
      </c>
      <c r="M225" s="142">
        <v>4.7535863999999997E-2</v>
      </c>
      <c r="N225" s="142">
        <f t="shared" si="210"/>
        <v>0.16544703599999988</v>
      </c>
      <c r="O225" s="142">
        <f t="shared" si="211"/>
        <v>-1.2720780000000008E-2</v>
      </c>
      <c r="P225" s="142">
        <f t="shared" si="212"/>
        <v>0.49095647999999986</v>
      </c>
      <c r="Q225" s="142">
        <f t="shared" si="213"/>
        <v>-0.32369999999999999</v>
      </c>
      <c r="R225" s="142">
        <f t="shared" si="214"/>
        <v>1.0911335999999994E-2</v>
      </c>
      <c r="S225" s="134">
        <v>0.36059323000000004</v>
      </c>
      <c r="T225" s="134">
        <v>4.7789100000000001E-2</v>
      </c>
      <c r="U225" s="168">
        <v>0.27118533</v>
      </c>
      <c r="V225" s="134">
        <v>0</v>
      </c>
      <c r="W225" s="142">
        <v>4.1618800000000004E-2</v>
      </c>
      <c r="X225" s="142"/>
      <c r="Y225" s="142"/>
      <c r="Z225" s="142"/>
      <c r="AA225" s="142"/>
      <c r="AB225" s="181">
        <v>2020</v>
      </c>
      <c r="AC225" s="142" t="s">
        <v>2198</v>
      </c>
      <c r="AD225" s="142" t="s">
        <v>2199</v>
      </c>
      <c r="AE225" s="134">
        <v>0.4</v>
      </c>
      <c r="AF225" s="142"/>
      <c r="AG225" s="142"/>
      <c r="AH225" s="142"/>
      <c r="AI225" s="142"/>
      <c r="AJ225" s="134">
        <v>0</v>
      </c>
      <c r="AK225" s="142"/>
    </row>
    <row r="226" spans="1:37" ht="94.5" x14ac:dyDescent="0.25">
      <c r="A226" s="267">
        <f t="shared" si="206"/>
        <v>187</v>
      </c>
      <c r="B226" s="133" t="s">
        <v>1517</v>
      </c>
      <c r="C226" s="138" t="s">
        <v>1518</v>
      </c>
      <c r="D226" s="142">
        <v>0</v>
      </c>
      <c r="E226" s="142">
        <f t="shared" si="207"/>
        <v>0</v>
      </c>
      <c r="F226" s="142">
        <f t="shared" si="208"/>
        <v>0</v>
      </c>
      <c r="G226" s="142">
        <v>0</v>
      </c>
      <c r="H226" s="142">
        <f t="shared" si="209"/>
        <v>0</v>
      </c>
      <c r="I226" s="142">
        <v>0.60919274800000001</v>
      </c>
      <c r="J226" s="142">
        <v>8.1159999999999996E-2</v>
      </c>
      <c r="K226" s="142">
        <v>0</v>
      </c>
      <c r="L226" s="142">
        <v>0.50564520000000002</v>
      </c>
      <c r="M226" s="142">
        <v>2.2387548000000004E-2</v>
      </c>
      <c r="N226" s="142">
        <f t="shared" si="210"/>
        <v>-0.60919274800000001</v>
      </c>
      <c r="O226" s="142">
        <f t="shared" si="211"/>
        <v>-8.1159999999999996E-2</v>
      </c>
      <c r="P226" s="142">
        <f t="shared" si="212"/>
        <v>0</v>
      </c>
      <c r="Q226" s="142">
        <f t="shared" si="213"/>
        <v>-0.50564520000000002</v>
      </c>
      <c r="R226" s="142">
        <f t="shared" si="214"/>
        <v>-2.2387548000000004E-2</v>
      </c>
      <c r="S226" s="134">
        <v>0.52659998999999991</v>
      </c>
      <c r="T226" s="134">
        <v>8.1159999999999996E-2</v>
      </c>
      <c r="U226" s="168">
        <v>0.42423813999999999</v>
      </c>
      <c r="V226" s="134">
        <v>0</v>
      </c>
      <c r="W226" s="142">
        <v>2.1201850000000005E-2</v>
      </c>
      <c r="X226" s="142"/>
      <c r="Y226" s="142"/>
      <c r="Z226" s="142"/>
      <c r="AA226" s="142"/>
      <c r="AB226" s="181">
        <v>2020</v>
      </c>
      <c r="AC226" s="142" t="s">
        <v>2198</v>
      </c>
      <c r="AD226" s="142" t="s">
        <v>2199</v>
      </c>
      <c r="AE226" s="134">
        <v>0.8</v>
      </c>
      <c r="AF226" s="142"/>
      <c r="AG226" s="142"/>
      <c r="AH226" s="142"/>
      <c r="AI226" s="142"/>
      <c r="AJ226" s="134">
        <v>0</v>
      </c>
      <c r="AK226" s="142"/>
    </row>
    <row r="227" spans="1:37" ht="78.75" x14ac:dyDescent="0.25">
      <c r="A227" s="267">
        <f t="shared" si="206"/>
        <v>188</v>
      </c>
      <c r="B227" s="133" t="s">
        <v>444</v>
      </c>
      <c r="C227" s="139" t="s">
        <v>445</v>
      </c>
      <c r="D227" s="142">
        <v>0</v>
      </c>
      <c r="E227" s="142">
        <f t="shared" si="207"/>
        <v>0</v>
      </c>
      <c r="F227" s="142">
        <f t="shared" si="208"/>
        <v>0</v>
      </c>
      <c r="G227" s="142">
        <v>0</v>
      </c>
      <c r="H227" s="142">
        <f t="shared" si="209"/>
        <v>0</v>
      </c>
      <c r="I227" s="142">
        <v>0.44209431199999999</v>
      </c>
      <c r="J227" s="142">
        <v>4.7788999999999998E-2</v>
      </c>
      <c r="K227" s="142">
        <v>0</v>
      </c>
      <c r="L227" s="142">
        <v>0.36792000000000002</v>
      </c>
      <c r="M227" s="142">
        <v>2.6385311999999998E-2</v>
      </c>
      <c r="N227" s="142">
        <f t="shared" si="210"/>
        <v>-0.44209431199999999</v>
      </c>
      <c r="O227" s="142">
        <f t="shared" si="211"/>
        <v>-4.7788999999999998E-2</v>
      </c>
      <c r="P227" s="142">
        <f t="shared" si="212"/>
        <v>0</v>
      </c>
      <c r="Q227" s="142">
        <f t="shared" si="213"/>
        <v>-0.36792000000000002</v>
      </c>
      <c r="R227" s="142">
        <f t="shared" si="214"/>
        <v>-2.6385311999999998E-2</v>
      </c>
      <c r="S227" s="134">
        <v>0.37940681999999998</v>
      </c>
      <c r="T227" s="134">
        <v>4.7788999999999998E-2</v>
      </c>
      <c r="U227" s="168">
        <v>0.30674327000000001</v>
      </c>
      <c r="V227" s="134">
        <v>0</v>
      </c>
      <c r="W227" s="142">
        <v>2.4874550000000002E-2</v>
      </c>
      <c r="X227" s="142"/>
      <c r="Y227" s="142"/>
      <c r="Z227" s="142"/>
      <c r="AA227" s="142"/>
      <c r="AB227" s="181">
        <v>2020</v>
      </c>
      <c r="AC227" s="142" t="s">
        <v>2198</v>
      </c>
      <c r="AD227" s="142" t="s">
        <v>2199</v>
      </c>
      <c r="AE227" s="134">
        <v>0.4</v>
      </c>
      <c r="AF227" s="142"/>
      <c r="AG227" s="142"/>
      <c r="AH227" s="142"/>
      <c r="AI227" s="142"/>
      <c r="AJ227" s="134">
        <v>0</v>
      </c>
      <c r="AK227" s="142"/>
    </row>
    <row r="228" spans="1:37" ht="15.75" x14ac:dyDescent="0.25">
      <c r="A228" s="267"/>
      <c r="B228" s="187" t="s">
        <v>446</v>
      </c>
      <c r="C228" s="188"/>
      <c r="D228" s="170">
        <v>2.8046687999999995</v>
      </c>
      <c r="E228" s="170">
        <f t="shared" ref="E228:AK228" si="215">SUM(E229:E231)</f>
        <v>0.168280128</v>
      </c>
      <c r="F228" s="170">
        <f t="shared" si="215"/>
        <v>2.3559217920000002</v>
      </c>
      <c r="G228" s="170">
        <f t="shared" si="215"/>
        <v>0</v>
      </c>
      <c r="H228" s="170">
        <f t="shared" si="215"/>
        <v>0.28046687999999997</v>
      </c>
      <c r="I228" s="170">
        <f t="shared" si="215"/>
        <v>2.885568696</v>
      </c>
      <c r="J228" s="170">
        <f t="shared" si="215"/>
        <v>0.35506191000000004</v>
      </c>
      <c r="K228" s="170">
        <f t="shared" si="215"/>
        <v>2.15667315</v>
      </c>
      <c r="L228" s="170">
        <f t="shared" si="215"/>
        <v>0</v>
      </c>
      <c r="M228" s="170">
        <f t="shared" si="215"/>
        <v>0.37383363600000002</v>
      </c>
      <c r="N228" s="170">
        <f t="shared" si="215"/>
        <v>-8.0899895999999805E-2</v>
      </c>
      <c r="O228" s="170">
        <f t="shared" si="215"/>
        <v>-0.18678178200000004</v>
      </c>
      <c r="P228" s="170">
        <f t="shared" si="215"/>
        <v>0.19924864199999998</v>
      </c>
      <c r="Q228" s="170">
        <f t="shared" si="215"/>
        <v>0</v>
      </c>
      <c r="R228" s="170">
        <f t="shared" si="215"/>
        <v>-9.3366756000000023E-2</v>
      </c>
      <c r="S228" s="170">
        <v>3.5034999</v>
      </c>
      <c r="T228" s="170">
        <v>0.29588491999999994</v>
      </c>
      <c r="U228" s="168">
        <v>2.8950151200000001</v>
      </c>
      <c r="V228" s="170">
        <v>0</v>
      </c>
      <c r="W228" s="170">
        <v>0.31259985999999995</v>
      </c>
      <c r="X228" s="170">
        <f t="shared" si="215"/>
        <v>0</v>
      </c>
      <c r="Y228" s="170">
        <f t="shared" si="215"/>
        <v>0</v>
      </c>
      <c r="Z228" s="170">
        <f t="shared" si="215"/>
        <v>0</v>
      </c>
      <c r="AA228" s="170">
        <f t="shared" si="215"/>
        <v>0</v>
      </c>
      <c r="AB228" s="170"/>
      <c r="AC228" s="170"/>
      <c r="AD228" s="170"/>
      <c r="AE228" s="170">
        <f t="shared" si="215"/>
        <v>0.4</v>
      </c>
      <c r="AF228" s="170"/>
      <c r="AG228" s="170"/>
      <c r="AH228" s="170"/>
      <c r="AI228" s="170"/>
      <c r="AJ228" s="170">
        <f t="shared" si="215"/>
        <v>0.68399999999999994</v>
      </c>
      <c r="AK228" s="170">
        <f t="shared" si="215"/>
        <v>0</v>
      </c>
    </row>
    <row r="229" spans="1:37" ht="78.75" x14ac:dyDescent="0.25">
      <c r="A229" s="267">
        <f t="shared" si="206"/>
        <v>189</v>
      </c>
      <c r="B229" s="133" t="s">
        <v>1834</v>
      </c>
      <c r="C229" s="138" t="s">
        <v>447</v>
      </c>
      <c r="D229" s="142">
        <v>7.9696800000000012E-2</v>
      </c>
      <c r="E229" s="142">
        <f t="shared" ref="E229:E231" si="216">D229*6%</f>
        <v>4.7818080000000002E-3</v>
      </c>
      <c r="F229" s="142">
        <f t="shared" ref="F229:F231" si="217">D229-E229-H229</f>
        <v>6.6945312000000007E-2</v>
      </c>
      <c r="G229" s="142">
        <v>0</v>
      </c>
      <c r="H229" s="142">
        <f t="shared" ref="H229:H231" si="218">D229*10%</f>
        <v>7.9696800000000016E-3</v>
      </c>
      <c r="I229" s="142">
        <v>0.60278314200000005</v>
      </c>
      <c r="J229" s="142">
        <v>0</v>
      </c>
      <c r="K229" s="142">
        <v>0.49761873000000001</v>
      </c>
      <c r="L229" s="142">
        <v>0</v>
      </c>
      <c r="M229" s="142">
        <v>0.105164412</v>
      </c>
      <c r="N229" s="142">
        <f t="shared" ref="N229:N231" si="219">D229-I229</f>
        <v>-0.52308634200000004</v>
      </c>
      <c r="O229" s="142">
        <f t="shared" ref="O229:O231" si="220">E229-J229</f>
        <v>4.7818080000000002E-3</v>
      </c>
      <c r="P229" s="142">
        <f t="shared" ref="P229:P231" si="221">F229-K229</f>
        <v>-0.43067341800000003</v>
      </c>
      <c r="Q229" s="142">
        <f t="shared" ref="Q229:Q231" si="222">G229-L229</f>
        <v>0</v>
      </c>
      <c r="R229" s="142">
        <f t="shared" ref="R229:R231" si="223">H229-M229</f>
        <v>-9.7194731999999992E-2</v>
      </c>
      <c r="S229" s="134">
        <v>1.2555422799999998</v>
      </c>
      <c r="T229" s="134">
        <v>0</v>
      </c>
      <c r="U229" s="168">
        <v>1.1668334399999998</v>
      </c>
      <c r="V229" s="134">
        <v>0</v>
      </c>
      <c r="W229" s="142">
        <v>8.8708839999999983E-2</v>
      </c>
      <c r="X229" s="142"/>
      <c r="Y229" s="142"/>
      <c r="Z229" s="142"/>
      <c r="AA229" s="142"/>
      <c r="AB229" s="142"/>
      <c r="AC229" s="142"/>
      <c r="AD229" s="142"/>
      <c r="AE229" s="134">
        <v>0</v>
      </c>
      <c r="AF229" s="181">
        <v>2020</v>
      </c>
      <c r="AG229" s="142" t="s">
        <v>2200</v>
      </c>
      <c r="AH229" s="142" t="s">
        <v>2201</v>
      </c>
      <c r="AI229" s="142" t="s">
        <v>2202</v>
      </c>
      <c r="AJ229" s="134">
        <v>0.184</v>
      </c>
      <c r="AK229" s="142"/>
    </row>
    <row r="230" spans="1:37" ht="63" x14ac:dyDescent="0.25">
      <c r="A230" s="267">
        <f t="shared" si="206"/>
        <v>190</v>
      </c>
      <c r="B230" s="133" t="s">
        <v>448</v>
      </c>
      <c r="C230" s="138" t="s">
        <v>449</v>
      </c>
      <c r="D230" s="142">
        <v>2.7189719999999999</v>
      </c>
      <c r="E230" s="142">
        <f t="shared" si="216"/>
        <v>0.16313832</v>
      </c>
      <c r="F230" s="142">
        <f t="shared" si="217"/>
        <v>2.2839364799999999</v>
      </c>
      <c r="G230" s="142">
        <v>0</v>
      </c>
      <c r="H230" s="142">
        <f t="shared" si="218"/>
        <v>0.27189720000000001</v>
      </c>
      <c r="I230" s="142">
        <v>2.2827855539999997</v>
      </c>
      <c r="J230" s="142">
        <v>0.35506191000000004</v>
      </c>
      <c r="K230" s="142">
        <v>1.6590544199999999</v>
      </c>
      <c r="L230" s="142">
        <v>0</v>
      </c>
      <c r="M230" s="142">
        <v>0.26866922400000004</v>
      </c>
      <c r="N230" s="142">
        <f t="shared" si="219"/>
        <v>0.43618644600000023</v>
      </c>
      <c r="O230" s="142">
        <f t="shared" si="220"/>
        <v>-0.19192359000000003</v>
      </c>
      <c r="P230" s="142">
        <f t="shared" si="221"/>
        <v>0.62488206000000002</v>
      </c>
      <c r="Q230" s="142">
        <f t="shared" si="222"/>
        <v>0</v>
      </c>
      <c r="R230" s="142">
        <f t="shared" si="223"/>
        <v>3.2279759999999658E-3</v>
      </c>
      <c r="S230" s="134">
        <v>2.2479576199999998</v>
      </c>
      <c r="T230" s="134">
        <v>0.29588491999999994</v>
      </c>
      <c r="U230" s="168">
        <v>1.7281816799999998</v>
      </c>
      <c r="V230" s="134">
        <v>0</v>
      </c>
      <c r="W230" s="142">
        <v>0.22389102</v>
      </c>
      <c r="X230" s="142"/>
      <c r="Y230" s="142"/>
      <c r="Z230" s="142"/>
      <c r="AA230" s="142"/>
      <c r="AB230" s="142"/>
      <c r="AC230" s="142"/>
      <c r="AD230" s="142"/>
      <c r="AE230" s="134">
        <v>0</v>
      </c>
      <c r="AF230" s="181">
        <v>2020</v>
      </c>
      <c r="AG230" s="142" t="s">
        <v>2200</v>
      </c>
      <c r="AH230" s="142" t="s">
        <v>2201</v>
      </c>
      <c r="AI230" s="142" t="s">
        <v>2202</v>
      </c>
      <c r="AJ230" s="134">
        <v>0.5</v>
      </c>
      <c r="AK230" s="142"/>
    </row>
    <row r="231" spans="1:37" ht="28.5" customHeight="1" x14ac:dyDescent="0.25">
      <c r="A231" s="267">
        <f t="shared" si="206"/>
        <v>191</v>
      </c>
      <c r="B231" s="133" t="s">
        <v>450</v>
      </c>
      <c r="C231" s="138" t="s">
        <v>451</v>
      </c>
      <c r="D231" s="142">
        <v>6.0000000000000001E-3</v>
      </c>
      <c r="E231" s="142">
        <f t="shared" si="216"/>
        <v>3.5999999999999997E-4</v>
      </c>
      <c r="F231" s="142">
        <f t="shared" si="217"/>
        <v>5.0400000000000002E-3</v>
      </c>
      <c r="G231" s="142">
        <v>0</v>
      </c>
      <c r="H231" s="142">
        <f t="shared" si="218"/>
        <v>6.0000000000000006E-4</v>
      </c>
      <c r="I231" s="142">
        <v>0</v>
      </c>
      <c r="J231" s="142">
        <v>0</v>
      </c>
      <c r="K231" s="142">
        <v>0</v>
      </c>
      <c r="L231" s="142">
        <v>0</v>
      </c>
      <c r="M231" s="142">
        <v>0</v>
      </c>
      <c r="N231" s="142">
        <f t="shared" si="219"/>
        <v>6.0000000000000001E-3</v>
      </c>
      <c r="O231" s="142">
        <f t="shared" si="220"/>
        <v>3.5999999999999997E-4</v>
      </c>
      <c r="P231" s="142">
        <f t="shared" si="221"/>
        <v>5.0400000000000002E-3</v>
      </c>
      <c r="Q231" s="142">
        <f t="shared" si="222"/>
        <v>0</v>
      </c>
      <c r="R231" s="142">
        <f t="shared" si="223"/>
        <v>6.0000000000000006E-4</v>
      </c>
      <c r="S231" s="134">
        <v>0</v>
      </c>
      <c r="T231" s="134">
        <v>0</v>
      </c>
      <c r="U231" s="168">
        <v>0</v>
      </c>
      <c r="V231" s="134">
        <v>0</v>
      </c>
      <c r="W231" s="142">
        <v>0</v>
      </c>
      <c r="X231" s="142"/>
      <c r="Y231" s="142"/>
      <c r="Z231" s="142"/>
      <c r="AA231" s="142"/>
      <c r="AB231" s="181">
        <v>2020</v>
      </c>
      <c r="AC231" s="142" t="s">
        <v>2198</v>
      </c>
      <c r="AD231" s="142" t="s">
        <v>2199</v>
      </c>
      <c r="AE231" s="134">
        <v>0.4</v>
      </c>
      <c r="AF231" s="142"/>
      <c r="AG231" s="142"/>
      <c r="AH231" s="142"/>
      <c r="AI231" s="142"/>
      <c r="AJ231" s="134">
        <v>0</v>
      </c>
      <c r="AK231" s="142"/>
    </row>
    <row r="232" spans="1:37" ht="15.75" x14ac:dyDescent="0.25">
      <c r="A232" s="267"/>
      <c r="B232" s="191" t="s">
        <v>452</v>
      </c>
      <c r="C232" s="188"/>
      <c r="D232" s="170">
        <v>3.1497839999999999</v>
      </c>
      <c r="E232" s="170">
        <f t="shared" ref="E232:AK232" si="224">SUM(E233:E233)</f>
        <v>0.18898704</v>
      </c>
      <c r="F232" s="170">
        <f t="shared" si="224"/>
        <v>2.6458185599999995</v>
      </c>
      <c r="G232" s="170">
        <f t="shared" si="224"/>
        <v>0</v>
      </c>
      <c r="H232" s="170">
        <f t="shared" si="224"/>
        <v>0.31497839999999999</v>
      </c>
      <c r="I232" s="170">
        <f t="shared" si="224"/>
        <v>2.6619612559999997</v>
      </c>
      <c r="J232" s="170">
        <f t="shared" si="224"/>
        <v>0</v>
      </c>
      <c r="K232" s="170">
        <f t="shared" si="224"/>
        <v>2.6175243199999998</v>
      </c>
      <c r="L232" s="170">
        <f t="shared" si="224"/>
        <v>0</v>
      </c>
      <c r="M232" s="170">
        <f t="shared" si="224"/>
        <v>4.4436935999999996E-2</v>
      </c>
      <c r="N232" s="170">
        <f t="shared" si="224"/>
        <v>0.48782274400000025</v>
      </c>
      <c r="O232" s="170">
        <f t="shared" si="224"/>
        <v>0.18898704</v>
      </c>
      <c r="P232" s="170">
        <f t="shared" si="224"/>
        <v>2.8294239999999693E-2</v>
      </c>
      <c r="Q232" s="170">
        <f t="shared" si="224"/>
        <v>0</v>
      </c>
      <c r="R232" s="170">
        <f t="shared" si="224"/>
        <v>0.27054146400000001</v>
      </c>
      <c r="S232" s="170">
        <v>2.76361861</v>
      </c>
      <c r="T232" s="170">
        <v>0</v>
      </c>
      <c r="U232" s="168">
        <v>2.7265878300000002</v>
      </c>
      <c r="V232" s="170">
        <v>0</v>
      </c>
      <c r="W232" s="170">
        <v>3.7030779999999999E-2</v>
      </c>
      <c r="X232" s="170">
        <f t="shared" si="224"/>
        <v>0</v>
      </c>
      <c r="Y232" s="170">
        <f t="shared" si="224"/>
        <v>0</v>
      </c>
      <c r="Z232" s="170">
        <f t="shared" si="224"/>
        <v>0</v>
      </c>
      <c r="AA232" s="170">
        <f t="shared" si="224"/>
        <v>0</v>
      </c>
      <c r="AB232" s="170"/>
      <c r="AC232" s="170"/>
      <c r="AD232" s="170"/>
      <c r="AE232" s="170">
        <f t="shared" si="224"/>
        <v>0</v>
      </c>
      <c r="AF232" s="170"/>
      <c r="AG232" s="170"/>
      <c r="AH232" s="170"/>
      <c r="AI232" s="170"/>
      <c r="AJ232" s="170">
        <f t="shared" si="224"/>
        <v>0</v>
      </c>
      <c r="AK232" s="170">
        <f t="shared" si="224"/>
        <v>0</v>
      </c>
    </row>
    <row r="233" spans="1:37" ht="94.5" x14ac:dyDescent="0.25">
      <c r="A233" s="267">
        <f t="shared" si="206"/>
        <v>192</v>
      </c>
      <c r="B233" s="133" t="s">
        <v>453</v>
      </c>
      <c r="C233" s="138" t="s">
        <v>454</v>
      </c>
      <c r="D233" s="142">
        <v>3.1497839999999999</v>
      </c>
      <c r="E233" s="142">
        <f>D233*6%</f>
        <v>0.18898704</v>
      </c>
      <c r="F233" s="142">
        <f>D233-E233-H233</f>
        <v>2.6458185599999995</v>
      </c>
      <c r="G233" s="142">
        <v>0</v>
      </c>
      <c r="H233" s="142">
        <f>D233*10%</f>
        <v>0.31497839999999999</v>
      </c>
      <c r="I233" s="142">
        <v>2.6619612559999997</v>
      </c>
      <c r="J233" s="142">
        <v>0</v>
      </c>
      <c r="K233" s="142">
        <v>2.6175243199999998</v>
      </c>
      <c r="L233" s="142">
        <v>0</v>
      </c>
      <c r="M233" s="142">
        <v>4.4436935999999996E-2</v>
      </c>
      <c r="N233" s="142">
        <f>D233-I233</f>
        <v>0.48782274400000025</v>
      </c>
      <c r="O233" s="142">
        <f t="shared" ref="O233" si="225">E233-J233</f>
        <v>0.18898704</v>
      </c>
      <c r="P233" s="142">
        <f t="shared" ref="P233" si="226">F233-K233</f>
        <v>2.8294239999999693E-2</v>
      </c>
      <c r="Q233" s="142">
        <f t="shared" ref="Q233" si="227">G233-L233</f>
        <v>0</v>
      </c>
      <c r="R233" s="142">
        <f t="shared" ref="R233" si="228">H233-M233</f>
        <v>0.27054146400000001</v>
      </c>
      <c r="S233" s="134">
        <v>2.76361861</v>
      </c>
      <c r="T233" s="134">
        <v>0</v>
      </c>
      <c r="U233" s="168">
        <v>2.7265878300000002</v>
      </c>
      <c r="V233" s="134">
        <v>0</v>
      </c>
      <c r="W233" s="142">
        <v>3.7030779999999999E-2</v>
      </c>
      <c r="X233" s="142"/>
      <c r="Y233" s="142"/>
      <c r="Z233" s="142"/>
      <c r="AA233" s="142"/>
      <c r="AB233" s="142"/>
      <c r="AC233" s="142"/>
      <c r="AD233" s="142"/>
      <c r="AE233" s="134">
        <v>0</v>
      </c>
      <c r="AF233" s="142"/>
      <c r="AG233" s="142"/>
      <c r="AH233" s="142"/>
      <c r="AI233" s="142"/>
      <c r="AJ233" s="134">
        <v>0</v>
      </c>
      <c r="AK233" s="142"/>
    </row>
    <row r="234" spans="1:37" ht="32.25" customHeight="1" x14ac:dyDescent="0.25">
      <c r="A234" s="267"/>
      <c r="B234" s="187" t="s">
        <v>455</v>
      </c>
      <c r="C234" s="188"/>
      <c r="D234" s="170">
        <v>4.6590119999999997</v>
      </c>
      <c r="E234" s="170">
        <f t="shared" ref="E234:AK234" si="229">SUM(E235:E237)</f>
        <v>0.27954071999999996</v>
      </c>
      <c r="F234" s="170">
        <f t="shared" si="229"/>
        <v>3.9135700800000004</v>
      </c>
      <c r="G234" s="170">
        <f t="shared" si="229"/>
        <v>0</v>
      </c>
      <c r="H234" s="170">
        <f t="shared" si="229"/>
        <v>0.46590120000000002</v>
      </c>
      <c r="I234" s="170">
        <f t="shared" si="229"/>
        <v>4.0667698040000007</v>
      </c>
      <c r="J234" s="170">
        <f t="shared" si="229"/>
        <v>4.351696E-2</v>
      </c>
      <c r="K234" s="170">
        <f t="shared" si="229"/>
        <v>3.9624992800000003</v>
      </c>
      <c r="L234" s="170">
        <f t="shared" si="229"/>
        <v>0</v>
      </c>
      <c r="M234" s="170">
        <f t="shared" si="229"/>
        <v>6.0753563999999996E-2</v>
      </c>
      <c r="N234" s="170">
        <f t="shared" si="229"/>
        <v>0.5922421959999995</v>
      </c>
      <c r="O234" s="170">
        <f t="shared" si="229"/>
        <v>0.23602376</v>
      </c>
      <c r="P234" s="170">
        <f t="shared" si="229"/>
        <v>-4.8929199999999895E-2</v>
      </c>
      <c r="Q234" s="170">
        <f t="shared" si="229"/>
        <v>0</v>
      </c>
      <c r="R234" s="170">
        <f t="shared" si="229"/>
        <v>0.40514763600000003</v>
      </c>
      <c r="S234" s="170">
        <v>3.38897483</v>
      </c>
      <c r="T234" s="170">
        <v>3.6264129999999992E-2</v>
      </c>
      <c r="U234" s="168">
        <v>3.30208273</v>
      </c>
      <c r="V234" s="170">
        <v>0</v>
      </c>
      <c r="W234" s="170">
        <v>5.0627969999999994E-2</v>
      </c>
      <c r="X234" s="170">
        <f t="shared" si="229"/>
        <v>0</v>
      </c>
      <c r="Y234" s="170">
        <f t="shared" si="229"/>
        <v>0</v>
      </c>
      <c r="Z234" s="170">
        <f t="shared" si="229"/>
        <v>0</v>
      </c>
      <c r="AA234" s="170">
        <f t="shared" si="229"/>
        <v>0</v>
      </c>
      <c r="AB234" s="170"/>
      <c r="AC234" s="170"/>
      <c r="AD234" s="170"/>
      <c r="AE234" s="170">
        <f t="shared" si="229"/>
        <v>0.8</v>
      </c>
      <c r="AF234" s="170"/>
      <c r="AG234" s="170"/>
      <c r="AH234" s="170"/>
      <c r="AI234" s="170"/>
      <c r="AJ234" s="170">
        <f t="shared" si="229"/>
        <v>0</v>
      </c>
      <c r="AK234" s="170">
        <f t="shared" si="229"/>
        <v>0</v>
      </c>
    </row>
    <row r="235" spans="1:37" ht="63" x14ac:dyDescent="0.25">
      <c r="A235" s="267">
        <f t="shared" si="206"/>
        <v>193</v>
      </c>
      <c r="B235" s="133" t="s">
        <v>456</v>
      </c>
      <c r="C235" s="138" t="s">
        <v>457</v>
      </c>
      <c r="D235" s="142">
        <v>0.11999999999999998</v>
      </c>
      <c r="E235" s="142">
        <f t="shared" ref="E235:E237" si="230">D235*6%</f>
        <v>7.1999999999999989E-3</v>
      </c>
      <c r="F235" s="142">
        <f t="shared" ref="F235:F237" si="231">D235-E235-H235</f>
        <v>0.10079999999999999</v>
      </c>
      <c r="G235" s="142">
        <v>0</v>
      </c>
      <c r="H235" s="142">
        <f t="shared" ref="H235:H237" si="232">D235*10%</f>
        <v>1.1999999999999999E-2</v>
      </c>
      <c r="I235" s="142">
        <v>5.2051468000000004E-2</v>
      </c>
      <c r="J235" s="142">
        <v>4.351696E-2</v>
      </c>
      <c r="K235" s="142">
        <v>0</v>
      </c>
      <c r="L235" s="142">
        <v>0</v>
      </c>
      <c r="M235" s="142">
        <v>8.5345079999999997E-3</v>
      </c>
      <c r="N235" s="142">
        <f t="shared" ref="N235:N237" si="233">D235-I235</f>
        <v>6.7948531999999978E-2</v>
      </c>
      <c r="O235" s="142">
        <f t="shared" ref="O235:O237" si="234">E235-J235</f>
        <v>-3.6316960000000002E-2</v>
      </c>
      <c r="P235" s="142">
        <f t="shared" ref="P235:P237" si="235">F235-K235</f>
        <v>0.10079999999999999</v>
      </c>
      <c r="Q235" s="142">
        <f t="shared" ref="Q235:Q237" si="236">G235-L235</f>
        <v>0</v>
      </c>
      <c r="R235" s="142">
        <f t="shared" ref="R235:R237" si="237">H235-M235</f>
        <v>3.4654919999999988E-3</v>
      </c>
      <c r="S235" s="134">
        <v>4.3376219999999993E-2</v>
      </c>
      <c r="T235" s="134">
        <v>3.6264129999999992E-2</v>
      </c>
      <c r="U235" s="168">
        <v>0</v>
      </c>
      <c r="V235" s="134">
        <v>0</v>
      </c>
      <c r="W235" s="142">
        <v>7.1120900000000006E-3</v>
      </c>
      <c r="X235" s="142"/>
      <c r="Y235" s="142"/>
      <c r="Z235" s="142"/>
      <c r="AA235" s="142"/>
      <c r="AB235" s="142"/>
      <c r="AC235" s="142"/>
      <c r="AD235" s="142"/>
      <c r="AE235" s="134">
        <v>0</v>
      </c>
      <c r="AF235" s="142"/>
      <c r="AG235" s="142"/>
      <c r="AH235" s="142"/>
      <c r="AI235" s="142"/>
      <c r="AJ235" s="134">
        <v>0</v>
      </c>
      <c r="AK235" s="142"/>
    </row>
    <row r="236" spans="1:37" ht="47.25" x14ac:dyDescent="0.25">
      <c r="A236" s="267">
        <f t="shared" si="206"/>
        <v>194</v>
      </c>
      <c r="B236" s="174" t="s">
        <v>458</v>
      </c>
      <c r="C236" s="138" t="s">
        <v>459</v>
      </c>
      <c r="D236" s="142">
        <v>1.2061200000000001</v>
      </c>
      <c r="E236" s="142">
        <f t="shared" si="230"/>
        <v>7.2367200000000007E-2</v>
      </c>
      <c r="F236" s="142">
        <f t="shared" si="231"/>
        <v>1.0131408000000002</v>
      </c>
      <c r="G236" s="142">
        <v>0</v>
      </c>
      <c r="H236" s="142">
        <f t="shared" si="232"/>
        <v>0.12061200000000001</v>
      </c>
      <c r="I236" s="142">
        <v>4.0147183360000005</v>
      </c>
      <c r="J236" s="142">
        <v>0</v>
      </c>
      <c r="K236" s="142">
        <v>3.9624992800000003</v>
      </c>
      <c r="L236" s="142">
        <v>0</v>
      </c>
      <c r="M236" s="142">
        <v>5.2219056E-2</v>
      </c>
      <c r="N236" s="142">
        <f t="shared" si="233"/>
        <v>-2.8085983360000002</v>
      </c>
      <c r="O236" s="142">
        <f t="shared" si="234"/>
        <v>7.2367200000000007E-2</v>
      </c>
      <c r="P236" s="142">
        <f t="shared" si="235"/>
        <v>-2.9493584799999999</v>
      </c>
      <c r="Q236" s="142">
        <f t="shared" si="236"/>
        <v>0</v>
      </c>
      <c r="R236" s="142">
        <f t="shared" si="237"/>
        <v>6.8392944000000011E-2</v>
      </c>
      <c r="S236" s="134">
        <v>3.3455986100000001</v>
      </c>
      <c r="T236" s="134">
        <v>0</v>
      </c>
      <c r="U236" s="168">
        <v>3.30208273</v>
      </c>
      <c r="V236" s="134">
        <v>0</v>
      </c>
      <c r="W236" s="142">
        <v>4.3515879999999993E-2</v>
      </c>
      <c r="X236" s="142"/>
      <c r="Y236" s="142"/>
      <c r="Z236" s="142"/>
      <c r="AA236" s="142"/>
      <c r="AB236" s="181">
        <v>2020</v>
      </c>
      <c r="AC236" s="142" t="s">
        <v>2198</v>
      </c>
      <c r="AD236" s="142" t="s">
        <v>2199</v>
      </c>
      <c r="AE236" s="134">
        <v>0.8</v>
      </c>
      <c r="AF236" s="142"/>
      <c r="AG236" s="142"/>
      <c r="AH236" s="142"/>
      <c r="AI236" s="142"/>
      <c r="AJ236" s="134">
        <v>0</v>
      </c>
      <c r="AK236" s="142"/>
    </row>
    <row r="237" spans="1:37" ht="47.25" x14ac:dyDescent="0.25">
      <c r="A237" s="267">
        <f t="shared" si="206"/>
        <v>195</v>
      </c>
      <c r="B237" s="133" t="s">
        <v>460</v>
      </c>
      <c r="C237" s="138" t="s">
        <v>461</v>
      </c>
      <c r="D237" s="142">
        <v>3.3328919999999997</v>
      </c>
      <c r="E237" s="142">
        <f t="shared" si="230"/>
        <v>0.19997351999999999</v>
      </c>
      <c r="F237" s="142">
        <f t="shared" si="231"/>
        <v>2.79962928</v>
      </c>
      <c r="G237" s="142">
        <v>0</v>
      </c>
      <c r="H237" s="142">
        <f t="shared" si="232"/>
        <v>0.33328920000000001</v>
      </c>
      <c r="I237" s="142">
        <v>0</v>
      </c>
      <c r="J237" s="142">
        <v>0</v>
      </c>
      <c r="K237" s="142">
        <v>0</v>
      </c>
      <c r="L237" s="142">
        <v>0</v>
      </c>
      <c r="M237" s="142">
        <v>0</v>
      </c>
      <c r="N237" s="142">
        <f t="shared" si="233"/>
        <v>3.3328919999999997</v>
      </c>
      <c r="O237" s="142">
        <f t="shared" si="234"/>
        <v>0.19997351999999999</v>
      </c>
      <c r="P237" s="142">
        <f t="shared" si="235"/>
        <v>2.79962928</v>
      </c>
      <c r="Q237" s="142">
        <f t="shared" si="236"/>
        <v>0</v>
      </c>
      <c r="R237" s="142">
        <f t="shared" si="237"/>
        <v>0.33328920000000001</v>
      </c>
      <c r="S237" s="134">
        <v>0</v>
      </c>
      <c r="T237" s="134">
        <v>0</v>
      </c>
      <c r="U237" s="168">
        <v>0</v>
      </c>
      <c r="V237" s="134">
        <v>0</v>
      </c>
      <c r="W237" s="142">
        <v>0</v>
      </c>
      <c r="X237" s="142"/>
      <c r="Y237" s="142"/>
      <c r="Z237" s="142"/>
      <c r="AA237" s="142"/>
      <c r="AB237" s="142"/>
      <c r="AC237" s="142"/>
      <c r="AD237" s="142"/>
      <c r="AE237" s="134">
        <v>0</v>
      </c>
      <c r="AF237" s="142"/>
      <c r="AG237" s="142"/>
      <c r="AH237" s="142"/>
      <c r="AI237" s="142"/>
      <c r="AJ237" s="134">
        <v>0</v>
      </c>
      <c r="AK237" s="142"/>
    </row>
    <row r="238" spans="1:37" ht="15.75" x14ac:dyDescent="0.25">
      <c r="A238" s="267"/>
      <c r="B238" s="187" t="s">
        <v>462</v>
      </c>
      <c r="C238" s="188"/>
      <c r="D238" s="170">
        <v>7.1813520000000013</v>
      </c>
      <c r="E238" s="170">
        <f t="shared" ref="E238:AK238" si="238">SUM(E239:E243)</f>
        <v>0.43088112000000006</v>
      </c>
      <c r="F238" s="170">
        <f t="shared" si="238"/>
        <v>6.0323356800000001</v>
      </c>
      <c r="G238" s="170">
        <f t="shared" si="238"/>
        <v>0</v>
      </c>
      <c r="H238" s="170">
        <f t="shared" si="238"/>
        <v>0.7181352000000002</v>
      </c>
      <c r="I238" s="170">
        <f t="shared" si="238"/>
        <v>2.40114143</v>
      </c>
      <c r="J238" s="170">
        <f t="shared" si="238"/>
        <v>0.32555519999999999</v>
      </c>
      <c r="K238" s="170">
        <f t="shared" si="238"/>
        <v>0.92451318000000005</v>
      </c>
      <c r="L238" s="170">
        <f t="shared" si="238"/>
        <v>0.64739999000000004</v>
      </c>
      <c r="M238" s="170">
        <f t="shared" si="238"/>
        <v>0.50367306000000001</v>
      </c>
      <c r="N238" s="170">
        <f t="shared" si="238"/>
        <v>4.7802105700000013</v>
      </c>
      <c r="O238" s="170">
        <f t="shared" si="238"/>
        <v>0.1053259200000001</v>
      </c>
      <c r="P238" s="170">
        <f t="shared" si="238"/>
        <v>5.1078225000000002</v>
      </c>
      <c r="Q238" s="170">
        <f t="shared" si="238"/>
        <v>-0.64739999000000004</v>
      </c>
      <c r="R238" s="170">
        <f t="shared" si="238"/>
        <v>0.21446214000000025</v>
      </c>
      <c r="S238" s="170">
        <v>1.65405812</v>
      </c>
      <c r="T238" s="170">
        <v>0.27129599999999998</v>
      </c>
      <c r="U238" s="168">
        <v>0.96303456999999992</v>
      </c>
      <c r="V238" s="170">
        <v>0</v>
      </c>
      <c r="W238" s="170">
        <v>0.41972755</v>
      </c>
      <c r="X238" s="170">
        <f t="shared" si="238"/>
        <v>0</v>
      </c>
      <c r="Y238" s="170">
        <f t="shared" si="238"/>
        <v>0</v>
      </c>
      <c r="Z238" s="170">
        <f t="shared" si="238"/>
        <v>0</v>
      </c>
      <c r="AA238" s="170">
        <f t="shared" si="238"/>
        <v>0</v>
      </c>
      <c r="AB238" s="170"/>
      <c r="AC238" s="170"/>
      <c r="AD238" s="170"/>
      <c r="AE238" s="170">
        <f t="shared" si="238"/>
        <v>0</v>
      </c>
      <c r="AF238" s="170"/>
      <c r="AG238" s="170"/>
      <c r="AH238" s="170"/>
      <c r="AI238" s="170"/>
      <c r="AJ238" s="170">
        <f t="shared" si="238"/>
        <v>0.14199999999999999</v>
      </c>
      <c r="AK238" s="170">
        <f t="shared" si="238"/>
        <v>0</v>
      </c>
    </row>
    <row r="239" spans="1:37" ht="31.5" x14ac:dyDescent="0.25">
      <c r="A239" s="267">
        <f t="shared" si="206"/>
        <v>196</v>
      </c>
      <c r="B239" s="133" t="s">
        <v>463</v>
      </c>
      <c r="C239" s="138" t="s">
        <v>464</v>
      </c>
      <c r="D239" s="142">
        <v>6.4725720000000013</v>
      </c>
      <c r="E239" s="142">
        <f t="shared" ref="E239:E243" si="239">D239*6%</f>
        <v>0.38835432000000009</v>
      </c>
      <c r="F239" s="142">
        <f t="shared" ref="F239:F243" si="240">D239-E239-H239</f>
        <v>5.4369604800000007</v>
      </c>
      <c r="G239" s="142">
        <v>0</v>
      </c>
      <c r="H239" s="142">
        <f t="shared" ref="H239:H243" si="241">D239*10%</f>
        <v>0.6472572000000002</v>
      </c>
      <c r="I239" s="142">
        <v>0.46033570799999995</v>
      </c>
      <c r="J239" s="142">
        <v>0</v>
      </c>
      <c r="K239" s="142">
        <v>0</v>
      </c>
      <c r="L239" s="142">
        <v>0</v>
      </c>
      <c r="M239" s="142">
        <v>0.46033570799999995</v>
      </c>
      <c r="N239" s="142">
        <f t="shared" ref="N239:N243" si="242">D239-I239</f>
        <v>6.0122362920000016</v>
      </c>
      <c r="O239" s="142">
        <f t="shared" ref="O239:O243" si="243">E239-J239</f>
        <v>0.38835432000000009</v>
      </c>
      <c r="P239" s="142">
        <f t="shared" ref="P239:P243" si="244">F239-K239</f>
        <v>5.4369604800000007</v>
      </c>
      <c r="Q239" s="142">
        <f t="shared" ref="Q239:Q243" si="245">G239-L239</f>
        <v>0</v>
      </c>
      <c r="R239" s="142">
        <f t="shared" ref="R239:R243" si="246">H239-M239</f>
        <v>0.18692149200000024</v>
      </c>
      <c r="S239" s="134">
        <v>0.38361308999999999</v>
      </c>
      <c r="T239" s="134">
        <v>0</v>
      </c>
      <c r="U239" s="168">
        <v>0</v>
      </c>
      <c r="V239" s="134">
        <v>0</v>
      </c>
      <c r="W239" s="142">
        <v>0.38361308999999999</v>
      </c>
      <c r="X239" s="142"/>
      <c r="Y239" s="142"/>
      <c r="Z239" s="142"/>
      <c r="AA239" s="142"/>
      <c r="AB239" s="142"/>
      <c r="AC239" s="142"/>
      <c r="AD239" s="142"/>
      <c r="AE239" s="134">
        <v>0</v>
      </c>
      <c r="AF239" s="142"/>
      <c r="AG239" s="142"/>
      <c r="AH239" s="142"/>
      <c r="AI239" s="142"/>
      <c r="AJ239" s="134">
        <v>0</v>
      </c>
      <c r="AK239" s="142"/>
    </row>
    <row r="240" spans="1:37" ht="47.25" x14ac:dyDescent="0.25">
      <c r="A240" s="267">
        <f t="shared" si="206"/>
        <v>197</v>
      </c>
      <c r="B240" s="133" t="s">
        <v>465</v>
      </c>
      <c r="C240" s="138" t="s">
        <v>466</v>
      </c>
      <c r="D240" s="142">
        <v>0.58650000000000002</v>
      </c>
      <c r="E240" s="142">
        <f t="shared" si="239"/>
        <v>3.5189999999999999E-2</v>
      </c>
      <c r="F240" s="142">
        <f t="shared" si="240"/>
        <v>0.49265999999999999</v>
      </c>
      <c r="G240" s="142">
        <v>0</v>
      </c>
      <c r="H240" s="142">
        <f t="shared" si="241"/>
        <v>5.8650000000000008E-2</v>
      </c>
      <c r="I240" s="142">
        <v>4.1712468000000003E-2</v>
      </c>
      <c r="J240" s="142">
        <v>0</v>
      </c>
      <c r="K240" s="142">
        <v>0</v>
      </c>
      <c r="L240" s="142">
        <v>0</v>
      </c>
      <c r="M240" s="142">
        <v>4.1712468000000003E-2</v>
      </c>
      <c r="N240" s="142">
        <f t="shared" si="242"/>
        <v>0.54478753199999996</v>
      </c>
      <c r="O240" s="142">
        <f t="shared" si="243"/>
        <v>3.5189999999999999E-2</v>
      </c>
      <c r="P240" s="142">
        <f t="shared" si="244"/>
        <v>0.49265999999999999</v>
      </c>
      <c r="Q240" s="142">
        <f t="shared" si="245"/>
        <v>0</v>
      </c>
      <c r="R240" s="142">
        <f t="shared" si="246"/>
        <v>1.6937532000000005E-2</v>
      </c>
      <c r="S240" s="134">
        <v>3.4760390000000009E-2</v>
      </c>
      <c r="T240" s="134">
        <v>0</v>
      </c>
      <c r="U240" s="168">
        <v>0</v>
      </c>
      <c r="V240" s="134">
        <v>0</v>
      </c>
      <c r="W240" s="142">
        <v>3.4760390000000009E-2</v>
      </c>
      <c r="X240" s="142"/>
      <c r="Y240" s="142"/>
      <c r="Z240" s="142"/>
      <c r="AA240" s="142"/>
      <c r="AB240" s="142"/>
      <c r="AC240" s="142"/>
      <c r="AD240" s="142"/>
      <c r="AE240" s="134">
        <v>0</v>
      </c>
      <c r="AF240" s="142"/>
      <c r="AG240" s="142"/>
      <c r="AH240" s="142"/>
      <c r="AI240" s="142"/>
      <c r="AJ240" s="134">
        <v>0</v>
      </c>
      <c r="AK240" s="142"/>
    </row>
    <row r="241" spans="1:37" ht="78.75" x14ac:dyDescent="0.25">
      <c r="A241" s="267">
        <f t="shared" si="206"/>
        <v>198</v>
      </c>
      <c r="B241" s="133" t="s">
        <v>1835</v>
      </c>
      <c r="C241" s="138" t="s">
        <v>1836</v>
      </c>
      <c r="D241" s="142">
        <v>0</v>
      </c>
      <c r="E241" s="142">
        <f t="shared" si="239"/>
        <v>0</v>
      </c>
      <c r="F241" s="142">
        <f t="shared" si="240"/>
        <v>0</v>
      </c>
      <c r="G241" s="142">
        <v>0</v>
      </c>
      <c r="H241" s="142">
        <f t="shared" si="241"/>
        <v>0</v>
      </c>
      <c r="I241" s="142">
        <v>0.64739999000000004</v>
      </c>
      <c r="J241" s="142">
        <v>0</v>
      </c>
      <c r="K241" s="142">
        <v>0</v>
      </c>
      <c r="L241" s="142">
        <v>0.64739999000000004</v>
      </c>
      <c r="M241" s="142">
        <v>0</v>
      </c>
      <c r="N241" s="142">
        <f t="shared" si="242"/>
        <v>-0.64739999000000004</v>
      </c>
      <c r="O241" s="142">
        <f t="shared" si="243"/>
        <v>0</v>
      </c>
      <c r="P241" s="142">
        <f t="shared" si="244"/>
        <v>0</v>
      </c>
      <c r="Q241" s="142">
        <f t="shared" si="245"/>
        <v>-0.64739999000000004</v>
      </c>
      <c r="R241" s="142">
        <f t="shared" si="246"/>
        <v>0</v>
      </c>
      <c r="S241" s="134">
        <v>0</v>
      </c>
      <c r="T241" s="134">
        <v>0</v>
      </c>
      <c r="U241" s="168">
        <v>0</v>
      </c>
      <c r="V241" s="134">
        <v>0</v>
      </c>
      <c r="W241" s="142">
        <v>0</v>
      </c>
      <c r="X241" s="142"/>
      <c r="Y241" s="142"/>
      <c r="Z241" s="142"/>
      <c r="AA241" s="142"/>
      <c r="AB241" s="142"/>
      <c r="AC241" s="142"/>
      <c r="AD241" s="142"/>
      <c r="AE241" s="134">
        <v>0</v>
      </c>
      <c r="AF241" s="142"/>
      <c r="AG241" s="142"/>
      <c r="AH241" s="142"/>
      <c r="AI241" s="142"/>
      <c r="AJ241" s="134">
        <v>0</v>
      </c>
      <c r="AK241" s="142"/>
    </row>
    <row r="242" spans="1:37" ht="47.25" x14ac:dyDescent="0.25">
      <c r="A242" s="267">
        <f t="shared" si="206"/>
        <v>199</v>
      </c>
      <c r="B242" s="133" t="s">
        <v>1837</v>
      </c>
      <c r="C242" s="138" t="s">
        <v>1838</v>
      </c>
      <c r="D242" s="142">
        <v>0</v>
      </c>
      <c r="E242" s="142">
        <f t="shared" si="239"/>
        <v>0</v>
      </c>
      <c r="F242" s="142">
        <f t="shared" si="240"/>
        <v>0</v>
      </c>
      <c r="G242" s="142">
        <v>0</v>
      </c>
      <c r="H242" s="142">
        <f t="shared" si="241"/>
        <v>0</v>
      </c>
      <c r="I242" s="142">
        <v>1.2500683800000001</v>
      </c>
      <c r="J242" s="142">
        <v>0.32555519999999999</v>
      </c>
      <c r="K242" s="142">
        <v>0.92451318000000005</v>
      </c>
      <c r="L242" s="142">
        <v>0</v>
      </c>
      <c r="M242" s="142">
        <v>0</v>
      </c>
      <c r="N242" s="142">
        <f t="shared" si="242"/>
        <v>-1.2500683800000001</v>
      </c>
      <c r="O242" s="142">
        <f t="shared" si="243"/>
        <v>-0.32555519999999999</v>
      </c>
      <c r="P242" s="142">
        <f t="shared" si="244"/>
        <v>-0.92451318000000005</v>
      </c>
      <c r="Q242" s="142">
        <f t="shared" si="245"/>
        <v>0</v>
      </c>
      <c r="R242" s="142">
        <f t="shared" si="246"/>
        <v>0</v>
      </c>
      <c r="S242" s="134">
        <v>1.2343305699999998</v>
      </c>
      <c r="T242" s="134">
        <v>0.27129599999999998</v>
      </c>
      <c r="U242" s="168">
        <v>0.96303456999999992</v>
      </c>
      <c r="V242" s="134">
        <v>0</v>
      </c>
      <c r="W242" s="142">
        <v>0</v>
      </c>
      <c r="X242" s="142"/>
      <c r="Y242" s="142"/>
      <c r="Z242" s="142"/>
      <c r="AA242" s="142"/>
      <c r="AB242" s="142"/>
      <c r="AC242" s="142"/>
      <c r="AD242" s="142"/>
      <c r="AE242" s="134">
        <v>0</v>
      </c>
      <c r="AF242" s="142"/>
      <c r="AG242" s="142"/>
      <c r="AH242" s="142"/>
      <c r="AI242" s="142"/>
      <c r="AJ242" s="134">
        <v>0</v>
      </c>
      <c r="AK242" s="142"/>
    </row>
    <row r="243" spans="1:37" ht="78.75" x14ac:dyDescent="0.25">
      <c r="A243" s="267">
        <f t="shared" si="206"/>
        <v>200</v>
      </c>
      <c r="B243" s="174" t="s">
        <v>1839</v>
      </c>
      <c r="C243" s="138" t="s">
        <v>467</v>
      </c>
      <c r="D243" s="142">
        <v>0.12228</v>
      </c>
      <c r="E243" s="142">
        <f t="shared" si="239"/>
        <v>7.3368000000000001E-3</v>
      </c>
      <c r="F243" s="142">
        <f t="shared" si="240"/>
        <v>0.10271519999999999</v>
      </c>
      <c r="G243" s="142">
        <v>0</v>
      </c>
      <c r="H243" s="142">
        <f t="shared" si="241"/>
        <v>1.2228000000000001E-2</v>
      </c>
      <c r="I243" s="142">
        <v>1.6248840000000003E-3</v>
      </c>
      <c r="J243" s="142">
        <v>0</v>
      </c>
      <c r="K243" s="142">
        <v>0</v>
      </c>
      <c r="L243" s="142">
        <v>0</v>
      </c>
      <c r="M243" s="142">
        <v>1.6248840000000003E-3</v>
      </c>
      <c r="N243" s="142">
        <f t="shared" si="242"/>
        <v>0.12065511599999999</v>
      </c>
      <c r="O243" s="142">
        <f t="shared" si="243"/>
        <v>7.3368000000000001E-3</v>
      </c>
      <c r="P243" s="142">
        <f t="shared" si="244"/>
        <v>0.10271519999999999</v>
      </c>
      <c r="Q243" s="142">
        <f t="shared" si="245"/>
        <v>0</v>
      </c>
      <c r="R243" s="142">
        <f t="shared" si="246"/>
        <v>1.0603116000000001E-2</v>
      </c>
      <c r="S243" s="134">
        <v>1.3540700000000002E-3</v>
      </c>
      <c r="T243" s="134">
        <v>0</v>
      </c>
      <c r="U243" s="168">
        <v>0</v>
      </c>
      <c r="V243" s="134">
        <v>0</v>
      </c>
      <c r="W243" s="142">
        <v>1.3540700000000002E-3</v>
      </c>
      <c r="X243" s="142"/>
      <c r="Y243" s="142"/>
      <c r="Z243" s="142"/>
      <c r="AA243" s="142"/>
      <c r="AB243" s="142"/>
      <c r="AC243" s="142"/>
      <c r="AD243" s="142"/>
      <c r="AE243" s="134">
        <v>0</v>
      </c>
      <c r="AF243" s="181">
        <v>2020</v>
      </c>
      <c r="AG243" s="142" t="s">
        <v>2200</v>
      </c>
      <c r="AH243" s="142" t="s">
        <v>2201</v>
      </c>
      <c r="AI243" s="142" t="s">
        <v>2202</v>
      </c>
      <c r="AJ243" s="134">
        <v>0.14199999999999999</v>
      </c>
      <c r="AK243" s="142"/>
    </row>
    <row r="244" spans="1:37" ht="31.5" x14ac:dyDescent="0.25">
      <c r="A244" s="267"/>
      <c r="B244" s="187" t="s">
        <v>1121</v>
      </c>
      <c r="C244" s="188"/>
      <c r="D244" s="170">
        <v>0</v>
      </c>
      <c r="E244" s="170">
        <f t="shared" ref="E244:AK244" si="247">SUM(E245)</f>
        <v>0</v>
      </c>
      <c r="F244" s="170">
        <f t="shared" si="247"/>
        <v>0</v>
      </c>
      <c r="G244" s="170">
        <f t="shared" si="247"/>
        <v>0</v>
      </c>
      <c r="H244" s="170">
        <f t="shared" si="247"/>
        <v>0</v>
      </c>
      <c r="I244" s="170">
        <f t="shared" si="247"/>
        <v>1.3717237200000001</v>
      </c>
      <c r="J244" s="170">
        <f t="shared" si="247"/>
        <v>0.1153386</v>
      </c>
      <c r="K244" s="170">
        <f t="shared" si="247"/>
        <v>1.25638512</v>
      </c>
      <c r="L244" s="170">
        <f t="shared" si="247"/>
        <v>0</v>
      </c>
      <c r="M244" s="170">
        <f t="shared" si="247"/>
        <v>0</v>
      </c>
      <c r="N244" s="170">
        <f t="shared" si="247"/>
        <v>-1.3717237200000001</v>
      </c>
      <c r="O244" s="170">
        <f t="shared" si="247"/>
        <v>-0.1153386</v>
      </c>
      <c r="P244" s="170">
        <f t="shared" si="247"/>
        <v>-1.25638512</v>
      </c>
      <c r="Q244" s="170">
        <f t="shared" si="247"/>
        <v>0</v>
      </c>
      <c r="R244" s="170">
        <f t="shared" si="247"/>
        <v>0</v>
      </c>
      <c r="S244" s="170">
        <v>1.4048499999999999</v>
      </c>
      <c r="T244" s="170">
        <v>9.6115499999999993E-2</v>
      </c>
      <c r="U244" s="168">
        <v>1.3087345000000001</v>
      </c>
      <c r="V244" s="170">
        <v>0</v>
      </c>
      <c r="W244" s="170">
        <v>0</v>
      </c>
      <c r="X244" s="170">
        <f t="shared" si="247"/>
        <v>0</v>
      </c>
      <c r="Y244" s="170">
        <f t="shared" si="247"/>
        <v>0</v>
      </c>
      <c r="Z244" s="170">
        <f t="shared" si="247"/>
        <v>0</v>
      </c>
      <c r="AA244" s="170">
        <f t="shared" si="247"/>
        <v>0</v>
      </c>
      <c r="AB244" s="170"/>
      <c r="AC244" s="170"/>
      <c r="AD244" s="170"/>
      <c r="AE244" s="170">
        <f t="shared" si="247"/>
        <v>0</v>
      </c>
      <c r="AF244" s="170"/>
      <c r="AG244" s="170"/>
      <c r="AH244" s="170"/>
      <c r="AI244" s="170"/>
      <c r="AJ244" s="170">
        <f t="shared" si="247"/>
        <v>0</v>
      </c>
      <c r="AK244" s="170">
        <f t="shared" si="247"/>
        <v>0</v>
      </c>
    </row>
    <row r="245" spans="1:37" ht="94.5" x14ac:dyDescent="0.25">
      <c r="A245" s="267">
        <f t="shared" si="206"/>
        <v>201</v>
      </c>
      <c r="B245" s="133" t="s">
        <v>1840</v>
      </c>
      <c r="C245" s="138" t="s">
        <v>1841</v>
      </c>
      <c r="D245" s="142">
        <v>0</v>
      </c>
      <c r="E245" s="142">
        <f>D245*6%</f>
        <v>0</v>
      </c>
      <c r="F245" s="142">
        <f>D245-E245-H245</f>
        <v>0</v>
      </c>
      <c r="G245" s="142">
        <v>0</v>
      </c>
      <c r="H245" s="142">
        <f>D245*10%</f>
        <v>0</v>
      </c>
      <c r="I245" s="142">
        <v>1.3717237200000001</v>
      </c>
      <c r="J245" s="142">
        <v>0.1153386</v>
      </c>
      <c r="K245" s="142">
        <v>1.25638512</v>
      </c>
      <c r="L245" s="142">
        <v>0</v>
      </c>
      <c r="M245" s="142">
        <v>0</v>
      </c>
      <c r="N245" s="142">
        <f>D245-I245</f>
        <v>-1.3717237200000001</v>
      </c>
      <c r="O245" s="142">
        <f t="shared" ref="O245" si="248">E245-J245</f>
        <v>-0.1153386</v>
      </c>
      <c r="P245" s="142">
        <f t="shared" ref="P245" si="249">F245-K245</f>
        <v>-1.25638512</v>
      </c>
      <c r="Q245" s="142">
        <f t="shared" ref="Q245" si="250">G245-L245</f>
        <v>0</v>
      </c>
      <c r="R245" s="142">
        <f t="shared" ref="R245" si="251">H245-M245</f>
        <v>0</v>
      </c>
      <c r="S245" s="134">
        <v>1.4048499999999999</v>
      </c>
      <c r="T245" s="134">
        <v>9.6115499999999993E-2</v>
      </c>
      <c r="U245" s="168">
        <v>1.3087345000000001</v>
      </c>
      <c r="V245" s="134">
        <v>0</v>
      </c>
      <c r="W245" s="142">
        <v>0</v>
      </c>
      <c r="X245" s="142"/>
      <c r="Y245" s="142"/>
      <c r="Z245" s="142"/>
      <c r="AA245" s="142"/>
      <c r="AB245" s="142"/>
      <c r="AC245" s="142"/>
      <c r="AD245" s="142"/>
      <c r="AE245" s="134">
        <v>0</v>
      </c>
      <c r="AF245" s="142"/>
      <c r="AG245" s="142"/>
      <c r="AH245" s="142"/>
      <c r="AI245" s="142"/>
      <c r="AJ245" s="134">
        <v>0</v>
      </c>
      <c r="AK245" s="142"/>
    </row>
    <row r="246" spans="1:37" ht="15.75" x14ac:dyDescent="0.25">
      <c r="A246" s="267"/>
      <c r="B246" s="187" t="s">
        <v>468</v>
      </c>
      <c r="C246" s="188"/>
      <c r="D246" s="170">
        <v>39.479567446320345</v>
      </c>
      <c r="E246" s="170">
        <f t="shared" ref="E246:AK246" si="252">SUM(E247:E260)</f>
        <v>2.3687740467792215</v>
      </c>
      <c r="F246" s="170">
        <f t="shared" si="252"/>
        <v>33.162836654909093</v>
      </c>
      <c r="G246" s="170">
        <f t="shared" si="252"/>
        <v>0</v>
      </c>
      <c r="H246" s="170">
        <f t="shared" si="252"/>
        <v>3.9479567446320356</v>
      </c>
      <c r="I246" s="170">
        <f t="shared" si="252"/>
        <v>11.831923037999999</v>
      </c>
      <c r="J246" s="170">
        <f t="shared" si="252"/>
        <v>3.7970590899999999</v>
      </c>
      <c r="K246" s="170">
        <f t="shared" si="252"/>
        <v>4.7589381199999998</v>
      </c>
      <c r="L246" s="170">
        <f t="shared" si="252"/>
        <v>0.56290799999999996</v>
      </c>
      <c r="M246" s="170">
        <f t="shared" si="252"/>
        <v>2.7130178280000004</v>
      </c>
      <c r="N246" s="170">
        <f t="shared" si="252"/>
        <v>27.64764440832035</v>
      </c>
      <c r="O246" s="170">
        <f t="shared" si="252"/>
        <v>-1.4282850432207792</v>
      </c>
      <c r="P246" s="170">
        <f t="shared" si="252"/>
        <v>28.403898534909089</v>
      </c>
      <c r="Q246" s="170">
        <f t="shared" si="252"/>
        <v>-0.56290799999999996</v>
      </c>
      <c r="R246" s="170">
        <f t="shared" si="252"/>
        <v>1.2349389166320353</v>
      </c>
      <c r="S246" s="170">
        <v>11.206136730000003</v>
      </c>
      <c r="T246" s="170">
        <v>3.6478659100000006</v>
      </c>
      <c r="U246" s="168">
        <v>5.2971823699999998</v>
      </c>
      <c r="V246" s="170">
        <v>0</v>
      </c>
      <c r="W246" s="170">
        <v>2.2610884500000004</v>
      </c>
      <c r="X246" s="170">
        <f t="shared" si="252"/>
        <v>0</v>
      </c>
      <c r="Y246" s="170">
        <f t="shared" si="252"/>
        <v>0</v>
      </c>
      <c r="Z246" s="170">
        <f t="shared" si="252"/>
        <v>0</v>
      </c>
      <c r="AA246" s="170">
        <f t="shared" si="252"/>
        <v>0</v>
      </c>
      <c r="AB246" s="170"/>
      <c r="AC246" s="170"/>
      <c r="AD246" s="170"/>
      <c r="AE246" s="170">
        <f t="shared" si="252"/>
        <v>0.25</v>
      </c>
      <c r="AF246" s="170"/>
      <c r="AG246" s="170"/>
      <c r="AH246" s="170"/>
      <c r="AI246" s="170"/>
      <c r="AJ246" s="170">
        <f t="shared" si="252"/>
        <v>0.33699999999999997</v>
      </c>
      <c r="AK246" s="170">
        <f t="shared" si="252"/>
        <v>0</v>
      </c>
    </row>
    <row r="247" spans="1:37" ht="47.25" x14ac:dyDescent="0.25">
      <c r="A247" s="267">
        <f t="shared" si="206"/>
        <v>202</v>
      </c>
      <c r="B247" s="133" t="s">
        <v>469</v>
      </c>
      <c r="C247" s="138" t="s">
        <v>470</v>
      </c>
      <c r="D247" s="142">
        <v>1.2E-2</v>
      </c>
      <c r="E247" s="142">
        <f t="shared" ref="E247:E260" si="253">D247*6%</f>
        <v>7.1999999999999994E-4</v>
      </c>
      <c r="F247" s="142">
        <f t="shared" ref="F247:F260" si="254">D247-E247-H247</f>
        <v>1.008E-2</v>
      </c>
      <c r="G247" s="142">
        <v>0</v>
      </c>
      <c r="H247" s="142">
        <f t="shared" ref="H247:H260" si="255">D247*10%</f>
        <v>1.2000000000000001E-3</v>
      </c>
      <c r="I247" s="142">
        <v>0.64816247000000005</v>
      </c>
      <c r="J247" s="142">
        <v>0.64730903000000006</v>
      </c>
      <c r="K247" s="142">
        <v>0</v>
      </c>
      <c r="L247" s="142">
        <v>0</v>
      </c>
      <c r="M247" s="142">
        <v>8.5344000000000001E-4</v>
      </c>
      <c r="N247" s="142">
        <f t="shared" ref="N247:N260" si="256">D247-I247</f>
        <v>-0.63616247000000004</v>
      </c>
      <c r="O247" s="142">
        <f t="shared" ref="O247:O260" si="257">E247-J247</f>
        <v>-0.64658903000000001</v>
      </c>
      <c r="P247" s="142">
        <f t="shared" ref="P247:P260" si="258">F247-K247</f>
        <v>1.008E-2</v>
      </c>
      <c r="Q247" s="142">
        <f t="shared" ref="Q247:Q260" si="259">G247-L247</f>
        <v>0</v>
      </c>
      <c r="R247" s="142">
        <f t="shared" ref="R247:R260" si="260">H247-M247</f>
        <v>3.465600000000001E-4</v>
      </c>
      <c r="S247" s="134">
        <v>0.54013538999999988</v>
      </c>
      <c r="T247" s="134">
        <v>0.53942418999999997</v>
      </c>
      <c r="U247" s="168">
        <v>0</v>
      </c>
      <c r="V247" s="134">
        <v>0</v>
      </c>
      <c r="W247" s="142">
        <v>7.1119999999999994E-4</v>
      </c>
      <c r="X247" s="142"/>
      <c r="Y247" s="142"/>
      <c r="Z247" s="142"/>
      <c r="AA247" s="142"/>
      <c r="AB247" s="142"/>
      <c r="AC247" s="142"/>
      <c r="AD247" s="142"/>
      <c r="AE247" s="134">
        <v>0</v>
      </c>
      <c r="AF247" s="142"/>
      <c r="AG247" s="142"/>
      <c r="AH247" s="142"/>
      <c r="AI247" s="142"/>
      <c r="AJ247" s="134">
        <v>0</v>
      </c>
      <c r="AK247" s="142"/>
    </row>
    <row r="248" spans="1:37" ht="47.25" x14ac:dyDescent="0.25">
      <c r="A248" s="267">
        <f t="shared" si="206"/>
        <v>203</v>
      </c>
      <c r="B248" s="133" t="s">
        <v>471</v>
      </c>
      <c r="C248" s="139" t="s">
        <v>472</v>
      </c>
      <c r="D248" s="142">
        <v>1.2E-2</v>
      </c>
      <c r="E248" s="142">
        <f t="shared" si="253"/>
        <v>7.1999999999999994E-4</v>
      </c>
      <c r="F248" s="142">
        <f t="shared" si="254"/>
        <v>1.008E-2</v>
      </c>
      <c r="G248" s="142">
        <v>0</v>
      </c>
      <c r="H248" s="142">
        <f t="shared" si="255"/>
        <v>1.2000000000000001E-3</v>
      </c>
      <c r="I248" s="142">
        <v>1.75600902</v>
      </c>
      <c r="J248" s="142">
        <v>1.75515558</v>
      </c>
      <c r="K248" s="142">
        <v>0</v>
      </c>
      <c r="L248" s="142">
        <v>0</v>
      </c>
      <c r="M248" s="142">
        <v>8.5344000000000001E-4</v>
      </c>
      <c r="N248" s="142">
        <f t="shared" si="256"/>
        <v>-1.74400902</v>
      </c>
      <c r="O248" s="142">
        <f t="shared" si="257"/>
        <v>-1.75443558</v>
      </c>
      <c r="P248" s="142">
        <f t="shared" si="258"/>
        <v>1.008E-2</v>
      </c>
      <c r="Q248" s="142">
        <f t="shared" si="259"/>
        <v>0</v>
      </c>
      <c r="R248" s="142">
        <f t="shared" si="260"/>
        <v>3.465600000000001E-4</v>
      </c>
      <c r="S248" s="134">
        <v>1.4633408499999998</v>
      </c>
      <c r="T248" s="134">
        <v>1.4626296499999998</v>
      </c>
      <c r="U248" s="168">
        <v>0</v>
      </c>
      <c r="V248" s="134">
        <v>0</v>
      </c>
      <c r="W248" s="142">
        <v>7.1119999999999994E-4</v>
      </c>
      <c r="X248" s="142"/>
      <c r="Y248" s="142"/>
      <c r="Z248" s="142"/>
      <c r="AA248" s="142"/>
      <c r="AB248" s="142"/>
      <c r="AC248" s="142"/>
      <c r="AD248" s="142"/>
      <c r="AE248" s="134">
        <v>0</v>
      </c>
      <c r="AF248" s="142"/>
      <c r="AG248" s="142"/>
      <c r="AH248" s="142"/>
      <c r="AI248" s="142"/>
      <c r="AJ248" s="134">
        <v>0</v>
      </c>
      <c r="AK248" s="142"/>
    </row>
    <row r="249" spans="1:37" ht="47.25" x14ac:dyDescent="0.25">
      <c r="A249" s="267">
        <f t="shared" si="206"/>
        <v>204</v>
      </c>
      <c r="B249" s="133" t="s">
        <v>473</v>
      </c>
      <c r="C249" s="139" t="s">
        <v>474</v>
      </c>
      <c r="D249" s="142">
        <v>10.505015999999999</v>
      </c>
      <c r="E249" s="142">
        <f t="shared" si="253"/>
        <v>0.63030095999999991</v>
      </c>
      <c r="F249" s="142">
        <f t="shared" si="254"/>
        <v>8.8242134399999994</v>
      </c>
      <c r="G249" s="142">
        <v>0</v>
      </c>
      <c r="H249" s="142">
        <f t="shared" si="255"/>
        <v>1.0505016</v>
      </c>
      <c r="I249" s="142">
        <v>5.0221079159999995</v>
      </c>
      <c r="J249" s="142">
        <v>0</v>
      </c>
      <c r="K249" s="142">
        <v>4.2749807999999998</v>
      </c>
      <c r="L249" s="142">
        <v>0</v>
      </c>
      <c r="M249" s="142">
        <v>0.74712711600000004</v>
      </c>
      <c r="N249" s="142">
        <f t="shared" si="256"/>
        <v>5.482908084</v>
      </c>
      <c r="O249" s="142">
        <f t="shared" si="257"/>
        <v>0.63030095999999991</v>
      </c>
      <c r="P249" s="142">
        <f t="shared" si="258"/>
        <v>4.5492326399999996</v>
      </c>
      <c r="Q249" s="142">
        <f t="shared" si="259"/>
        <v>0</v>
      </c>
      <c r="R249" s="142">
        <f t="shared" si="260"/>
        <v>0.303374484</v>
      </c>
      <c r="S249" s="134">
        <v>5.0757109299999996</v>
      </c>
      <c r="T249" s="134">
        <v>0</v>
      </c>
      <c r="U249" s="168">
        <v>4.4531049999999999</v>
      </c>
      <c r="V249" s="134">
        <v>0</v>
      </c>
      <c r="W249" s="142">
        <v>0.62260592999999997</v>
      </c>
      <c r="X249" s="142"/>
      <c r="Y249" s="142"/>
      <c r="Z249" s="142"/>
      <c r="AA249" s="142"/>
      <c r="AB249" s="142"/>
      <c r="AC249" s="142"/>
      <c r="AD249" s="142"/>
      <c r="AE249" s="134">
        <v>0</v>
      </c>
      <c r="AF249" s="142"/>
      <c r="AG249" s="142"/>
      <c r="AH249" s="142"/>
      <c r="AI249" s="142"/>
      <c r="AJ249" s="134">
        <v>0</v>
      </c>
      <c r="AK249" s="142"/>
    </row>
    <row r="250" spans="1:37" ht="47.25" x14ac:dyDescent="0.25">
      <c r="A250" s="267">
        <f t="shared" si="206"/>
        <v>205</v>
      </c>
      <c r="B250" s="133" t="s">
        <v>475</v>
      </c>
      <c r="C250" s="139" t="s">
        <v>476</v>
      </c>
      <c r="D250" s="142">
        <v>12.002531446320354</v>
      </c>
      <c r="E250" s="142">
        <f t="shared" si="253"/>
        <v>0.72015188677922126</v>
      </c>
      <c r="F250" s="142">
        <f t="shared" si="254"/>
        <v>10.082126414909096</v>
      </c>
      <c r="G250" s="142">
        <v>0</v>
      </c>
      <c r="H250" s="142">
        <f t="shared" si="255"/>
        <v>1.2002531446320355</v>
      </c>
      <c r="I250" s="142">
        <v>0.85363188000000001</v>
      </c>
      <c r="J250" s="142">
        <v>0</v>
      </c>
      <c r="K250" s="142">
        <v>0</v>
      </c>
      <c r="L250" s="142">
        <v>0</v>
      </c>
      <c r="M250" s="142">
        <v>0.85363188000000001</v>
      </c>
      <c r="N250" s="142">
        <f t="shared" si="256"/>
        <v>11.148899566320354</v>
      </c>
      <c r="O250" s="142">
        <f t="shared" si="257"/>
        <v>0.72015188677922126</v>
      </c>
      <c r="P250" s="142">
        <f t="shared" si="258"/>
        <v>10.082126414909096</v>
      </c>
      <c r="Q250" s="142">
        <f t="shared" si="259"/>
        <v>0</v>
      </c>
      <c r="R250" s="142">
        <f t="shared" si="260"/>
        <v>0.34662126463203546</v>
      </c>
      <c r="S250" s="134">
        <v>0.71135990000000004</v>
      </c>
      <c r="T250" s="134">
        <v>0</v>
      </c>
      <c r="U250" s="168">
        <v>0</v>
      </c>
      <c r="V250" s="134">
        <v>0</v>
      </c>
      <c r="W250" s="142">
        <v>0.71135990000000004</v>
      </c>
      <c r="X250" s="142"/>
      <c r="Y250" s="142"/>
      <c r="Z250" s="142"/>
      <c r="AA250" s="142"/>
      <c r="AB250" s="142"/>
      <c r="AC250" s="142"/>
      <c r="AD250" s="142"/>
      <c r="AE250" s="134">
        <v>0</v>
      </c>
      <c r="AF250" s="142"/>
      <c r="AG250" s="142"/>
      <c r="AH250" s="142"/>
      <c r="AI250" s="142"/>
      <c r="AJ250" s="134">
        <v>0</v>
      </c>
      <c r="AK250" s="142"/>
    </row>
    <row r="251" spans="1:37" ht="47.25" x14ac:dyDescent="0.25">
      <c r="A251" s="267">
        <f t="shared" si="206"/>
        <v>206</v>
      </c>
      <c r="B251" s="133" t="s">
        <v>477</v>
      </c>
      <c r="C251" s="139" t="s">
        <v>478</v>
      </c>
      <c r="D251" s="142">
        <v>7.9185599999999994</v>
      </c>
      <c r="E251" s="142">
        <f t="shared" si="253"/>
        <v>0.47511359999999997</v>
      </c>
      <c r="F251" s="142">
        <f t="shared" si="254"/>
        <v>6.651590399999999</v>
      </c>
      <c r="G251" s="142">
        <v>0</v>
      </c>
      <c r="H251" s="142">
        <f t="shared" si="255"/>
        <v>0.791856</v>
      </c>
      <c r="I251" s="142">
        <v>0.56317579200000001</v>
      </c>
      <c r="J251" s="142">
        <v>0</v>
      </c>
      <c r="K251" s="142">
        <v>0</v>
      </c>
      <c r="L251" s="142">
        <v>0</v>
      </c>
      <c r="M251" s="142">
        <v>0.56317579200000001</v>
      </c>
      <c r="N251" s="142">
        <f t="shared" si="256"/>
        <v>7.3553842079999994</v>
      </c>
      <c r="O251" s="142">
        <f t="shared" si="257"/>
        <v>0.47511359999999997</v>
      </c>
      <c r="P251" s="142">
        <f t="shared" si="258"/>
        <v>6.651590399999999</v>
      </c>
      <c r="Q251" s="142">
        <f t="shared" si="259"/>
        <v>0</v>
      </c>
      <c r="R251" s="142">
        <f t="shared" si="260"/>
        <v>0.228680208</v>
      </c>
      <c r="S251" s="134">
        <v>0.46931316000000006</v>
      </c>
      <c r="T251" s="134">
        <v>0</v>
      </c>
      <c r="U251" s="168">
        <v>0</v>
      </c>
      <c r="V251" s="134">
        <v>0</v>
      </c>
      <c r="W251" s="142">
        <v>0.46931316000000006</v>
      </c>
      <c r="X251" s="142"/>
      <c r="Y251" s="142"/>
      <c r="Z251" s="142"/>
      <c r="AA251" s="142"/>
      <c r="AB251" s="142"/>
      <c r="AC251" s="142"/>
      <c r="AD251" s="142"/>
      <c r="AE251" s="134">
        <v>0</v>
      </c>
      <c r="AF251" s="142"/>
      <c r="AG251" s="142"/>
      <c r="AH251" s="142"/>
      <c r="AI251" s="142"/>
      <c r="AJ251" s="134">
        <v>0</v>
      </c>
      <c r="AK251" s="142"/>
    </row>
    <row r="252" spans="1:37" ht="126" x14ac:dyDescent="0.25">
      <c r="A252" s="267">
        <f t="shared" si="206"/>
        <v>207</v>
      </c>
      <c r="B252" s="133" t="s">
        <v>1842</v>
      </c>
      <c r="C252" s="139" t="s">
        <v>479</v>
      </c>
      <c r="D252" s="142">
        <v>1.2E-2</v>
      </c>
      <c r="E252" s="142">
        <f t="shared" si="253"/>
        <v>7.1999999999999994E-4</v>
      </c>
      <c r="F252" s="142">
        <f t="shared" si="254"/>
        <v>1.008E-2</v>
      </c>
      <c r="G252" s="142">
        <v>0</v>
      </c>
      <c r="H252" s="142">
        <f t="shared" si="255"/>
        <v>1.2000000000000001E-3</v>
      </c>
      <c r="I252" s="142">
        <v>0.48302624</v>
      </c>
      <c r="J252" s="142">
        <v>0.48217280000000001</v>
      </c>
      <c r="K252" s="142">
        <v>0</v>
      </c>
      <c r="L252" s="142">
        <v>0</v>
      </c>
      <c r="M252" s="142">
        <v>8.5344000000000001E-4</v>
      </c>
      <c r="N252" s="142">
        <f t="shared" si="256"/>
        <v>-0.47102623999999998</v>
      </c>
      <c r="O252" s="142">
        <f t="shared" si="257"/>
        <v>-0.48145280000000001</v>
      </c>
      <c r="P252" s="142">
        <f t="shared" si="258"/>
        <v>1.008E-2</v>
      </c>
      <c r="Q252" s="142">
        <f t="shared" si="259"/>
        <v>0</v>
      </c>
      <c r="R252" s="142">
        <f t="shared" si="260"/>
        <v>3.465600000000001E-4</v>
      </c>
      <c r="S252" s="134">
        <v>0.40252187</v>
      </c>
      <c r="T252" s="134">
        <v>0.40181066999999998</v>
      </c>
      <c r="U252" s="168">
        <v>0</v>
      </c>
      <c r="V252" s="134">
        <v>0</v>
      </c>
      <c r="W252" s="142">
        <v>7.1119999999999994E-4</v>
      </c>
      <c r="X252" s="142"/>
      <c r="Y252" s="142"/>
      <c r="Z252" s="142"/>
      <c r="AA252" s="142"/>
      <c r="AB252" s="142"/>
      <c r="AC252" s="142"/>
      <c r="AD252" s="142"/>
      <c r="AE252" s="134">
        <v>0</v>
      </c>
      <c r="AF252" s="142"/>
      <c r="AG252" s="142"/>
      <c r="AH252" s="142"/>
      <c r="AI252" s="142"/>
      <c r="AJ252" s="134">
        <v>0</v>
      </c>
      <c r="AK252" s="142"/>
    </row>
    <row r="253" spans="1:37" ht="78.75" x14ac:dyDescent="0.25">
      <c r="A253" s="267">
        <f t="shared" si="206"/>
        <v>208</v>
      </c>
      <c r="B253" s="133" t="s">
        <v>1843</v>
      </c>
      <c r="C253" s="139" t="s">
        <v>480</v>
      </c>
      <c r="D253" s="142">
        <v>0.44595599999999996</v>
      </c>
      <c r="E253" s="142">
        <f t="shared" si="253"/>
        <v>2.6757359999999997E-2</v>
      </c>
      <c r="F253" s="142">
        <f t="shared" si="254"/>
        <v>0.37460303999999994</v>
      </c>
      <c r="G253" s="142">
        <v>0</v>
      </c>
      <c r="H253" s="142">
        <f t="shared" si="255"/>
        <v>4.4595599999999999E-2</v>
      </c>
      <c r="I253" s="142">
        <v>0.30004799999999998</v>
      </c>
      <c r="J253" s="142">
        <v>0</v>
      </c>
      <c r="K253" s="142">
        <v>0</v>
      </c>
      <c r="L253" s="142">
        <v>0.30004799999999998</v>
      </c>
      <c r="M253" s="142">
        <v>0</v>
      </c>
      <c r="N253" s="142">
        <f t="shared" si="256"/>
        <v>0.14590799999999998</v>
      </c>
      <c r="O253" s="142">
        <f t="shared" si="257"/>
        <v>2.6757359999999997E-2</v>
      </c>
      <c r="P253" s="142">
        <f t="shared" si="258"/>
        <v>0.37460303999999994</v>
      </c>
      <c r="Q253" s="142">
        <f t="shared" si="259"/>
        <v>-0.30004799999999998</v>
      </c>
      <c r="R253" s="142">
        <f t="shared" si="260"/>
        <v>4.4595599999999999E-2</v>
      </c>
      <c r="S253" s="134">
        <v>0</v>
      </c>
      <c r="T253" s="134">
        <v>0</v>
      </c>
      <c r="U253" s="168">
        <v>0</v>
      </c>
      <c r="V253" s="134">
        <v>0</v>
      </c>
      <c r="W253" s="142">
        <v>0</v>
      </c>
      <c r="X253" s="142"/>
      <c r="Y253" s="142"/>
      <c r="Z253" s="142"/>
      <c r="AA253" s="142"/>
      <c r="AB253" s="181">
        <v>2020</v>
      </c>
      <c r="AC253" s="142" t="s">
        <v>2198</v>
      </c>
      <c r="AD253" s="142" t="s">
        <v>2199</v>
      </c>
      <c r="AE253" s="134">
        <v>0.25</v>
      </c>
      <c r="AF253" s="142"/>
      <c r="AG253" s="142"/>
      <c r="AH253" s="142"/>
      <c r="AI253" s="142"/>
      <c r="AJ253" s="134">
        <v>0</v>
      </c>
      <c r="AK253" s="142"/>
    </row>
    <row r="254" spans="1:37" ht="94.5" x14ac:dyDescent="0.25">
      <c r="A254" s="267">
        <f t="shared" si="206"/>
        <v>209</v>
      </c>
      <c r="B254" s="174" t="s">
        <v>1844</v>
      </c>
      <c r="C254" s="138" t="s">
        <v>1686</v>
      </c>
      <c r="D254" s="142">
        <v>0.61258800000000002</v>
      </c>
      <c r="E254" s="142">
        <f t="shared" si="253"/>
        <v>3.6755280000000001E-2</v>
      </c>
      <c r="F254" s="142">
        <f t="shared" si="254"/>
        <v>0.51457391999999991</v>
      </c>
      <c r="G254" s="142">
        <v>0</v>
      </c>
      <c r="H254" s="142">
        <f t="shared" si="255"/>
        <v>6.1258800000000002E-2</v>
      </c>
      <c r="I254" s="142">
        <v>0.63530349400000008</v>
      </c>
      <c r="J254" s="142">
        <v>0.11438999</v>
      </c>
      <c r="K254" s="142">
        <v>0.48395732000000002</v>
      </c>
      <c r="L254" s="142">
        <v>0</v>
      </c>
      <c r="M254" s="142">
        <v>3.6956183999999996E-2</v>
      </c>
      <c r="N254" s="142">
        <f t="shared" si="256"/>
        <v>-2.2715494000000058E-2</v>
      </c>
      <c r="O254" s="142">
        <f t="shared" si="257"/>
        <v>-7.7634709999999996E-2</v>
      </c>
      <c r="P254" s="142">
        <f t="shared" si="258"/>
        <v>3.0616599999999883E-2</v>
      </c>
      <c r="Q254" s="142">
        <f t="shared" si="259"/>
        <v>0</v>
      </c>
      <c r="R254" s="142">
        <f t="shared" si="260"/>
        <v>2.4302616000000006E-2</v>
      </c>
      <c r="S254" s="134">
        <v>0.52941958</v>
      </c>
      <c r="T254" s="134">
        <v>9.5324989999999984E-2</v>
      </c>
      <c r="U254" s="168">
        <v>0.40329777</v>
      </c>
      <c r="V254" s="134">
        <v>0</v>
      </c>
      <c r="W254" s="142">
        <v>3.0796819999999999E-2</v>
      </c>
      <c r="X254" s="142"/>
      <c r="Y254" s="142"/>
      <c r="Z254" s="142"/>
      <c r="AA254" s="142"/>
      <c r="AB254" s="142"/>
      <c r="AC254" s="142"/>
      <c r="AD254" s="142"/>
      <c r="AE254" s="134">
        <v>0</v>
      </c>
      <c r="AF254" s="181">
        <v>2020</v>
      </c>
      <c r="AG254" s="142" t="s">
        <v>2200</v>
      </c>
      <c r="AH254" s="142" t="s">
        <v>2201</v>
      </c>
      <c r="AI254" s="142" t="s">
        <v>2202</v>
      </c>
      <c r="AJ254" s="134">
        <v>0.29299999999999998</v>
      </c>
      <c r="AK254" s="142"/>
    </row>
    <row r="255" spans="1:37" ht="78.75" x14ac:dyDescent="0.25">
      <c r="A255" s="267">
        <f t="shared" si="206"/>
        <v>210</v>
      </c>
      <c r="B255" s="133" t="s">
        <v>1845</v>
      </c>
      <c r="C255" s="138" t="s">
        <v>481</v>
      </c>
      <c r="D255" s="142">
        <v>5.8042799999999986</v>
      </c>
      <c r="E255" s="142">
        <f t="shared" si="253"/>
        <v>0.34825679999999992</v>
      </c>
      <c r="F255" s="142">
        <f t="shared" si="254"/>
        <v>4.8755951999999994</v>
      </c>
      <c r="G255" s="142">
        <v>0</v>
      </c>
      <c r="H255" s="142">
        <f t="shared" si="255"/>
        <v>0.58042799999999983</v>
      </c>
      <c r="I255" s="142">
        <v>1.051981888</v>
      </c>
      <c r="J255" s="142">
        <v>0.63917578000000008</v>
      </c>
      <c r="K255" s="142">
        <v>0</v>
      </c>
      <c r="L255" s="142">
        <v>0</v>
      </c>
      <c r="M255" s="142">
        <v>0.412806108</v>
      </c>
      <c r="N255" s="142">
        <f t="shared" si="256"/>
        <v>4.7522981119999983</v>
      </c>
      <c r="O255" s="142">
        <f t="shared" si="257"/>
        <v>-0.29091898000000016</v>
      </c>
      <c r="P255" s="142">
        <f t="shared" si="258"/>
        <v>4.8755951999999994</v>
      </c>
      <c r="Q255" s="142">
        <f t="shared" si="259"/>
        <v>0</v>
      </c>
      <c r="R255" s="142">
        <f t="shared" si="260"/>
        <v>0.16762189199999983</v>
      </c>
      <c r="S255" s="134">
        <v>0.87665157000000005</v>
      </c>
      <c r="T255" s="134">
        <v>0.53264648000000003</v>
      </c>
      <c r="U255" s="168">
        <v>0</v>
      </c>
      <c r="V255" s="134">
        <v>0</v>
      </c>
      <c r="W255" s="142">
        <v>0.34400509000000007</v>
      </c>
      <c r="X255" s="142"/>
      <c r="Y255" s="142"/>
      <c r="Z255" s="142"/>
      <c r="AA255" s="142"/>
      <c r="AB255" s="142"/>
      <c r="AC255" s="142"/>
      <c r="AD255" s="142"/>
      <c r="AE255" s="134">
        <v>0</v>
      </c>
      <c r="AF255" s="142"/>
      <c r="AG255" s="142"/>
      <c r="AH255" s="142"/>
      <c r="AI255" s="142"/>
      <c r="AJ255" s="134">
        <v>0</v>
      </c>
      <c r="AK255" s="142"/>
    </row>
    <row r="256" spans="1:37" ht="94.5" x14ac:dyDescent="0.25">
      <c r="A256" s="267">
        <f t="shared" si="206"/>
        <v>211</v>
      </c>
      <c r="B256" s="133" t="s">
        <v>482</v>
      </c>
      <c r="C256" s="138" t="s">
        <v>1687</v>
      </c>
      <c r="D256" s="142">
        <v>2.154636</v>
      </c>
      <c r="E256" s="142">
        <f t="shared" si="253"/>
        <v>0.12927816</v>
      </c>
      <c r="F256" s="142">
        <f t="shared" si="254"/>
        <v>1.8098942399999998</v>
      </c>
      <c r="G256" s="142">
        <v>0</v>
      </c>
      <c r="H256" s="142">
        <f t="shared" si="255"/>
        <v>0.21546360000000001</v>
      </c>
      <c r="I256" s="142">
        <v>0.25561633800000005</v>
      </c>
      <c r="J256" s="142">
        <v>0.15885591000000002</v>
      </c>
      <c r="K256" s="142">
        <v>0</v>
      </c>
      <c r="L256" s="142">
        <v>0</v>
      </c>
      <c r="M256" s="142">
        <v>9.6760428000000009E-2</v>
      </c>
      <c r="N256" s="142">
        <f t="shared" si="256"/>
        <v>1.8990196619999999</v>
      </c>
      <c r="O256" s="142">
        <f t="shared" si="257"/>
        <v>-2.9577750000000014E-2</v>
      </c>
      <c r="P256" s="142">
        <f t="shared" si="258"/>
        <v>1.8098942399999998</v>
      </c>
      <c r="Q256" s="142">
        <f t="shared" si="259"/>
        <v>0</v>
      </c>
      <c r="R256" s="142">
        <f t="shared" si="260"/>
        <v>0.118703172</v>
      </c>
      <c r="S256" s="134">
        <v>0.65403347999999994</v>
      </c>
      <c r="T256" s="134">
        <v>0.13237993000000001</v>
      </c>
      <c r="U256" s="168">
        <v>0.44077959999999994</v>
      </c>
      <c r="V256" s="134">
        <v>0</v>
      </c>
      <c r="W256" s="142">
        <v>8.0873949999999986E-2</v>
      </c>
      <c r="X256" s="142"/>
      <c r="Y256" s="142"/>
      <c r="Z256" s="142"/>
      <c r="AA256" s="142"/>
      <c r="AB256" s="142"/>
      <c r="AC256" s="142"/>
      <c r="AD256" s="142"/>
      <c r="AE256" s="134">
        <v>0</v>
      </c>
      <c r="AF256" s="181">
        <v>2020</v>
      </c>
      <c r="AG256" s="142" t="s">
        <v>2200</v>
      </c>
      <c r="AH256" s="142" t="s">
        <v>2201</v>
      </c>
      <c r="AI256" s="142" t="s">
        <v>2202</v>
      </c>
      <c r="AJ256" s="134">
        <v>4.3999999999999997E-2</v>
      </c>
      <c r="AK256" s="142"/>
    </row>
    <row r="257" spans="1:37" ht="63" x14ac:dyDescent="0.25">
      <c r="A257" s="267">
        <f t="shared" si="206"/>
        <v>212</v>
      </c>
      <c r="B257" s="133" t="s">
        <v>1846</v>
      </c>
      <c r="C257" s="138" t="s">
        <v>1847</v>
      </c>
      <c r="D257" s="142">
        <v>0</v>
      </c>
      <c r="E257" s="142">
        <f t="shared" si="253"/>
        <v>0</v>
      </c>
      <c r="F257" s="142">
        <f t="shared" si="254"/>
        <v>0</v>
      </c>
      <c r="G257" s="142">
        <v>0</v>
      </c>
      <c r="H257" s="142">
        <f t="shared" si="255"/>
        <v>0</v>
      </c>
      <c r="I257" s="142">
        <v>0.26285999999999998</v>
      </c>
      <c r="J257" s="142">
        <v>0</v>
      </c>
      <c r="K257" s="142">
        <v>0</v>
      </c>
      <c r="L257" s="142">
        <v>0.26285999999999998</v>
      </c>
      <c r="M257" s="142">
        <v>0</v>
      </c>
      <c r="N257" s="142">
        <f t="shared" si="256"/>
        <v>-0.26285999999999998</v>
      </c>
      <c r="O257" s="142">
        <f t="shared" si="257"/>
        <v>0</v>
      </c>
      <c r="P257" s="142">
        <f t="shared" si="258"/>
        <v>0</v>
      </c>
      <c r="Q257" s="142">
        <f t="shared" si="259"/>
        <v>-0.26285999999999998</v>
      </c>
      <c r="R257" s="142">
        <f t="shared" si="260"/>
        <v>0</v>
      </c>
      <c r="S257" s="134">
        <v>3.5110000000000002E-2</v>
      </c>
      <c r="T257" s="134">
        <v>3.5110000000000002E-2</v>
      </c>
      <c r="U257" s="168">
        <v>0</v>
      </c>
      <c r="V257" s="134">
        <v>0</v>
      </c>
      <c r="W257" s="142">
        <v>0</v>
      </c>
      <c r="X257" s="142"/>
      <c r="Y257" s="142"/>
      <c r="Z257" s="142"/>
      <c r="AA257" s="142"/>
      <c r="AB257" s="142"/>
      <c r="AC257" s="142"/>
      <c r="AD257" s="142"/>
      <c r="AE257" s="134">
        <v>0</v>
      </c>
      <c r="AF257" s="142"/>
      <c r="AG257" s="142"/>
      <c r="AH257" s="142"/>
      <c r="AI257" s="142"/>
      <c r="AJ257" s="134">
        <v>0</v>
      </c>
      <c r="AK257" s="142"/>
    </row>
    <row r="258" spans="1:37" ht="94.5" x14ac:dyDescent="0.25">
      <c r="A258" s="267">
        <f t="shared" si="206"/>
        <v>213</v>
      </c>
      <c r="B258" s="133" t="s">
        <v>1848</v>
      </c>
      <c r="C258" s="138" t="s">
        <v>1849</v>
      </c>
      <c r="D258" s="142">
        <v>0</v>
      </c>
      <c r="E258" s="142">
        <f t="shared" si="253"/>
        <v>0</v>
      </c>
      <c r="F258" s="142">
        <f t="shared" si="254"/>
        <v>0</v>
      </c>
      <c r="G258" s="142">
        <v>0</v>
      </c>
      <c r="H258" s="142">
        <f t="shared" si="255"/>
        <v>0</v>
      </c>
      <c r="I258" s="142">
        <v>0</v>
      </c>
      <c r="J258" s="142">
        <v>0</v>
      </c>
      <c r="K258" s="142">
        <v>0</v>
      </c>
      <c r="L258" s="142">
        <v>0</v>
      </c>
      <c r="M258" s="142">
        <v>0</v>
      </c>
      <c r="N258" s="142">
        <f t="shared" si="256"/>
        <v>0</v>
      </c>
      <c r="O258" s="142">
        <f t="shared" si="257"/>
        <v>0</v>
      </c>
      <c r="P258" s="142">
        <f t="shared" si="258"/>
        <v>0</v>
      </c>
      <c r="Q258" s="142">
        <f t="shared" si="259"/>
        <v>0</v>
      </c>
      <c r="R258" s="142">
        <f t="shared" si="260"/>
        <v>0</v>
      </c>
      <c r="S258" s="134">
        <v>0.15267</v>
      </c>
      <c r="T258" s="134">
        <v>0.15267</v>
      </c>
      <c r="U258" s="168">
        <v>0</v>
      </c>
      <c r="V258" s="134">
        <v>0</v>
      </c>
      <c r="W258" s="142">
        <v>0</v>
      </c>
      <c r="X258" s="142"/>
      <c r="Y258" s="142"/>
      <c r="Z258" s="142"/>
      <c r="AA258" s="142"/>
      <c r="AB258" s="142"/>
      <c r="AC258" s="142"/>
      <c r="AD258" s="142"/>
      <c r="AE258" s="134">
        <v>0</v>
      </c>
      <c r="AF258" s="142"/>
      <c r="AG258" s="142"/>
      <c r="AH258" s="142"/>
      <c r="AI258" s="142"/>
      <c r="AJ258" s="134">
        <v>0</v>
      </c>
      <c r="AK258" s="142"/>
    </row>
    <row r="259" spans="1:37" ht="94.5" x14ac:dyDescent="0.25">
      <c r="A259" s="267">
        <f t="shared" si="206"/>
        <v>214</v>
      </c>
      <c r="B259" s="133" t="s">
        <v>1850</v>
      </c>
      <c r="C259" s="138" t="s">
        <v>1851</v>
      </c>
      <c r="D259" s="142">
        <v>0</v>
      </c>
      <c r="E259" s="142">
        <f t="shared" si="253"/>
        <v>0</v>
      </c>
      <c r="F259" s="142">
        <f t="shared" si="254"/>
        <v>0</v>
      </c>
      <c r="G259" s="142">
        <v>0</v>
      </c>
      <c r="H259" s="142">
        <f t="shared" si="255"/>
        <v>0</v>
      </c>
      <c r="I259" s="142">
        <v>0</v>
      </c>
      <c r="J259" s="142">
        <v>0</v>
      </c>
      <c r="K259" s="142">
        <v>0</v>
      </c>
      <c r="L259" s="142">
        <v>0</v>
      </c>
      <c r="M259" s="142">
        <v>0</v>
      </c>
      <c r="N259" s="142">
        <f t="shared" si="256"/>
        <v>0</v>
      </c>
      <c r="O259" s="142">
        <f t="shared" si="257"/>
        <v>0</v>
      </c>
      <c r="P259" s="142">
        <f t="shared" si="258"/>
        <v>0</v>
      </c>
      <c r="Q259" s="142">
        <f t="shared" si="259"/>
        <v>0</v>
      </c>
      <c r="R259" s="142">
        <f t="shared" si="260"/>
        <v>0</v>
      </c>
      <c r="S259" s="134">
        <v>0.15510999999999997</v>
      </c>
      <c r="T259" s="134">
        <v>0.15510999999999997</v>
      </c>
      <c r="U259" s="168">
        <v>0</v>
      </c>
      <c r="V259" s="134">
        <v>0</v>
      </c>
      <c r="W259" s="142">
        <v>0</v>
      </c>
      <c r="X259" s="142"/>
      <c r="Y259" s="142"/>
      <c r="Z259" s="142"/>
      <c r="AA259" s="142"/>
      <c r="AB259" s="142"/>
      <c r="AC259" s="142"/>
      <c r="AD259" s="142"/>
      <c r="AE259" s="134">
        <v>0</v>
      </c>
      <c r="AF259" s="142"/>
      <c r="AG259" s="142"/>
      <c r="AH259" s="142"/>
      <c r="AI259" s="142"/>
      <c r="AJ259" s="134">
        <v>0</v>
      </c>
      <c r="AK259" s="142"/>
    </row>
    <row r="260" spans="1:37" ht="110.25" x14ac:dyDescent="0.25">
      <c r="A260" s="267">
        <f t="shared" si="206"/>
        <v>215</v>
      </c>
      <c r="B260" s="133" t="s">
        <v>1519</v>
      </c>
      <c r="C260" s="138" t="s">
        <v>1520</v>
      </c>
      <c r="D260" s="142">
        <v>0</v>
      </c>
      <c r="E260" s="142">
        <f t="shared" si="253"/>
        <v>0</v>
      </c>
      <c r="F260" s="142">
        <f t="shared" si="254"/>
        <v>0</v>
      </c>
      <c r="G260" s="142">
        <v>0</v>
      </c>
      <c r="H260" s="142">
        <f t="shared" si="255"/>
        <v>0</v>
      </c>
      <c r="I260" s="142">
        <v>0</v>
      </c>
      <c r="J260" s="142">
        <v>0</v>
      </c>
      <c r="K260" s="142">
        <v>0</v>
      </c>
      <c r="L260" s="142">
        <v>0</v>
      </c>
      <c r="M260" s="142">
        <v>0</v>
      </c>
      <c r="N260" s="142">
        <f t="shared" si="256"/>
        <v>0</v>
      </c>
      <c r="O260" s="142">
        <f t="shared" si="257"/>
        <v>0</v>
      </c>
      <c r="P260" s="142">
        <f t="shared" si="258"/>
        <v>0</v>
      </c>
      <c r="Q260" s="142">
        <f t="shared" si="259"/>
        <v>0</v>
      </c>
      <c r="R260" s="142">
        <f t="shared" si="260"/>
        <v>0</v>
      </c>
      <c r="S260" s="134">
        <v>0.14076</v>
      </c>
      <c r="T260" s="134">
        <v>0.14076</v>
      </c>
      <c r="U260" s="168">
        <v>0</v>
      </c>
      <c r="V260" s="134">
        <v>0</v>
      </c>
      <c r="W260" s="142">
        <v>0</v>
      </c>
      <c r="X260" s="142"/>
      <c r="Y260" s="142"/>
      <c r="Z260" s="142"/>
      <c r="AA260" s="142"/>
      <c r="AB260" s="142"/>
      <c r="AC260" s="142"/>
      <c r="AD260" s="142"/>
      <c r="AE260" s="134">
        <v>0</v>
      </c>
      <c r="AF260" s="142"/>
      <c r="AG260" s="142"/>
      <c r="AH260" s="142"/>
      <c r="AI260" s="142"/>
      <c r="AJ260" s="134">
        <v>0</v>
      </c>
      <c r="AK260" s="142"/>
    </row>
    <row r="261" spans="1:37" ht="31.5" x14ac:dyDescent="0.25">
      <c r="A261" s="267"/>
      <c r="B261" s="187" t="s">
        <v>483</v>
      </c>
      <c r="C261" s="188"/>
      <c r="D261" s="170">
        <v>1.7900159999999998</v>
      </c>
      <c r="E261" s="170">
        <f t="shared" ref="E261:AK261" si="261">SUM(E262:E266)</f>
        <v>0.10740095999999999</v>
      </c>
      <c r="F261" s="170">
        <f t="shared" si="261"/>
        <v>1.5036134400000001</v>
      </c>
      <c r="G261" s="170">
        <f t="shared" si="261"/>
        <v>0</v>
      </c>
      <c r="H261" s="170">
        <f t="shared" si="261"/>
        <v>0.17900160000000001</v>
      </c>
      <c r="I261" s="170">
        <f t="shared" si="261"/>
        <v>3.0885221919999997</v>
      </c>
      <c r="J261" s="170">
        <f t="shared" si="261"/>
        <v>0.19914353999999998</v>
      </c>
      <c r="K261" s="170">
        <f t="shared" si="261"/>
        <v>0.89833077000000006</v>
      </c>
      <c r="L261" s="170">
        <f t="shared" si="261"/>
        <v>1.8405859900000001</v>
      </c>
      <c r="M261" s="170">
        <f t="shared" si="261"/>
        <v>0.15046189199999999</v>
      </c>
      <c r="N261" s="170">
        <f t="shared" si="261"/>
        <v>-1.2985061920000001</v>
      </c>
      <c r="O261" s="170">
        <f t="shared" si="261"/>
        <v>-9.174257999999999E-2</v>
      </c>
      <c r="P261" s="170">
        <f t="shared" si="261"/>
        <v>0.60528266999999991</v>
      </c>
      <c r="Q261" s="170">
        <f t="shared" si="261"/>
        <v>-1.8405859900000001</v>
      </c>
      <c r="R261" s="170">
        <f t="shared" si="261"/>
        <v>2.8539708000000025E-2</v>
      </c>
      <c r="S261" s="170">
        <v>2.3895072500000003</v>
      </c>
      <c r="T261" s="170">
        <v>0.18110244999999997</v>
      </c>
      <c r="U261" s="168">
        <v>2.0830198900000001</v>
      </c>
      <c r="V261" s="170">
        <v>0</v>
      </c>
      <c r="W261" s="170">
        <v>0.12538491000000002</v>
      </c>
      <c r="X261" s="170">
        <f t="shared" si="261"/>
        <v>0</v>
      </c>
      <c r="Y261" s="170">
        <f t="shared" si="261"/>
        <v>0</v>
      </c>
      <c r="Z261" s="170">
        <f t="shared" si="261"/>
        <v>0</v>
      </c>
      <c r="AA261" s="170">
        <f t="shared" si="261"/>
        <v>0</v>
      </c>
      <c r="AB261" s="170"/>
      <c r="AC261" s="170"/>
      <c r="AD261" s="170"/>
      <c r="AE261" s="170">
        <f t="shared" si="261"/>
        <v>1.51</v>
      </c>
      <c r="AF261" s="170"/>
      <c r="AG261" s="170"/>
      <c r="AH261" s="170"/>
      <c r="AI261" s="170"/>
      <c r="AJ261" s="170">
        <f t="shared" si="261"/>
        <v>0</v>
      </c>
      <c r="AK261" s="170">
        <f t="shared" si="261"/>
        <v>0</v>
      </c>
    </row>
    <row r="262" spans="1:37" ht="47.25" x14ac:dyDescent="0.25">
      <c r="A262" s="267">
        <f t="shared" si="206"/>
        <v>216</v>
      </c>
      <c r="B262" s="174" t="s">
        <v>484</v>
      </c>
      <c r="C262" s="138" t="s">
        <v>485</v>
      </c>
      <c r="D262" s="142">
        <v>1.3216920000000001</v>
      </c>
      <c r="E262" s="142">
        <f t="shared" ref="E262:E266" si="262">D262*6%</f>
        <v>7.930152E-2</v>
      </c>
      <c r="F262" s="142">
        <f t="shared" ref="F262:F266" si="263">D262-E262-H262</f>
        <v>1.11022128</v>
      </c>
      <c r="G262" s="142">
        <v>0</v>
      </c>
      <c r="H262" s="142">
        <f t="shared" ref="H262:H266" si="264">D262*10%</f>
        <v>0.13216920000000001</v>
      </c>
      <c r="I262" s="142">
        <v>1.1005773299999999</v>
      </c>
      <c r="J262" s="142">
        <v>0.10824653999999999</v>
      </c>
      <c r="K262" s="142">
        <v>0.89833077000000006</v>
      </c>
      <c r="L262" s="142">
        <v>0</v>
      </c>
      <c r="M262" s="142">
        <v>9.400001999999999E-2</v>
      </c>
      <c r="N262" s="142">
        <f t="shared" ref="N262:N266" si="265">D262-I262</f>
        <v>0.22111467000000018</v>
      </c>
      <c r="O262" s="142">
        <f t="shared" ref="O262:O266" si="266">E262-J262</f>
        <v>-2.8945019999999988E-2</v>
      </c>
      <c r="P262" s="142">
        <f t="shared" ref="P262:P266" si="267">F262-K262</f>
        <v>0.21189050999999992</v>
      </c>
      <c r="Q262" s="142">
        <f t="shared" ref="Q262:Q266" si="268">G262-L262</f>
        <v>0</v>
      </c>
      <c r="R262" s="142">
        <f t="shared" ref="R262:R266" si="269">H262-M262</f>
        <v>3.8169180000000025E-2</v>
      </c>
      <c r="S262" s="134">
        <v>1.1043000200000002</v>
      </c>
      <c r="T262" s="134">
        <v>9.0205449999999993E-2</v>
      </c>
      <c r="U262" s="168">
        <v>0.93576121999999995</v>
      </c>
      <c r="V262" s="134">
        <v>0</v>
      </c>
      <c r="W262" s="142">
        <v>7.833335000000001E-2</v>
      </c>
      <c r="X262" s="142"/>
      <c r="Y262" s="142"/>
      <c r="Z262" s="142"/>
      <c r="AA262" s="142"/>
      <c r="AB262" s="142"/>
      <c r="AC262" s="142"/>
      <c r="AD262" s="142"/>
      <c r="AE262" s="134">
        <v>0</v>
      </c>
      <c r="AF262" s="142"/>
      <c r="AG262" s="142"/>
      <c r="AH262" s="142"/>
      <c r="AI262" s="142"/>
      <c r="AJ262" s="134">
        <v>0</v>
      </c>
      <c r="AK262" s="142"/>
    </row>
    <row r="263" spans="1:37" ht="63" x14ac:dyDescent="0.25">
      <c r="A263" s="267">
        <f t="shared" si="206"/>
        <v>217</v>
      </c>
      <c r="B263" s="133" t="s">
        <v>486</v>
      </c>
      <c r="C263" s="138" t="s">
        <v>1688</v>
      </c>
      <c r="D263" s="142">
        <v>0.46832399999999996</v>
      </c>
      <c r="E263" s="142">
        <f t="shared" si="262"/>
        <v>2.8099439999999996E-2</v>
      </c>
      <c r="F263" s="142">
        <f t="shared" si="263"/>
        <v>0.39339215999999999</v>
      </c>
      <c r="G263" s="142">
        <v>0</v>
      </c>
      <c r="H263" s="142">
        <f t="shared" si="264"/>
        <v>4.6832399999999996E-2</v>
      </c>
      <c r="I263" s="142">
        <v>2.2801775999999999E-2</v>
      </c>
      <c r="J263" s="142">
        <v>0</v>
      </c>
      <c r="K263" s="142">
        <v>0</v>
      </c>
      <c r="L263" s="142">
        <v>0</v>
      </c>
      <c r="M263" s="142">
        <v>2.2801775999999999E-2</v>
      </c>
      <c r="N263" s="142">
        <f t="shared" si="265"/>
        <v>0.44552222399999997</v>
      </c>
      <c r="O263" s="142">
        <f t="shared" si="266"/>
        <v>2.8099439999999996E-2</v>
      </c>
      <c r="P263" s="142">
        <f t="shared" si="267"/>
        <v>0.39339215999999999</v>
      </c>
      <c r="Q263" s="142">
        <f t="shared" si="268"/>
        <v>0</v>
      </c>
      <c r="R263" s="142">
        <f t="shared" si="269"/>
        <v>2.4030623999999997E-2</v>
      </c>
      <c r="S263" s="134">
        <v>0.25930148000000003</v>
      </c>
      <c r="T263" s="134">
        <v>0</v>
      </c>
      <c r="U263" s="168">
        <v>0.24030000000000001</v>
      </c>
      <c r="V263" s="134">
        <v>0</v>
      </c>
      <c r="W263" s="142">
        <v>1.9001480000000001E-2</v>
      </c>
      <c r="X263" s="142"/>
      <c r="Y263" s="142"/>
      <c r="Z263" s="142"/>
      <c r="AA263" s="142"/>
      <c r="AB263" s="181">
        <v>2020</v>
      </c>
      <c r="AC263" s="142" t="s">
        <v>2198</v>
      </c>
      <c r="AD263" s="142" t="s">
        <v>2199</v>
      </c>
      <c r="AE263" s="134">
        <v>0.25</v>
      </c>
      <c r="AF263" s="142"/>
      <c r="AG263" s="142"/>
      <c r="AH263" s="142"/>
      <c r="AI263" s="142"/>
      <c r="AJ263" s="134">
        <v>0</v>
      </c>
      <c r="AK263" s="142"/>
    </row>
    <row r="264" spans="1:37" ht="78.75" x14ac:dyDescent="0.25">
      <c r="A264" s="267">
        <f t="shared" si="206"/>
        <v>218</v>
      </c>
      <c r="B264" s="133" t="s">
        <v>487</v>
      </c>
      <c r="C264" s="138" t="s">
        <v>488</v>
      </c>
      <c r="D264" s="142">
        <v>0</v>
      </c>
      <c r="E264" s="142">
        <f t="shared" si="262"/>
        <v>0</v>
      </c>
      <c r="F264" s="142">
        <f t="shared" si="263"/>
        <v>0</v>
      </c>
      <c r="G264" s="142">
        <v>0</v>
      </c>
      <c r="H264" s="142">
        <f t="shared" si="264"/>
        <v>0</v>
      </c>
      <c r="I264" s="142">
        <v>1.1579730960000001</v>
      </c>
      <c r="J264" s="142">
        <v>6.9446999999999995E-2</v>
      </c>
      <c r="K264" s="142">
        <v>0</v>
      </c>
      <c r="L264" s="142">
        <v>1.0548660000000001</v>
      </c>
      <c r="M264" s="142">
        <v>3.3660096E-2</v>
      </c>
      <c r="N264" s="142">
        <f t="shared" si="265"/>
        <v>-1.1579730960000001</v>
      </c>
      <c r="O264" s="142">
        <f t="shared" si="266"/>
        <v>-6.9446999999999995E-2</v>
      </c>
      <c r="P264" s="142">
        <f t="shared" si="267"/>
        <v>0</v>
      </c>
      <c r="Q264" s="142">
        <f t="shared" si="268"/>
        <v>-1.0548660000000001</v>
      </c>
      <c r="R264" s="142">
        <f t="shared" si="269"/>
        <v>-3.3660096E-2</v>
      </c>
      <c r="S264" s="134">
        <v>1.00445575</v>
      </c>
      <c r="T264" s="134">
        <v>6.9447000000000009E-2</v>
      </c>
      <c r="U264" s="168">
        <v>0.90695867000000008</v>
      </c>
      <c r="V264" s="134">
        <v>0</v>
      </c>
      <c r="W264" s="142">
        <v>2.8050080000000002E-2</v>
      </c>
      <c r="X264" s="142"/>
      <c r="Y264" s="142"/>
      <c r="Z264" s="142"/>
      <c r="AA264" s="142"/>
      <c r="AB264" s="181">
        <v>2020</v>
      </c>
      <c r="AC264" s="142" t="s">
        <v>2198</v>
      </c>
      <c r="AD264" s="142" t="s">
        <v>2199</v>
      </c>
      <c r="AE264" s="134">
        <v>1.26</v>
      </c>
      <c r="AF264" s="142"/>
      <c r="AG264" s="142"/>
      <c r="AH264" s="142"/>
      <c r="AI264" s="142"/>
      <c r="AJ264" s="134">
        <v>0</v>
      </c>
      <c r="AK264" s="142"/>
    </row>
    <row r="265" spans="1:37" ht="94.5" x14ac:dyDescent="0.25">
      <c r="A265" s="267">
        <f t="shared" si="206"/>
        <v>219</v>
      </c>
      <c r="B265" s="133" t="s">
        <v>1852</v>
      </c>
      <c r="C265" s="138" t="s">
        <v>1853</v>
      </c>
      <c r="D265" s="142">
        <v>0</v>
      </c>
      <c r="E265" s="142">
        <f t="shared" si="262"/>
        <v>0</v>
      </c>
      <c r="F265" s="142">
        <f t="shared" si="263"/>
        <v>0</v>
      </c>
      <c r="G265" s="142">
        <v>0</v>
      </c>
      <c r="H265" s="142">
        <f t="shared" si="264"/>
        <v>0</v>
      </c>
      <c r="I265" s="142">
        <v>0.52571999000000003</v>
      </c>
      <c r="J265" s="142">
        <v>0</v>
      </c>
      <c r="K265" s="142">
        <v>0</v>
      </c>
      <c r="L265" s="142">
        <v>0.52571999000000003</v>
      </c>
      <c r="M265" s="142">
        <v>0</v>
      </c>
      <c r="N265" s="142">
        <f t="shared" si="265"/>
        <v>-0.52571999000000003</v>
      </c>
      <c r="O265" s="142">
        <f t="shared" si="266"/>
        <v>0</v>
      </c>
      <c r="P265" s="142">
        <f t="shared" si="267"/>
        <v>0</v>
      </c>
      <c r="Q265" s="142">
        <f t="shared" si="268"/>
        <v>-0.52571999000000003</v>
      </c>
      <c r="R265" s="142">
        <f t="shared" si="269"/>
        <v>0</v>
      </c>
      <c r="S265" s="134">
        <v>0</v>
      </c>
      <c r="T265" s="134">
        <v>0</v>
      </c>
      <c r="U265" s="168">
        <v>0</v>
      </c>
      <c r="V265" s="134">
        <v>0</v>
      </c>
      <c r="W265" s="142">
        <v>0</v>
      </c>
      <c r="X265" s="142"/>
      <c r="Y265" s="142"/>
      <c r="Z265" s="142"/>
      <c r="AA265" s="142"/>
      <c r="AB265" s="142"/>
      <c r="AC265" s="142"/>
      <c r="AD265" s="142"/>
      <c r="AE265" s="134">
        <v>0</v>
      </c>
      <c r="AF265" s="142"/>
      <c r="AG265" s="142"/>
      <c r="AH265" s="142"/>
      <c r="AI265" s="142"/>
      <c r="AJ265" s="134">
        <v>0</v>
      </c>
      <c r="AK265" s="142"/>
    </row>
    <row r="266" spans="1:37" ht="78.75" x14ac:dyDescent="0.25">
      <c r="A266" s="267">
        <f t="shared" si="206"/>
        <v>220</v>
      </c>
      <c r="B266" s="133" t="s">
        <v>1854</v>
      </c>
      <c r="C266" s="138" t="s">
        <v>1855</v>
      </c>
      <c r="D266" s="142">
        <v>0</v>
      </c>
      <c r="E266" s="142">
        <f t="shared" si="262"/>
        <v>0</v>
      </c>
      <c r="F266" s="142">
        <f t="shared" si="263"/>
        <v>0</v>
      </c>
      <c r="G266" s="142">
        <v>0</v>
      </c>
      <c r="H266" s="142">
        <f t="shared" si="264"/>
        <v>0</v>
      </c>
      <c r="I266" s="142">
        <v>0.28145000000000003</v>
      </c>
      <c r="J266" s="142">
        <v>2.145E-2</v>
      </c>
      <c r="K266" s="142">
        <v>0</v>
      </c>
      <c r="L266" s="142">
        <v>0.26</v>
      </c>
      <c r="M266" s="142">
        <v>0</v>
      </c>
      <c r="N266" s="142">
        <f t="shared" si="265"/>
        <v>-0.28145000000000003</v>
      </c>
      <c r="O266" s="142">
        <f t="shared" si="266"/>
        <v>-2.145E-2</v>
      </c>
      <c r="P266" s="142">
        <f t="shared" si="267"/>
        <v>0</v>
      </c>
      <c r="Q266" s="142">
        <f t="shared" si="268"/>
        <v>-0.26</v>
      </c>
      <c r="R266" s="142">
        <f t="shared" si="269"/>
        <v>0</v>
      </c>
      <c r="S266" s="134">
        <v>2.145E-2</v>
      </c>
      <c r="T266" s="134">
        <v>2.145E-2</v>
      </c>
      <c r="U266" s="168">
        <v>0</v>
      </c>
      <c r="V266" s="134">
        <v>0</v>
      </c>
      <c r="W266" s="142">
        <v>0</v>
      </c>
      <c r="X266" s="142"/>
      <c r="Y266" s="142"/>
      <c r="Z266" s="142"/>
      <c r="AA266" s="142"/>
      <c r="AB266" s="142"/>
      <c r="AC266" s="142"/>
      <c r="AD266" s="142"/>
      <c r="AE266" s="134">
        <v>0</v>
      </c>
      <c r="AF266" s="142"/>
      <c r="AG266" s="142"/>
      <c r="AH266" s="142"/>
      <c r="AI266" s="142"/>
      <c r="AJ266" s="134">
        <v>0</v>
      </c>
      <c r="AK266" s="142"/>
    </row>
    <row r="267" spans="1:37" ht="15.75" x14ac:dyDescent="0.25">
      <c r="A267" s="267"/>
      <c r="B267" s="187" t="s">
        <v>489</v>
      </c>
      <c r="C267" s="188"/>
      <c r="D267" s="170">
        <v>8.356344</v>
      </c>
      <c r="E267" s="170">
        <f t="shared" ref="E267:AK267" si="270">SUM(E268:E276)</f>
        <v>0.50138063999999993</v>
      </c>
      <c r="F267" s="170">
        <f t="shared" si="270"/>
        <v>7.0193289599999993</v>
      </c>
      <c r="G267" s="170">
        <f t="shared" si="270"/>
        <v>0</v>
      </c>
      <c r="H267" s="170">
        <f t="shared" si="270"/>
        <v>0.8356344</v>
      </c>
      <c r="I267" s="170">
        <f t="shared" si="270"/>
        <v>10.620065982</v>
      </c>
      <c r="J267" s="170">
        <f t="shared" si="270"/>
        <v>2.6987866</v>
      </c>
      <c r="K267" s="170">
        <f t="shared" si="270"/>
        <v>5.6874343100000004</v>
      </c>
      <c r="L267" s="170">
        <f t="shared" si="270"/>
        <v>1.552044</v>
      </c>
      <c r="M267" s="170">
        <f t="shared" si="270"/>
        <v>0.68180107199999984</v>
      </c>
      <c r="N267" s="170">
        <f t="shared" si="270"/>
        <v>-2.2637219820000003</v>
      </c>
      <c r="O267" s="170">
        <f t="shared" si="270"/>
        <v>-2.1974059599999998</v>
      </c>
      <c r="P267" s="170">
        <f t="shared" si="270"/>
        <v>1.3318946499999988</v>
      </c>
      <c r="Q267" s="170">
        <f t="shared" si="270"/>
        <v>-1.552044</v>
      </c>
      <c r="R267" s="170">
        <f t="shared" si="270"/>
        <v>0.15383332800000002</v>
      </c>
      <c r="S267" s="170">
        <v>9.1161014599999994</v>
      </c>
      <c r="T267" s="170">
        <v>2.24898884</v>
      </c>
      <c r="U267" s="168">
        <v>5.5496250599999994</v>
      </c>
      <c r="V267" s="170">
        <v>0.7493200000000001</v>
      </c>
      <c r="W267" s="170">
        <v>0.56816756000000002</v>
      </c>
      <c r="X267" s="170">
        <f t="shared" si="270"/>
        <v>0</v>
      </c>
      <c r="Y267" s="170">
        <f t="shared" si="270"/>
        <v>0</v>
      </c>
      <c r="Z267" s="170">
        <f t="shared" si="270"/>
        <v>0</v>
      </c>
      <c r="AA267" s="170">
        <f t="shared" si="270"/>
        <v>0</v>
      </c>
      <c r="AB267" s="170"/>
      <c r="AC267" s="170"/>
      <c r="AD267" s="170"/>
      <c r="AE267" s="170">
        <f t="shared" si="270"/>
        <v>2.52</v>
      </c>
      <c r="AF267" s="170"/>
      <c r="AG267" s="170"/>
      <c r="AH267" s="170"/>
      <c r="AI267" s="170"/>
      <c r="AJ267" s="170">
        <f t="shared" si="270"/>
        <v>2.1339999999999999</v>
      </c>
      <c r="AK267" s="170">
        <f t="shared" si="270"/>
        <v>0</v>
      </c>
    </row>
    <row r="268" spans="1:37" ht="47.25" x14ac:dyDescent="0.25">
      <c r="A268" s="267">
        <f t="shared" si="206"/>
        <v>221</v>
      </c>
      <c r="B268" s="133" t="s">
        <v>490</v>
      </c>
      <c r="C268" s="138" t="s">
        <v>1689</v>
      </c>
      <c r="D268" s="142">
        <v>2.73</v>
      </c>
      <c r="E268" s="142">
        <f t="shared" ref="E268:E276" si="271">D268*6%</f>
        <v>0.1638</v>
      </c>
      <c r="F268" s="142">
        <f t="shared" ref="F268:F276" si="272">D268-E268-H268</f>
        <v>2.2931999999999997</v>
      </c>
      <c r="G268" s="142">
        <v>0</v>
      </c>
      <c r="H268" s="142">
        <f t="shared" ref="H268:H276" si="273">D268*10%</f>
        <v>0.27300000000000002</v>
      </c>
      <c r="I268" s="142">
        <v>0.53555298399999995</v>
      </c>
      <c r="J268" s="142">
        <v>0.34139271999999998</v>
      </c>
      <c r="K268" s="142">
        <v>0</v>
      </c>
      <c r="L268" s="142">
        <v>0</v>
      </c>
      <c r="M268" s="142">
        <v>0.194160264</v>
      </c>
      <c r="N268" s="142">
        <f t="shared" ref="N268:N276" si="274">D268-I268</f>
        <v>2.1944470159999998</v>
      </c>
      <c r="O268" s="142">
        <f t="shared" ref="O268:O276" si="275">E268-J268</f>
        <v>-0.17759271999999998</v>
      </c>
      <c r="P268" s="142">
        <f t="shared" ref="P268:P276" si="276">F268-K268</f>
        <v>2.2931999999999997</v>
      </c>
      <c r="Q268" s="142">
        <f t="shared" ref="Q268:Q276" si="277">G268-L268</f>
        <v>0</v>
      </c>
      <c r="R268" s="142">
        <f t="shared" ref="R268:R276" si="278">H268-M268</f>
        <v>7.8839736000000021E-2</v>
      </c>
      <c r="S268" s="134">
        <v>0.44629416000000005</v>
      </c>
      <c r="T268" s="134">
        <v>0.28449394</v>
      </c>
      <c r="U268" s="168">
        <v>0</v>
      </c>
      <c r="V268" s="134">
        <v>0</v>
      </c>
      <c r="W268" s="142">
        <v>0.16180021999999999</v>
      </c>
      <c r="X268" s="142"/>
      <c r="Y268" s="142"/>
      <c r="Z268" s="142"/>
      <c r="AA268" s="142"/>
      <c r="AB268" s="142"/>
      <c r="AC268" s="142"/>
      <c r="AD268" s="142"/>
      <c r="AE268" s="134">
        <v>0</v>
      </c>
      <c r="AF268" s="142"/>
      <c r="AG268" s="142"/>
      <c r="AH268" s="142"/>
      <c r="AI268" s="142"/>
      <c r="AJ268" s="134">
        <v>0</v>
      </c>
      <c r="AK268" s="142"/>
    </row>
    <row r="269" spans="1:37" ht="63" x14ac:dyDescent="0.25">
      <c r="A269" s="267">
        <f t="shared" si="206"/>
        <v>222</v>
      </c>
      <c r="B269" s="133" t="s">
        <v>491</v>
      </c>
      <c r="C269" s="138" t="s">
        <v>492</v>
      </c>
      <c r="D269" s="142">
        <v>2.6552639999999998</v>
      </c>
      <c r="E269" s="142">
        <f t="shared" si="271"/>
        <v>0.15931583999999999</v>
      </c>
      <c r="F269" s="142">
        <f t="shared" si="272"/>
        <v>2.2304217599999996</v>
      </c>
      <c r="G269" s="142">
        <v>0</v>
      </c>
      <c r="H269" s="142">
        <f t="shared" si="273"/>
        <v>0.2655264</v>
      </c>
      <c r="I269" s="142">
        <v>2.458663966</v>
      </c>
      <c r="J269" s="142">
        <v>0.36303553999999999</v>
      </c>
      <c r="K269" s="142">
        <v>1.9467698899999999</v>
      </c>
      <c r="L269" s="142">
        <v>0</v>
      </c>
      <c r="M269" s="142">
        <v>0.14885853599999999</v>
      </c>
      <c r="N269" s="142">
        <f t="shared" si="274"/>
        <v>0.19660003399999981</v>
      </c>
      <c r="O269" s="142">
        <f t="shared" si="275"/>
        <v>-0.2037197</v>
      </c>
      <c r="P269" s="142">
        <f t="shared" si="276"/>
        <v>0.2836518699999997</v>
      </c>
      <c r="Q269" s="142">
        <f t="shared" si="277"/>
        <v>0</v>
      </c>
      <c r="R269" s="142">
        <f t="shared" si="278"/>
        <v>0.11666786400000001</v>
      </c>
      <c r="S269" s="134">
        <v>2.0600726400000005</v>
      </c>
      <c r="T269" s="134">
        <v>0.30252962</v>
      </c>
      <c r="U269" s="168">
        <v>1.6334942400000001</v>
      </c>
      <c r="V269" s="134">
        <v>0</v>
      </c>
      <c r="W269" s="142">
        <v>0.12404878</v>
      </c>
      <c r="X269" s="142"/>
      <c r="Y269" s="142"/>
      <c r="Z269" s="142"/>
      <c r="AA269" s="142"/>
      <c r="AB269" s="142"/>
      <c r="AC269" s="142"/>
      <c r="AD269" s="142"/>
      <c r="AE269" s="134">
        <v>0</v>
      </c>
      <c r="AF269" s="181">
        <v>2020</v>
      </c>
      <c r="AG269" s="142" t="s">
        <v>2200</v>
      </c>
      <c r="AH269" s="142" t="s">
        <v>2201</v>
      </c>
      <c r="AI269" s="142" t="s">
        <v>2202</v>
      </c>
      <c r="AJ269" s="134">
        <v>0.95099999999999996</v>
      </c>
      <c r="AK269" s="142"/>
    </row>
    <row r="270" spans="1:37" ht="30" customHeight="1" x14ac:dyDescent="0.25">
      <c r="A270" s="267">
        <f t="shared" si="206"/>
        <v>223</v>
      </c>
      <c r="B270" s="133" t="s">
        <v>493</v>
      </c>
      <c r="C270" s="138" t="s">
        <v>494</v>
      </c>
      <c r="D270" s="142">
        <v>1.9846799999999998</v>
      </c>
      <c r="E270" s="142">
        <f t="shared" si="271"/>
        <v>0.11908079999999999</v>
      </c>
      <c r="F270" s="142">
        <f t="shared" si="272"/>
        <v>1.6671311999999996</v>
      </c>
      <c r="G270" s="142">
        <v>0</v>
      </c>
      <c r="H270" s="142">
        <f t="shared" si="273"/>
        <v>0.19846799999999998</v>
      </c>
      <c r="I270" s="142">
        <v>0.141152376</v>
      </c>
      <c r="J270" s="142">
        <v>0</v>
      </c>
      <c r="K270" s="142">
        <v>0</v>
      </c>
      <c r="L270" s="142">
        <v>0</v>
      </c>
      <c r="M270" s="142">
        <v>0.141152376</v>
      </c>
      <c r="N270" s="142">
        <f t="shared" si="274"/>
        <v>1.8435276239999998</v>
      </c>
      <c r="O270" s="142">
        <f t="shared" si="275"/>
        <v>0.11908079999999999</v>
      </c>
      <c r="P270" s="142">
        <f t="shared" si="276"/>
        <v>1.6671311999999996</v>
      </c>
      <c r="Q270" s="142">
        <f t="shared" si="277"/>
        <v>0</v>
      </c>
      <c r="R270" s="142">
        <f t="shared" si="278"/>
        <v>5.7315623999999982E-2</v>
      </c>
      <c r="S270" s="134">
        <v>0.11762697999999999</v>
      </c>
      <c r="T270" s="134">
        <v>0</v>
      </c>
      <c r="U270" s="168">
        <v>0</v>
      </c>
      <c r="V270" s="134">
        <v>0</v>
      </c>
      <c r="W270" s="142">
        <v>0.11762697999999999</v>
      </c>
      <c r="X270" s="142"/>
      <c r="Y270" s="142"/>
      <c r="Z270" s="142"/>
      <c r="AA270" s="142"/>
      <c r="AB270" s="142"/>
      <c r="AC270" s="142"/>
      <c r="AD270" s="142"/>
      <c r="AE270" s="134">
        <v>0</v>
      </c>
      <c r="AF270" s="142"/>
      <c r="AG270" s="142"/>
      <c r="AH270" s="142"/>
      <c r="AI270" s="142"/>
      <c r="AJ270" s="134">
        <v>0</v>
      </c>
      <c r="AK270" s="142"/>
    </row>
    <row r="271" spans="1:37" ht="47.25" x14ac:dyDescent="0.25">
      <c r="A271" s="267">
        <f t="shared" si="206"/>
        <v>224</v>
      </c>
      <c r="B271" s="174" t="s">
        <v>495</v>
      </c>
      <c r="C271" s="138" t="s">
        <v>496</v>
      </c>
      <c r="D271" s="142">
        <v>0.98640000000000005</v>
      </c>
      <c r="E271" s="142">
        <f t="shared" si="271"/>
        <v>5.9184E-2</v>
      </c>
      <c r="F271" s="142">
        <f t="shared" si="272"/>
        <v>0.82857599999999998</v>
      </c>
      <c r="G271" s="142">
        <v>0</v>
      </c>
      <c r="H271" s="142">
        <f t="shared" si="273"/>
        <v>9.8640000000000005E-2</v>
      </c>
      <c r="I271" s="142">
        <v>1.393136288</v>
      </c>
      <c r="J271" s="142">
        <v>0</v>
      </c>
      <c r="K271" s="142">
        <v>1.3098472999999999</v>
      </c>
      <c r="L271" s="142">
        <v>0</v>
      </c>
      <c r="M271" s="142">
        <v>8.3288987999999994E-2</v>
      </c>
      <c r="N271" s="142">
        <f t="shared" si="274"/>
        <v>-0.40673628799999995</v>
      </c>
      <c r="O271" s="142">
        <f t="shared" si="275"/>
        <v>5.9184E-2</v>
      </c>
      <c r="P271" s="142">
        <f t="shared" si="276"/>
        <v>-0.48127129999999996</v>
      </c>
      <c r="Q271" s="142">
        <f t="shared" si="277"/>
        <v>0</v>
      </c>
      <c r="R271" s="142">
        <f t="shared" si="278"/>
        <v>1.5351012000000011E-2</v>
      </c>
      <c r="S271" s="134">
        <v>1.4338317700000001</v>
      </c>
      <c r="T271" s="134">
        <v>0</v>
      </c>
      <c r="U271" s="168">
        <v>1.3644242799999999</v>
      </c>
      <c r="V271" s="134">
        <v>0</v>
      </c>
      <c r="W271" s="142">
        <v>6.9407490000000002E-2</v>
      </c>
      <c r="X271" s="142"/>
      <c r="Y271" s="142"/>
      <c r="Z271" s="142"/>
      <c r="AA271" s="142"/>
      <c r="AB271" s="181">
        <v>2020</v>
      </c>
      <c r="AC271" s="142" t="s">
        <v>2198</v>
      </c>
      <c r="AD271" s="142" t="s">
        <v>2199</v>
      </c>
      <c r="AE271" s="134">
        <v>1.26</v>
      </c>
      <c r="AF271" s="142"/>
      <c r="AG271" s="142"/>
      <c r="AH271" s="142"/>
      <c r="AI271" s="142"/>
      <c r="AJ271" s="134">
        <v>0</v>
      </c>
      <c r="AK271" s="142"/>
    </row>
    <row r="272" spans="1:37" ht="94.5" x14ac:dyDescent="0.25">
      <c r="A272" s="267">
        <f t="shared" si="206"/>
        <v>225</v>
      </c>
      <c r="B272" s="133" t="s">
        <v>1856</v>
      </c>
      <c r="C272" s="138" t="s">
        <v>1857</v>
      </c>
      <c r="D272" s="142">
        <v>0</v>
      </c>
      <c r="E272" s="142">
        <f t="shared" si="271"/>
        <v>0</v>
      </c>
      <c r="F272" s="142">
        <f t="shared" si="272"/>
        <v>0</v>
      </c>
      <c r="G272" s="142">
        <v>0</v>
      </c>
      <c r="H272" s="142">
        <f t="shared" si="273"/>
        <v>0</v>
      </c>
      <c r="I272" s="142">
        <v>0.39</v>
      </c>
      <c r="J272" s="142">
        <v>0</v>
      </c>
      <c r="K272" s="142">
        <v>0</v>
      </c>
      <c r="L272" s="142">
        <v>0.39</v>
      </c>
      <c r="M272" s="142">
        <v>0</v>
      </c>
      <c r="N272" s="142">
        <f t="shared" si="274"/>
        <v>-0.39</v>
      </c>
      <c r="O272" s="142">
        <f t="shared" si="275"/>
        <v>0</v>
      </c>
      <c r="P272" s="142">
        <f t="shared" si="276"/>
        <v>0</v>
      </c>
      <c r="Q272" s="142">
        <f t="shared" si="277"/>
        <v>-0.39</v>
      </c>
      <c r="R272" s="142">
        <f t="shared" si="278"/>
        <v>0</v>
      </c>
      <c r="S272" s="134">
        <v>0</v>
      </c>
      <c r="T272" s="134">
        <v>0</v>
      </c>
      <c r="U272" s="168">
        <v>0</v>
      </c>
      <c r="V272" s="134">
        <v>0</v>
      </c>
      <c r="W272" s="142">
        <v>0</v>
      </c>
      <c r="X272" s="142"/>
      <c r="Y272" s="142"/>
      <c r="Z272" s="142"/>
      <c r="AA272" s="142"/>
      <c r="AB272" s="142"/>
      <c r="AC272" s="142"/>
      <c r="AD272" s="142"/>
      <c r="AE272" s="134">
        <v>0</v>
      </c>
      <c r="AF272" s="142"/>
      <c r="AG272" s="142"/>
      <c r="AH272" s="142"/>
      <c r="AI272" s="142"/>
      <c r="AJ272" s="134">
        <v>0</v>
      </c>
      <c r="AK272" s="142"/>
    </row>
    <row r="273" spans="1:37" ht="63" x14ac:dyDescent="0.25">
      <c r="A273" s="267">
        <f t="shared" si="206"/>
        <v>226</v>
      </c>
      <c r="B273" s="133" t="s">
        <v>1858</v>
      </c>
      <c r="C273" s="138" t="s">
        <v>1521</v>
      </c>
      <c r="D273" s="142">
        <v>0</v>
      </c>
      <c r="E273" s="142">
        <f t="shared" si="271"/>
        <v>0</v>
      </c>
      <c r="F273" s="142">
        <f t="shared" si="272"/>
        <v>0</v>
      </c>
      <c r="G273" s="142">
        <v>0</v>
      </c>
      <c r="H273" s="142">
        <f t="shared" si="273"/>
        <v>0</v>
      </c>
      <c r="I273" s="142">
        <v>1.17325313</v>
      </c>
      <c r="J273" s="142">
        <v>0.23477873000000002</v>
      </c>
      <c r="K273" s="142">
        <v>0</v>
      </c>
      <c r="L273" s="142">
        <v>0.89918399999999998</v>
      </c>
      <c r="M273" s="142">
        <v>3.9290399999999996E-2</v>
      </c>
      <c r="N273" s="142">
        <f t="shared" si="274"/>
        <v>-1.17325313</v>
      </c>
      <c r="O273" s="142">
        <f t="shared" si="275"/>
        <v>-0.23477873000000002</v>
      </c>
      <c r="P273" s="142">
        <f t="shared" si="276"/>
        <v>0</v>
      </c>
      <c r="Q273" s="142">
        <f t="shared" si="277"/>
        <v>-0.89918399999999998</v>
      </c>
      <c r="R273" s="142">
        <f t="shared" si="278"/>
        <v>-3.9290399999999996E-2</v>
      </c>
      <c r="S273" s="134">
        <v>0.98333332000000007</v>
      </c>
      <c r="T273" s="134">
        <v>0.19564894000000002</v>
      </c>
      <c r="U273" s="168">
        <v>5.6223799999999997E-3</v>
      </c>
      <c r="V273" s="134">
        <v>0.7493200000000001</v>
      </c>
      <c r="W273" s="142">
        <v>3.2742E-2</v>
      </c>
      <c r="X273" s="142"/>
      <c r="Y273" s="142"/>
      <c r="Z273" s="142"/>
      <c r="AA273" s="142"/>
      <c r="AB273" s="181">
        <v>2020</v>
      </c>
      <c r="AC273" s="142" t="s">
        <v>2198</v>
      </c>
      <c r="AD273" s="142" t="s">
        <v>2199</v>
      </c>
      <c r="AE273" s="134">
        <v>1.26</v>
      </c>
      <c r="AF273" s="142"/>
      <c r="AG273" s="142"/>
      <c r="AH273" s="142"/>
      <c r="AI273" s="142"/>
      <c r="AJ273" s="134">
        <v>0</v>
      </c>
      <c r="AK273" s="142"/>
    </row>
    <row r="274" spans="1:37" ht="47.25" x14ac:dyDescent="0.25">
      <c r="A274" s="267">
        <f t="shared" si="206"/>
        <v>227</v>
      </c>
      <c r="B274" s="133" t="s">
        <v>1859</v>
      </c>
      <c r="C274" s="138" t="s">
        <v>1860</v>
      </c>
      <c r="D274" s="142">
        <v>0</v>
      </c>
      <c r="E274" s="142">
        <f t="shared" si="271"/>
        <v>0</v>
      </c>
      <c r="F274" s="142">
        <f t="shared" si="272"/>
        <v>0</v>
      </c>
      <c r="G274" s="142">
        <v>0</v>
      </c>
      <c r="H274" s="142">
        <f t="shared" si="273"/>
        <v>0</v>
      </c>
      <c r="I274" s="142">
        <v>1.1046796699999999</v>
      </c>
      <c r="J274" s="142">
        <v>1.1046796699999999</v>
      </c>
      <c r="K274" s="142">
        <v>0</v>
      </c>
      <c r="L274" s="142">
        <v>0</v>
      </c>
      <c r="M274" s="142">
        <v>0</v>
      </c>
      <c r="N274" s="142">
        <f t="shared" si="274"/>
        <v>-1.1046796699999999</v>
      </c>
      <c r="O274" s="142">
        <f t="shared" si="275"/>
        <v>-1.1046796699999999</v>
      </c>
      <c r="P274" s="142">
        <f t="shared" si="276"/>
        <v>0</v>
      </c>
      <c r="Q274" s="142">
        <f t="shared" si="277"/>
        <v>0</v>
      </c>
      <c r="R274" s="142">
        <f t="shared" si="278"/>
        <v>0</v>
      </c>
      <c r="S274" s="134">
        <v>0.92056639000000007</v>
      </c>
      <c r="T274" s="134">
        <v>0.92056639000000007</v>
      </c>
      <c r="U274" s="168">
        <v>0</v>
      </c>
      <c r="V274" s="134">
        <v>0</v>
      </c>
      <c r="W274" s="142">
        <v>0</v>
      </c>
      <c r="X274" s="142"/>
      <c r="Y274" s="142"/>
      <c r="Z274" s="142"/>
      <c r="AA274" s="142"/>
      <c r="AB274" s="142"/>
      <c r="AC274" s="142"/>
      <c r="AD274" s="142"/>
      <c r="AE274" s="134">
        <v>0</v>
      </c>
      <c r="AF274" s="142"/>
      <c r="AG274" s="142"/>
      <c r="AH274" s="142"/>
      <c r="AI274" s="142"/>
      <c r="AJ274" s="134">
        <v>0</v>
      </c>
      <c r="AK274" s="142"/>
    </row>
    <row r="275" spans="1:37" ht="126" x14ac:dyDescent="0.25">
      <c r="A275" s="267">
        <f t="shared" si="206"/>
        <v>228</v>
      </c>
      <c r="B275" s="133" t="s">
        <v>1861</v>
      </c>
      <c r="C275" s="138" t="s">
        <v>1862</v>
      </c>
      <c r="D275" s="142">
        <v>0</v>
      </c>
      <c r="E275" s="142">
        <f t="shared" si="271"/>
        <v>0</v>
      </c>
      <c r="F275" s="142">
        <f t="shared" si="272"/>
        <v>0</v>
      </c>
      <c r="G275" s="142">
        <v>0</v>
      </c>
      <c r="H275" s="142">
        <f t="shared" si="273"/>
        <v>0</v>
      </c>
      <c r="I275" s="142">
        <v>0.26285999999999998</v>
      </c>
      <c r="J275" s="142">
        <v>0</v>
      </c>
      <c r="K275" s="142">
        <v>0</v>
      </c>
      <c r="L275" s="142">
        <v>0.26285999999999998</v>
      </c>
      <c r="M275" s="142">
        <v>0</v>
      </c>
      <c r="N275" s="142">
        <f t="shared" si="274"/>
        <v>-0.26285999999999998</v>
      </c>
      <c r="O275" s="142">
        <f t="shared" si="275"/>
        <v>0</v>
      </c>
      <c r="P275" s="142">
        <f t="shared" si="276"/>
        <v>0</v>
      </c>
      <c r="Q275" s="142">
        <f t="shared" si="277"/>
        <v>-0.26285999999999998</v>
      </c>
      <c r="R275" s="142">
        <f t="shared" si="278"/>
        <v>0</v>
      </c>
      <c r="S275" s="134">
        <v>0</v>
      </c>
      <c r="T275" s="134">
        <v>0</v>
      </c>
      <c r="U275" s="168">
        <v>0</v>
      </c>
      <c r="V275" s="134">
        <v>0</v>
      </c>
      <c r="W275" s="142">
        <v>0</v>
      </c>
      <c r="X275" s="142"/>
      <c r="Y275" s="142"/>
      <c r="Z275" s="142"/>
      <c r="AA275" s="142"/>
      <c r="AB275" s="142"/>
      <c r="AC275" s="142"/>
      <c r="AD275" s="142"/>
      <c r="AE275" s="134">
        <v>0</v>
      </c>
      <c r="AF275" s="142"/>
      <c r="AG275" s="142"/>
      <c r="AH275" s="142"/>
      <c r="AI275" s="142"/>
      <c r="AJ275" s="134">
        <v>0</v>
      </c>
      <c r="AK275" s="142"/>
    </row>
    <row r="276" spans="1:37" ht="63" x14ac:dyDescent="0.25">
      <c r="A276" s="267">
        <f t="shared" si="206"/>
        <v>229</v>
      </c>
      <c r="B276" s="133" t="s">
        <v>1522</v>
      </c>
      <c r="C276" s="138" t="s">
        <v>1523</v>
      </c>
      <c r="D276" s="142">
        <v>0</v>
      </c>
      <c r="E276" s="142">
        <f t="shared" si="271"/>
        <v>0</v>
      </c>
      <c r="F276" s="142">
        <f t="shared" si="272"/>
        <v>0</v>
      </c>
      <c r="G276" s="142">
        <v>0</v>
      </c>
      <c r="H276" s="142">
        <f t="shared" si="273"/>
        <v>0</v>
      </c>
      <c r="I276" s="142">
        <v>3.1607675679999998</v>
      </c>
      <c r="J276" s="142">
        <v>0.65489993999999996</v>
      </c>
      <c r="K276" s="142">
        <v>2.4308171199999999</v>
      </c>
      <c r="L276" s="142">
        <v>0</v>
      </c>
      <c r="M276" s="142">
        <v>7.5050507999999988E-2</v>
      </c>
      <c r="N276" s="142">
        <f t="shared" si="274"/>
        <v>-3.1607675679999998</v>
      </c>
      <c r="O276" s="142">
        <f t="shared" si="275"/>
        <v>-0.65489993999999996</v>
      </c>
      <c r="P276" s="142">
        <f t="shared" si="276"/>
        <v>-2.4308171199999999</v>
      </c>
      <c r="Q276" s="142">
        <f t="shared" si="277"/>
        <v>0</v>
      </c>
      <c r="R276" s="142">
        <f t="shared" si="278"/>
        <v>-7.5050507999999988E-2</v>
      </c>
      <c r="S276" s="134">
        <v>3.1543762000000002</v>
      </c>
      <c r="T276" s="134">
        <v>0.54574994999999993</v>
      </c>
      <c r="U276" s="168">
        <v>2.5460841600000004</v>
      </c>
      <c r="V276" s="134">
        <v>0</v>
      </c>
      <c r="W276" s="142">
        <v>6.2542089999999995E-2</v>
      </c>
      <c r="X276" s="142"/>
      <c r="Y276" s="142"/>
      <c r="Z276" s="142"/>
      <c r="AA276" s="142"/>
      <c r="AB276" s="142"/>
      <c r="AC276" s="142"/>
      <c r="AD276" s="142"/>
      <c r="AE276" s="134">
        <v>0</v>
      </c>
      <c r="AF276" s="181">
        <v>2020</v>
      </c>
      <c r="AG276" s="142" t="s">
        <v>2200</v>
      </c>
      <c r="AH276" s="142" t="s">
        <v>2201</v>
      </c>
      <c r="AI276" s="142" t="s">
        <v>2202</v>
      </c>
      <c r="AJ276" s="134">
        <v>1.1830000000000001</v>
      </c>
      <c r="AK276" s="142"/>
    </row>
    <row r="277" spans="1:37" ht="31.5" x14ac:dyDescent="0.25">
      <c r="A277" s="267"/>
      <c r="B277" s="187" t="s">
        <v>497</v>
      </c>
      <c r="C277" s="188"/>
      <c r="D277" s="170">
        <v>50.149524000000007</v>
      </c>
      <c r="E277" s="170">
        <f t="shared" ref="E277:AK277" si="279">SUM(E278:E287)</f>
        <v>3.0089714399999998</v>
      </c>
      <c r="F277" s="170">
        <f t="shared" si="279"/>
        <v>42.125600160000005</v>
      </c>
      <c r="G277" s="170">
        <f t="shared" si="279"/>
        <v>0</v>
      </c>
      <c r="H277" s="170">
        <f t="shared" si="279"/>
        <v>5.0149523999999994</v>
      </c>
      <c r="I277" s="170">
        <f t="shared" si="279"/>
        <v>45.467476463999994</v>
      </c>
      <c r="J277" s="170">
        <f t="shared" si="279"/>
        <v>3.8186300599999998</v>
      </c>
      <c r="K277" s="170">
        <f t="shared" si="279"/>
        <v>36.493222839999994</v>
      </c>
      <c r="L277" s="170">
        <f t="shared" si="279"/>
        <v>1.6406832</v>
      </c>
      <c r="M277" s="170">
        <v>3.5149403639999997</v>
      </c>
      <c r="N277" s="170">
        <f t="shared" si="279"/>
        <v>4.6820475360000025</v>
      </c>
      <c r="O277" s="170">
        <f t="shared" si="279"/>
        <v>-0.80965862000000077</v>
      </c>
      <c r="P277" s="170">
        <f t="shared" si="279"/>
        <v>5.6323773200000051</v>
      </c>
      <c r="Q277" s="170">
        <f t="shared" si="279"/>
        <v>-1.6406832</v>
      </c>
      <c r="R277" s="170">
        <f t="shared" si="279"/>
        <v>1.5000120359999998</v>
      </c>
      <c r="S277" s="170">
        <v>37.823261079999995</v>
      </c>
      <c r="T277" s="170">
        <v>3.2005976899999999</v>
      </c>
      <c r="U277" s="168">
        <v>31.693546419999997</v>
      </c>
      <c r="V277" s="170">
        <v>0</v>
      </c>
      <c r="W277" s="170">
        <v>2.929116969999999</v>
      </c>
      <c r="X277" s="170">
        <f t="shared" si="279"/>
        <v>0</v>
      </c>
      <c r="Y277" s="170">
        <f t="shared" si="279"/>
        <v>0</v>
      </c>
      <c r="Z277" s="170">
        <f t="shared" si="279"/>
        <v>0</v>
      </c>
      <c r="AA277" s="170">
        <f t="shared" si="279"/>
        <v>0</v>
      </c>
      <c r="AB277" s="170"/>
      <c r="AC277" s="170"/>
      <c r="AD277" s="170"/>
      <c r="AE277" s="170">
        <f t="shared" si="279"/>
        <v>1.6600000000000001</v>
      </c>
      <c r="AF277" s="170"/>
      <c r="AG277" s="170"/>
      <c r="AH277" s="170"/>
      <c r="AI277" s="170"/>
      <c r="AJ277" s="170">
        <f t="shared" si="279"/>
        <v>6.6549999999999994</v>
      </c>
      <c r="AK277" s="170">
        <f t="shared" si="279"/>
        <v>0</v>
      </c>
    </row>
    <row r="278" spans="1:37" ht="141.75" x14ac:dyDescent="0.25">
      <c r="A278" s="267">
        <f t="shared" ref="A278:A341" si="280">IF(A277&gt;0,A277+1,A276+1)</f>
        <v>230</v>
      </c>
      <c r="B278" s="133" t="s">
        <v>1863</v>
      </c>
      <c r="C278" s="138" t="s">
        <v>498</v>
      </c>
      <c r="D278" s="142">
        <v>0.66217199999999998</v>
      </c>
      <c r="E278" s="142">
        <f t="shared" ref="E278:E287" si="281">D278*6%</f>
        <v>3.973032E-2</v>
      </c>
      <c r="F278" s="142">
        <f t="shared" ref="F278:F287" si="282">D278-E278-H278</f>
        <v>0.55622448000000002</v>
      </c>
      <c r="G278" s="142">
        <v>0</v>
      </c>
      <c r="H278" s="142">
        <f t="shared" ref="H278:H287" si="283">D278*10%</f>
        <v>6.6217200000000004E-2</v>
      </c>
      <c r="I278" s="142">
        <v>0.58508047200000002</v>
      </c>
      <c r="J278" s="142">
        <v>0</v>
      </c>
      <c r="K278" s="142">
        <v>0</v>
      </c>
      <c r="L278" s="142">
        <v>0.4263402</v>
      </c>
      <c r="M278" s="142">
        <v>0.15874027199999999</v>
      </c>
      <c r="N278" s="142">
        <f t="shared" ref="N278:N287" si="284">D278-I278</f>
        <v>7.7091527999999965E-2</v>
      </c>
      <c r="O278" s="142">
        <f t="shared" ref="O278:O287" si="285">E278-J278</f>
        <v>3.973032E-2</v>
      </c>
      <c r="P278" s="142">
        <f t="shared" ref="P278:P287" si="286">F278-K278</f>
        <v>0.55622448000000002</v>
      </c>
      <c r="Q278" s="142">
        <f t="shared" ref="Q278:Q287" si="287">G278-L278</f>
        <v>-0.4263402</v>
      </c>
      <c r="R278" s="142">
        <f t="shared" ref="R278:R287" si="288">H278-M278</f>
        <v>-9.2523071999999984E-2</v>
      </c>
      <c r="S278" s="134">
        <v>0.64458846999999997</v>
      </c>
      <c r="T278" s="134">
        <v>0</v>
      </c>
      <c r="U278" s="168">
        <v>0.51230491</v>
      </c>
      <c r="V278" s="134">
        <v>0</v>
      </c>
      <c r="W278" s="142">
        <v>0.13228355999999999</v>
      </c>
      <c r="X278" s="142"/>
      <c r="Y278" s="142"/>
      <c r="Z278" s="142"/>
      <c r="AA278" s="142"/>
      <c r="AB278" s="181">
        <v>2020</v>
      </c>
      <c r="AC278" s="142" t="s">
        <v>2198</v>
      </c>
      <c r="AD278" s="142" t="s">
        <v>2199</v>
      </c>
      <c r="AE278" s="134">
        <v>0.63</v>
      </c>
      <c r="AF278" s="181">
        <v>2020</v>
      </c>
      <c r="AG278" s="142" t="s">
        <v>2200</v>
      </c>
      <c r="AH278" s="142" t="s">
        <v>2201</v>
      </c>
      <c r="AI278" s="142" t="s">
        <v>2202</v>
      </c>
      <c r="AJ278" s="134">
        <v>1.4999999999999999E-2</v>
      </c>
      <c r="AK278" s="142"/>
    </row>
    <row r="279" spans="1:37" ht="78.75" x14ac:dyDescent="0.25">
      <c r="A279" s="267">
        <f t="shared" si="280"/>
        <v>231</v>
      </c>
      <c r="B279" s="133" t="s">
        <v>499</v>
      </c>
      <c r="C279" s="138" t="s">
        <v>500</v>
      </c>
      <c r="D279" s="142">
        <v>4.1999999999999993</v>
      </c>
      <c r="E279" s="142">
        <f t="shared" si="281"/>
        <v>0.25199999999999995</v>
      </c>
      <c r="F279" s="142">
        <f t="shared" si="282"/>
        <v>3.5279999999999996</v>
      </c>
      <c r="G279" s="142">
        <v>0</v>
      </c>
      <c r="H279" s="142">
        <f t="shared" si="283"/>
        <v>0.41999999999999993</v>
      </c>
      <c r="I279" s="142">
        <v>0.29870818799999999</v>
      </c>
      <c r="J279" s="142">
        <v>0</v>
      </c>
      <c r="K279" s="142">
        <v>0</v>
      </c>
      <c r="L279" s="142">
        <v>0</v>
      </c>
      <c r="M279" s="142">
        <v>0.29870818799999999</v>
      </c>
      <c r="N279" s="142">
        <f t="shared" si="284"/>
        <v>3.9012918119999993</v>
      </c>
      <c r="O279" s="142">
        <f t="shared" si="285"/>
        <v>0.25199999999999995</v>
      </c>
      <c r="P279" s="142">
        <f t="shared" si="286"/>
        <v>3.5279999999999996</v>
      </c>
      <c r="Q279" s="142">
        <f t="shared" si="287"/>
        <v>0</v>
      </c>
      <c r="R279" s="142">
        <f t="shared" si="288"/>
        <v>0.12129181199999994</v>
      </c>
      <c r="S279" s="134">
        <v>0.24892349</v>
      </c>
      <c r="T279" s="134">
        <v>0</v>
      </c>
      <c r="U279" s="168">
        <v>0</v>
      </c>
      <c r="V279" s="134">
        <v>0</v>
      </c>
      <c r="W279" s="142">
        <v>0.24892349</v>
      </c>
      <c r="X279" s="142"/>
      <c r="Y279" s="142"/>
      <c r="Z279" s="142"/>
      <c r="AA279" s="142"/>
      <c r="AB279" s="142"/>
      <c r="AC279" s="142"/>
      <c r="AD279" s="142"/>
      <c r="AE279" s="134">
        <v>0</v>
      </c>
      <c r="AF279" s="142"/>
      <c r="AG279" s="142"/>
      <c r="AH279" s="142"/>
      <c r="AI279" s="142"/>
      <c r="AJ279" s="134">
        <v>0</v>
      </c>
      <c r="AK279" s="142"/>
    </row>
    <row r="280" spans="1:37" ht="126" x14ac:dyDescent="0.25">
      <c r="A280" s="267">
        <f t="shared" si="280"/>
        <v>232</v>
      </c>
      <c r="B280" s="133" t="s">
        <v>1864</v>
      </c>
      <c r="C280" s="138" t="s">
        <v>1690</v>
      </c>
      <c r="D280" s="142">
        <v>44.347091999999996</v>
      </c>
      <c r="E280" s="142">
        <f t="shared" si="281"/>
        <v>2.6608255199999995</v>
      </c>
      <c r="F280" s="142">
        <f t="shared" si="282"/>
        <v>37.25155728</v>
      </c>
      <c r="G280" s="142">
        <v>0</v>
      </c>
      <c r="H280" s="142">
        <f t="shared" si="283"/>
        <v>4.4347091999999995</v>
      </c>
      <c r="I280" s="142">
        <v>43.112484489999993</v>
      </c>
      <c r="J280" s="142">
        <v>3.70819425</v>
      </c>
      <c r="K280" s="142">
        <v>36.493222839999994</v>
      </c>
      <c r="L280" s="142">
        <v>0</v>
      </c>
      <c r="M280" s="142">
        <v>2.9110673999999999</v>
      </c>
      <c r="N280" s="142">
        <f t="shared" si="284"/>
        <v>1.2346075100000036</v>
      </c>
      <c r="O280" s="142">
        <f t="shared" si="285"/>
        <v>-1.0473687300000005</v>
      </c>
      <c r="P280" s="142">
        <f t="shared" si="286"/>
        <v>0.75833444000000583</v>
      </c>
      <c r="Q280" s="142">
        <f t="shared" si="287"/>
        <v>0</v>
      </c>
      <c r="R280" s="142">
        <f t="shared" si="288"/>
        <v>1.5236417999999996</v>
      </c>
      <c r="S280" s="134">
        <v>35.927070409999999</v>
      </c>
      <c r="T280" s="134">
        <v>3.0901618800000001</v>
      </c>
      <c r="U280" s="168">
        <v>30.411019029999999</v>
      </c>
      <c r="V280" s="134">
        <v>0</v>
      </c>
      <c r="W280" s="142">
        <v>2.4258894999999994</v>
      </c>
      <c r="X280" s="142"/>
      <c r="Y280" s="142"/>
      <c r="Z280" s="142"/>
      <c r="AA280" s="142"/>
      <c r="AB280" s="142"/>
      <c r="AC280" s="142"/>
      <c r="AD280" s="142"/>
      <c r="AE280" s="134">
        <v>0</v>
      </c>
      <c r="AF280" s="181">
        <v>2020</v>
      </c>
      <c r="AG280" s="142" t="s">
        <v>2200</v>
      </c>
      <c r="AH280" s="142" t="s">
        <v>2201</v>
      </c>
      <c r="AI280" s="142" t="s">
        <v>2202</v>
      </c>
      <c r="AJ280" s="134">
        <v>6.016</v>
      </c>
      <c r="AK280" s="142"/>
    </row>
    <row r="281" spans="1:37" ht="94.5" x14ac:dyDescent="0.25">
      <c r="A281" s="267">
        <f t="shared" si="280"/>
        <v>233</v>
      </c>
      <c r="B281" s="133" t="s">
        <v>501</v>
      </c>
      <c r="C281" s="138" t="s">
        <v>1691</v>
      </c>
      <c r="D281" s="142">
        <v>0.76949999999999996</v>
      </c>
      <c r="E281" s="142">
        <f t="shared" si="281"/>
        <v>4.6169999999999996E-2</v>
      </c>
      <c r="F281" s="142">
        <f t="shared" si="282"/>
        <v>0.64637999999999995</v>
      </c>
      <c r="G281" s="142">
        <v>0</v>
      </c>
      <c r="H281" s="142">
        <f t="shared" si="283"/>
        <v>7.6950000000000005E-2</v>
      </c>
      <c r="I281" s="142">
        <v>0.58706082199999998</v>
      </c>
      <c r="J281" s="142">
        <v>6.9435810000000001E-2</v>
      </c>
      <c r="K281" s="142">
        <v>0</v>
      </c>
      <c r="L281" s="142">
        <v>0.49720999999999999</v>
      </c>
      <c r="M281" s="142">
        <v>2.0415011999999996E-2</v>
      </c>
      <c r="N281" s="142">
        <f t="shared" si="284"/>
        <v>0.18243917799999998</v>
      </c>
      <c r="O281" s="142">
        <f t="shared" si="285"/>
        <v>-2.3265810000000005E-2</v>
      </c>
      <c r="P281" s="142">
        <f t="shared" si="286"/>
        <v>0.64637999999999995</v>
      </c>
      <c r="Q281" s="142">
        <f t="shared" si="287"/>
        <v>-0.49720999999999999</v>
      </c>
      <c r="R281" s="142">
        <f t="shared" si="288"/>
        <v>5.6534988000000008E-2</v>
      </c>
      <c r="S281" s="134">
        <v>0.13435084</v>
      </c>
      <c r="T281" s="134">
        <v>6.9435810000000001E-2</v>
      </c>
      <c r="U281" s="168">
        <v>4.7902519999999997E-2</v>
      </c>
      <c r="V281" s="134">
        <v>0</v>
      </c>
      <c r="W281" s="142">
        <v>1.7012510000000002E-2</v>
      </c>
      <c r="X281" s="142"/>
      <c r="Y281" s="142"/>
      <c r="Z281" s="142"/>
      <c r="AA281" s="142"/>
      <c r="AB281" s="181">
        <v>2020</v>
      </c>
      <c r="AC281" s="142" t="s">
        <v>2198</v>
      </c>
      <c r="AD281" s="142" t="s">
        <v>2199</v>
      </c>
      <c r="AE281" s="134">
        <v>0.63</v>
      </c>
      <c r="AF281" s="142"/>
      <c r="AG281" s="142"/>
      <c r="AH281" s="142"/>
      <c r="AI281" s="142"/>
      <c r="AJ281" s="134">
        <v>0</v>
      </c>
      <c r="AK281" s="142"/>
    </row>
    <row r="282" spans="1:37" ht="47.25" x14ac:dyDescent="0.25">
      <c r="A282" s="267">
        <f t="shared" si="280"/>
        <v>234</v>
      </c>
      <c r="B282" s="133" t="s">
        <v>502</v>
      </c>
      <c r="C282" s="138" t="s">
        <v>503</v>
      </c>
      <c r="D282" s="142">
        <v>0.17076000000000002</v>
      </c>
      <c r="E282" s="142">
        <f t="shared" si="281"/>
        <v>1.0245600000000001E-2</v>
      </c>
      <c r="F282" s="142">
        <f t="shared" si="282"/>
        <v>0.14343840000000002</v>
      </c>
      <c r="G282" s="142">
        <v>0</v>
      </c>
      <c r="H282" s="142">
        <f t="shared" si="283"/>
        <v>1.7076000000000004E-2</v>
      </c>
      <c r="I282" s="142">
        <v>0</v>
      </c>
      <c r="J282" s="142">
        <v>0</v>
      </c>
      <c r="K282" s="142">
        <v>0</v>
      </c>
      <c r="L282" s="142">
        <v>0</v>
      </c>
      <c r="M282" s="142">
        <v>0</v>
      </c>
      <c r="N282" s="142">
        <f t="shared" si="284"/>
        <v>0.17076000000000002</v>
      </c>
      <c r="O282" s="142">
        <f t="shared" si="285"/>
        <v>1.0245600000000001E-2</v>
      </c>
      <c r="P282" s="142">
        <f t="shared" si="286"/>
        <v>0.14343840000000002</v>
      </c>
      <c r="Q282" s="142">
        <f t="shared" si="287"/>
        <v>0</v>
      </c>
      <c r="R282" s="142">
        <f t="shared" si="288"/>
        <v>1.7076000000000004E-2</v>
      </c>
      <c r="S282" s="134">
        <v>0</v>
      </c>
      <c r="T282" s="134">
        <v>0</v>
      </c>
      <c r="U282" s="168">
        <v>0</v>
      </c>
      <c r="V282" s="134">
        <v>0</v>
      </c>
      <c r="W282" s="142">
        <v>0</v>
      </c>
      <c r="X282" s="142"/>
      <c r="Y282" s="142"/>
      <c r="Z282" s="142"/>
      <c r="AA282" s="142"/>
      <c r="AB282" s="142"/>
      <c r="AC282" s="142"/>
      <c r="AD282" s="142"/>
      <c r="AE282" s="134">
        <v>0</v>
      </c>
      <c r="AF282" s="181">
        <v>2020</v>
      </c>
      <c r="AG282" s="142" t="s">
        <v>2200</v>
      </c>
      <c r="AH282" s="142" t="s">
        <v>2201</v>
      </c>
      <c r="AI282" s="142" t="s">
        <v>2202</v>
      </c>
      <c r="AJ282" s="134">
        <v>0.108</v>
      </c>
      <c r="AK282" s="142"/>
    </row>
    <row r="283" spans="1:37" ht="94.5" x14ac:dyDescent="0.25">
      <c r="A283" s="267">
        <f t="shared" si="280"/>
        <v>235</v>
      </c>
      <c r="B283" s="133" t="s">
        <v>504</v>
      </c>
      <c r="C283" s="138" t="s">
        <v>505</v>
      </c>
      <c r="D283" s="142">
        <v>0</v>
      </c>
      <c r="E283" s="142">
        <f t="shared" si="281"/>
        <v>0</v>
      </c>
      <c r="F283" s="142">
        <f t="shared" si="282"/>
        <v>0</v>
      </c>
      <c r="G283" s="142">
        <v>0</v>
      </c>
      <c r="H283" s="142">
        <f t="shared" si="283"/>
        <v>0</v>
      </c>
      <c r="I283" s="142">
        <v>4.8676392000000006E-2</v>
      </c>
      <c r="J283" s="142">
        <v>0</v>
      </c>
      <c r="K283" s="142">
        <v>0</v>
      </c>
      <c r="L283" s="142">
        <v>0</v>
      </c>
      <c r="M283" s="142">
        <v>4.8676392000000006E-2</v>
      </c>
      <c r="N283" s="142">
        <f t="shared" si="284"/>
        <v>-4.8676392000000006E-2</v>
      </c>
      <c r="O283" s="142">
        <f t="shared" si="285"/>
        <v>0</v>
      </c>
      <c r="P283" s="142">
        <f t="shared" si="286"/>
        <v>0</v>
      </c>
      <c r="Q283" s="142">
        <f t="shared" si="287"/>
        <v>0</v>
      </c>
      <c r="R283" s="142">
        <f t="shared" si="288"/>
        <v>-4.8676392000000006E-2</v>
      </c>
      <c r="S283" s="134">
        <v>0.11540085999999999</v>
      </c>
      <c r="T283" s="134">
        <v>0</v>
      </c>
      <c r="U283" s="168">
        <v>7.4837199999999993E-2</v>
      </c>
      <c r="V283" s="134">
        <v>0</v>
      </c>
      <c r="W283" s="142">
        <v>4.0563660000000008E-2</v>
      </c>
      <c r="X283" s="142"/>
      <c r="Y283" s="142"/>
      <c r="Z283" s="142"/>
      <c r="AA283" s="142"/>
      <c r="AB283" s="142"/>
      <c r="AC283" s="142"/>
      <c r="AD283" s="142"/>
      <c r="AE283" s="134">
        <v>0</v>
      </c>
      <c r="AF283" s="181">
        <v>2020</v>
      </c>
      <c r="AG283" s="142" t="s">
        <v>2200</v>
      </c>
      <c r="AH283" s="142" t="s">
        <v>2201</v>
      </c>
      <c r="AI283" s="142" t="s">
        <v>2202</v>
      </c>
      <c r="AJ283" s="134">
        <v>0.224</v>
      </c>
      <c r="AK283" s="142"/>
    </row>
    <row r="284" spans="1:37" ht="47.25" x14ac:dyDescent="0.25">
      <c r="A284" s="267">
        <f t="shared" si="280"/>
        <v>236</v>
      </c>
      <c r="B284" s="133" t="s">
        <v>506</v>
      </c>
      <c r="C284" s="138" t="s">
        <v>507</v>
      </c>
      <c r="D284" s="142">
        <v>0</v>
      </c>
      <c r="E284" s="142">
        <f t="shared" si="281"/>
        <v>0</v>
      </c>
      <c r="F284" s="142">
        <f t="shared" si="282"/>
        <v>0</v>
      </c>
      <c r="G284" s="142">
        <v>0</v>
      </c>
      <c r="H284" s="142">
        <f t="shared" si="283"/>
        <v>0</v>
      </c>
      <c r="I284" s="142">
        <v>2.2717560000000001E-2</v>
      </c>
      <c r="J284" s="142">
        <v>0</v>
      </c>
      <c r="K284" s="142">
        <v>0</v>
      </c>
      <c r="L284" s="142">
        <v>0</v>
      </c>
      <c r="M284" s="142">
        <v>2.2717560000000001E-2</v>
      </c>
      <c r="N284" s="142">
        <f t="shared" si="284"/>
        <v>-2.2717560000000001E-2</v>
      </c>
      <c r="O284" s="142">
        <f t="shared" si="285"/>
        <v>0</v>
      </c>
      <c r="P284" s="142">
        <f t="shared" si="286"/>
        <v>0</v>
      </c>
      <c r="Q284" s="142">
        <f t="shared" si="287"/>
        <v>0</v>
      </c>
      <c r="R284" s="142">
        <f t="shared" si="288"/>
        <v>-2.2717560000000001E-2</v>
      </c>
      <c r="S284" s="134">
        <v>4.917767E-2</v>
      </c>
      <c r="T284" s="134">
        <v>0</v>
      </c>
      <c r="U284" s="168">
        <v>3.0246369999999998E-2</v>
      </c>
      <c r="V284" s="134">
        <v>0</v>
      </c>
      <c r="W284" s="142">
        <v>1.8931300000000002E-2</v>
      </c>
      <c r="X284" s="142"/>
      <c r="Y284" s="142"/>
      <c r="Z284" s="142"/>
      <c r="AA284" s="142"/>
      <c r="AB284" s="142"/>
      <c r="AC284" s="142"/>
      <c r="AD284" s="142"/>
      <c r="AE284" s="134">
        <v>0</v>
      </c>
      <c r="AF284" s="181">
        <v>2020</v>
      </c>
      <c r="AG284" s="142" t="s">
        <v>2200</v>
      </c>
      <c r="AH284" s="142" t="s">
        <v>2201</v>
      </c>
      <c r="AI284" s="142" t="s">
        <v>2202</v>
      </c>
      <c r="AJ284" s="134">
        <v>0.13200000000000001</v>
      </c>
      <c r="AK284" s="142"/>
    </row>
    <row r="285" spans="1:37" ht="47.25" x14ac:dyDescent="0.25">
      <c r="A285" s="267">
        <f t="shared" si="280"/>
        <v>237</v>
      </c>
      <c r="B285" s="133" t="s">
        <v>1524</v>
      </c>
      <c r="C285" s="138" t="s">
        <v>1525</v>
      </c>
      <c r="D285" s="142">
        <v>0</v>
      </c>
      <c r="E285" s="142">
        <f t="shared" si="281"/>
        <v>0</v>
      </c>
      <c r="F285" s="142">
        <f t="shared" si="282"/>
        <v>0</v>
      </c>
      <c r="G285" s="142">
        <v>0</v>
      </c>
      <c r="H285" s="142">
        <f t="shared" si="283"/>
        <v>0</v>
      </c>
      <c r="I285" s="142">
        <v>0.347186196</v>
      </c>
      <c r="J285" s="142">
        <v>0</v>
      </c>
      <c r="K285" s="142">
        <v>0</v>
      </c>
      <c r="L285" s="142">
        <v>0.33213300000000001</v>
      </c>
      <c r="M285" s="142">
        <v>1.5053196000000001E-2</v>
      </c>
      <c r="N285" s="142">
        <f t="shared" si="284"/>
        <v>-0.347186196</v>
      </c>
      <c r="O285" s="142">
        <f t="shared" si="285"/>
        <v>0</v>
      </c>
      <c r="P285" s="142">
        <f t="shared" si="286"/>
        <v>0</v>
      </c>
      <c r="Q285" s="142">
        <f t="shared" si="287"/>
        <v>-0.33213300000000001</v>
      </c>
      <c r="R285" s="142">
        <f t="shared" si="288"/>
        <v>-1.5053196000000001E-2</v>
      </c>
      <c r="S285" s="134">
        <v>0.29282066000000001</v>
      </c>
      <c r="T285" s="134">
        <v>0</v>
      </c>
      <c r="U285" s="168">
        <v>0.28027633000000002</v>
      </c>
      <c r="V285" s="134">
        <v>0</v>
      </c>
      <c r="W285" s="142">
        <v>1.2544330000000001E-2</v>
      </c>
      <c r="X285" s="142"/>
      <c r="Y285" s="142"/>
      <c r="Z285" s="142"/>
      <c r="AA285" s="142"/>
      <c r="AB285" s="142"/>
      <c r="AC285" s="142"/>
      <c r="AD285" s="142"/>
      <c r="AE285" s="134">
        <v>0</v>
      </c>
      <c r="AF285" s="142"/>
      <c r="AG285" s="142"/>
      <c r="AH285" s="142"/>
      <c r="AI285" s="142"/>
      <c r="AJ285" s="134">
        <v>0</v>
      </c>
      <c r="AK285" s="142"/>
    </row>
    <row r="286" spans="1:37" ht="47.25" x14ac:dyDescent="0.25">
      <c r="A286" s="267">
        <f t="shared" si="280"/>
        <v>238</v>
      </c>
      <c r="B286" s="133" t="s">
        <v>1526</v>
      </c>
      <c r="C286" s="138" t="s">
        <v>1527</v>
      </c>
      <c r="D286" s="142">
        <v>0</v>
      </c>
      <c r="E286" s="142">
        <f t="shared" si="281"/>
        <v>0</v>
      </c>
      <c r="F286" s="142">
        <f t="shared" si="282"/>
        <v>0</v>
      </c>
      <c r="G286" s="142">
        <v>0</v>
      </c>
      <c r="H286" s="142">
        <f t="shared" si="283"/>
        <v>0</v>
      </c>
      <c r="I286" s="142">
        <v>2.6725043999999996E-2</v>
      </c>
      <c r="J286" s="142">
        <v>0</v>
      </c>
      <c r="K286" s="142">
        <v>0</v>
      </c>
      <c r="L286" s="142">
        <v>0</v>
      </c>
      <c r="M286" s="142">
        <v>2.6725043999999996E-2</v>
      </c>
      <c r="N286" s="142">
        <f t="shared" si="284"/>
        <v>-2.6725043999999996E-2</v>
      </c>
      <c r="O286" s="142">
        <f t="shared" si="285"/>
        <v>0</v>
      </c>
      <c r="P286" s="142">
        <f t="shared" si="286"/>
        <v>0</v>
      </c>
      <c r="Q286" s="142">
        <f t="shared" si="287"/>
        <v>0</v>
      </c>
      <c r="R286" s="142">
        <f t="shared" si="288"/>
        <v>-2.6725043999999996E-2</v>
      </c>
      <c r="S286" s="134">
        <v>3.7506249999999991E-2</v>
      </c>
      <c r="T286" s="134">
        <v>0</v>
      </c>
      <c r="U286" s="168">
        <v>1.523538E-2</v>
      </c>
      <c r="V286" s="134">
        <v>0</v>
      </c>
      <c r="W286" s="142">
        <v>2.2270869999999998E-2</v>
      </c>
      <c r="X286" s="142"/>
      <c r="Y286" s="142"/>
      <c r="Z286" s="142"/>
      <c r="AA286" s="142"/>
      <c r="AB286" s="142"/>
      <c r="AC286" s="142"/>
      <c r="AD286" s="142"/>
      <c r="AE286" s="134">
        <v>0</v>
      </c>
      <c r="AF286" s="181">
        <v>2020</v>
      </c>
      <c r="AG286" s="142" t="s">
        <v>2200</v>
      </c>
      <c r="AH286" s="142" t="s">
        <v>2201</v>
      </c>
      <c r="AI286" s="142" t="s">
        <v>2202</v>
      </c>
      <c r="AJ286" s="134">
        <v>0.16</v>
      </c>
      <c r="AK286" s="142"/>
    </row>
    <row r="287" spans="1:37" ht="47.25" x14ac:dyDescent="0.25">
      <c r="A287" s="267">
        <f t="shared" si="280"/>
        <v>239</v>
      </c>
      <c r="B287" s="133" t="s">
        <v>1528</v>
      </c>
      <c r="C287" s="138" t="s">
        <v>1529</v>
      </c>
      <c r="D287" s="142">
        <v>0</v>
      </c>
      <c r="E287" s="142">
        <f t="shared" si="281"/>
        <v>0</v>
      </c>
      <c r="F287" s="142">
        <f t="shared" si="282"/>
        <v>0</v>
      </c>
      <c r="G287" s="142">
        <v>0</v>
      </c>
      <c r="H287" s="142">
        <f t="shared" si="283"/>
        <v>0</v>
      </c>
      <c r="I287" s="142">
        <v>0.43883729999999999</v>
      </c>
      <c r="J287" s="142">
        <v>4.1000000000000002E-2</v>
      </c>
      <c r="K287" s="142">
        <v>0</v>
      </c>
      <c r="L287" s="142">
        <v>0.38500000000000001</v>
      </c>
      <c r="M287" s="142">
        <v>1.2837299999999998E-2</v>
      </c>
      <c r="N287" s="142">
        <f t="shared" si="284"/>
        <v>-0.43883729999999999</v>
      </c>
      <c r="O287" s="142">
        <f t="shared" si="285"/>
        <v>-4.1000000000000002E-2</v>
      </c>
      <c r="P287" s="142">
        <f t="shared" si="286"/>
        <v>0</v>
      </c>
      <c r="Q287" s="142">
        <f t="shared" si="287"/>
        <v>-0.38500000000000001</v>
      </c>
      <c r="R287" s="142">
        <f t="shared" si="288"/>
        <v>-1.2837299999999998E-2</v>
      </c>
      <c r="S287" s="134">
        <v>0.37342242999999997</v>
      </c>
      <c r="T287" s="134">
        <v>4.1000000000000002E-2</v>
      </c>
      <c r="U287" s="168">
        <v>0.32172467999999999</v>
      </c>
      <c r="V287" s="134">
        <v>0</v>
      </c>
      <c r="W287" s="142">
        <v>1.0697749999999999E-2</v>
      </c>
      <c r="X287" s="142"/>
      <c r="Y287" s="142"/>
      <c r="Z287" s="142"/>
      <c r="AA287" s="142"/>
      <c r="AB287" s="181">
        <v>2020</v>
      </c>
      <c r="AC287" s="142" t="s">
        <v>2198</v>
      </c>
      <c r="AD287" s="142" t="s">
        <v>2199</v>
      </c>
      <c r="AE287" s="134">
        <v>0.4</v>
      </c>
      <c r="AF287" s="142"/>
      <c r="AG287" s="142"/>
      <c r="AH287" s="142"/>
      <c r="AI287" s="142"/>
      <c r="AJ287" s="134">
        <v>0</v>
      </c>
      <c r="AK287" s="142"/>
    </row>
    <row r="288" spans="1:37" ht="15.75" x14ac:dyDescent="0.25">
      <c r="A288" s="267"/>
      <c r="B288" s="187" t="s">
        <v>508</v>
      </c>
      <c r="C288" s="188"/>
      <c r="D288" s="170">
        <v>11.754746400000002</v>
      </c>
      <c r="E288" s="170">
        <f t="shared" ref="E288:AK288" si="289">SUM(E289:E297)</f>
        <v>0.70528478399999994</v>
      </c>
      <c r="F288" s="170">
        <f t="shared" si="289"/>
        <v>9.8739869760000012</v>
      </c>
      <c r="G288" s="170">
        <f t="shared" si="289"/>
        <v>0</v>
      </c>
      <c r="H288" s="170">
        <f t="shared" si="289"/>
        <v>1.17547464</v>
      </c>
      <c r="I288" s="170">
        <f t="shared" si="289"/>
        <v>2.6101032920000002</v>
      </c>
      <c r="J288" s="170">
        <f t="shared" si="289"/>
        <v>0.10704651</v>
      </c>
      <c r="K288" s="170">
        <f t="shared" si="289"/>
        <v>0.80658681999999993</v>
      </c>
      <c r="L288" s="170">
        <f t="shared" si="289"/>
        <v>0.82934521000000005</v>
      </c>
      <c r="M288" s="170">
        <f t="shared" si="289"/>
        <v>0.86712475200000005</v>
      </c>
      <c r="N288" s="170">
        <f t="shared" si="289"/>
        <v>9.1446431079999986</v>
      </c>
      <c r="O288" s="170">
        <f t="shared" si="289"/>
        <v>0.59823827399999996</v>
      </c>
      <c r="P288" s="170">
        <f t="shared" si="289"/>
        <v>9.0674001559999997</v>
      </c>
      <c r="Q288" s="170">
        <f t="shared" si="289"/>
        <v>-0.82934521000000005</v>
      </c>
      <c r="R288" s="170">
        <f t="shared" si="289"/>
        <v>0.30834988800000013</v>
      </c>
      <c r="S288" s="170">
        <v>2.8538090700000001</v>
      </c>
      <c r="T288" s="170">
        <v>8.9205429999999988E-2</v>
      </c>
      <c r="U288" s="168">
        <v>1.3725613400000003</v>
      </c>
      <c r="V288" s="170">
        <v>0.69112099999999999</v>
      </c>
      <c r="W288" s="170">
        <v>0.70092129999999997</v>
      </c>
      <c r="X288" s="170">
        <f t="shared" si="289"/>
        <v>0</v>
      </c>
      <c r="Y288" s="170">
        <f t="shared" si="289"/>
        <v>0</v>
      </c>
      <c r="Z288" s="170">
        <f t="shared" si="289"/>
        <v>0</v>
      </c>
      <c r="AA288" s="170">
        <f t="shared" si="289"/>
        <v>0</v>
      </c>
      <c r="AB288" s="170"/>
      <c r="AC288" s="170"/>
      <c r="AD288" s="170"/>
      <c r="AE288" s="170">
        <f t="shared" si="289"/>
        <v>1.2000000000000002</v>
      </c>
      <c r="AF288" s="170"/>
      <c r="AG288" s="170"/>
      <c r="AH288" s="170"/>
      <c r="AI288" s="170"/>
      <c r="AJ288" s="170">
        <f t="shared" si="289"/>
        <v>0.53</v>
      </c>
      <c r="AK288" s="170">
        <f t="shared" si="289"/>
        <v>0</v>
      </c>
    </row>
    <row r="289" spans="1:37" ht="47.25" x14ac:dyDescent="0.25">
      <c r="A289" s="267">
        <f t="shared" si="280"/>
        <v>240</v>
      </c>
      <c r="B289" s="133" t="s">
        <v>509</v>
      </c>
      <c r="C289" s="138" t="s">
        <v>510</v>
      </c>
      <c r="D289" s="142">
        <v>1.5561119999999997</v>
      </c>
      <c r="E289" s="142">
        <f t="shared" ref="E289:E297" si="290">D289*6%</f>
        <v>9.3366719999999986E-2</v>
      </c>
      <c r="F289" s="142">
        <f t="shared" ref="F289:F297" si="291">D289-E289-H289</f>
        <v>1.3071340799999998</v>
      </c>
      <c r="G289" s="142">
        <v>0</v>
      </c>
      <c r="H289" s="142">
        <f t="shared" ref="H289:H297" si="292">D289*10%</f>
        <v>0.15561119999999998</v>
      </c>
      <c r="I289" s="142">
        <v>0.11067219600000001</v>
      </c>
      <c r="J289" s="142">
        <v>0</v>
      </c>
      <c r="K289" s="142">
        <v>0</v>
      </c>
      <c r="L289" s="142">
        <v>0</v>
      </c>
      <c r="M289" s="142">
        <v>0.11067219600000001</v>
      </c>
      <c r="N289" s="142">
        <f t="shared" ref="N289:N297" si="293">D289-I289</f>
        <v>1.4454398039999996</v>
      </c>
      <c r="O289" s="142">
        <f t="shared" ref="O289:O297" si="294">E289-J289</f>
        <v>9.3366719999999986E-2</v>
      </c>
      <c r="P289" s="142">
        <f t="shared" ref="P289:P297" si="295">F289-K289</f>
        <v>1.3071340799999998</v>
      </c>
      <c r="Q289" s="142">
        <f t="shared" ref="Q289:Q297" si="296">G289-L289</f>
        <v>0</v>
      </c>
      <c r="R289" s="142">
        <f t="shared" ref="R289:R297" si="297">H289-M289</f>
        <v>4.4939003999999963E-2</v>
      </c>
      <c r="S289" s="134">
        <v>9.222683000000001E-2</v>
      </c>
      <c r="T289" s="134">
        <v>0</v>
      </c>
      <c r="U289" s="168">
        <v>0</v>
      </c>
      <c r="V289" s="134">
        <v>0</v>
      </c>
      <c r="W289" s="142">
        <v>9.222683000000001E-2</v>
      </c>
      <c r="X289" s="142"/>
      <c r="Y289" s="142"/>
      <c r="Z289" s="142"/>
      <c r="AA289" s="142"/>
      <c r="AB289" s="142"/>
      <c r="AC289" s="142"/>
      <c r="AD289" s="142"/>
      <c r="AE289" s="134">
        <v>0</v>
      </c>
      <c r="AF289" s="142"/>
      <c r="AG289" s="142"/>
      <c r="AH289" s="142"/>
      <c r="AI289" s="142"/>
      <c r="AJ289" s="134">
        <v>0</v>
      </c>
      <c r="AK289" s="142"/>
    </row>
    <row r="290" spans="1:37" ht="78.75" x14ac:dyDescent="0.25">
      <c r="A290" s="267">
        <f t="shared" si="280"/>
        <v>241</v>
      </c>
      <c r="B290" s="133" t="s">
        <v>511</v>
      </c>
      <c r="C290" s="139" t="s">
        <v>512</v>
      </c>
      <c r="D290" s="142">
        <v>1.3795560000000002</v>
      </c>
      <c r="E290" s="142">
        <f t="shared" si="290"/>
        <v>8.2773360000000004E-2</v>
      </c>
      <c r="F290" s="142">
        <f t="shared" si="291"/>
        <v>1.1588270400000003</v>
      </c>
      <c r="G290" s="142">
        <v>0</v>
      </c>
      <c r="H290" s="142">
        <f t="shared" si="292"/>
        <v>0.13795560000000004</v>
      </c>
      <c r="I290" s="142">
        <v>1.010488702</v>
      </c>
      <c r="J290" s="142">
        <v>0.10704651</v>
      </c>
      <c r="K290" s="142">
        <v>0.80658681999999993</v>
      </c>
      <c r="L290" s="142">
        <v>0</v>
      </c>
      <c r="M290" s="142">
        <v>9.6855372000000009E-2</v>
      </c>
      <c r="N290" s="142">
        <f t="shared" si="293"/>
        <v>0.36906729800000027</v>
      </c>
      <c r="O290" s="142">
        <f t="shared" si="294"/>
        <v>-2.4273149999999993E-2</v>
      </c>
      <c r="P290" s="142">
        <f t="shared" si="295"/>
        <v>0.35224022000000033</v>
      </c>
      <c r="Q290" s="142">
        <f t="shared" si="296"/>
        <v>0</v>
      </c>
      <c r="R290" s="142">
        <f t="shared" si="297"/>
        <v>4.110022800000003E-2</v>
      </c>
      <c r="S290" s="134">
        <v>1.0101128500000001</v>
      </c>
      <c r="T290" s="134">
        <v>8.9205429999999988E-2</v>
      </c>
      <c r="U290" s="168">
        <v>0.84019461000000006</v>
      </c>
      <c r="V290" s="134">
        <v>0</v>
      </c>
      <c r="W290" s="142">
        <v>8.071281000000001E-2</v>
      </c>
      <c r="X290" s="142"/>
      <c r="Y290" s="142"/>
      <c r="Z290" s="142"/>
      <c r="AA290" s="142"/>
      <c r="AB290" s="181">
        <v>2020</v>
      </c>
      <c r="AC290" s="142" t="s">
        <v>2198</v>
      </c>
      <c r="AD290" s="142" t="s">
        <v>2199</v>
      </c>
      <c r="AE290" s="134">
        <v>0.4</v>
      </c>
      <c r="AF290" s="142"/>
      <c r="AG290" s="142"/>
      <c r="AH290" s="142"/>
      <c r="AI290" s="142"/>
      <c r="AJ290" s="134">
        <v>0</v>
      </c>
      <c r="AK290" s="142"/>
    </row>
    <row r="291" spans="1:37" ht="47.25" x14ac:dyDescent="0.25">
      <c r="A291" s="267">
        <f t="shared" si="280"/>
        <v>242</v>
      </c>
      <c r="B291" s="133" t="s">
        <v>513</v>
      </c>
      <c r="C291" s="138" t="s">
        <v>514</v>
      </c>
      <c r="D291" s="142">
        <v>1.9207871999999997</v>
      </c>
      <c r="E291" s="142">
        <f t="shared" si="290"/>
        <v>0.11524723199999998</v>
      </c>
      <c r="F291" s="142">
        <f t="shared" si="291"/>
        <v>1.6134612479999997</v>
      </c>
      <c r="G291" s="142">
        <v>0</v>
      </c>
      <c r="H291" s="142">
        <f t="shared" si="292"/>
        <v>0.19207871999999998</v>
      </c>
      <c r="I291" s="142">
        <v>0</v>
      </c>
      <c r="J291" s="142">
        <v>0</v>
      </c>
      <c r="K291" s="142">
        <v>0</v>
      </c>
      <c r="L291" s="142">
        <v>0</v>
      </c>
      <c r="M291" s="142">
        <v>0</v>
      </c>
      <c r="N291" s="142">
        <f t="shared" si="293"/>
        <v>1.9207871999999997</v>
      </c>
      <c r="O291" s="142">
        <f t="shared" si="294"/>
        <v>0.11524723199999998</v>
      </c>
      <c r="P291" s="142">
        <f t="shared" si="295"/>
        <v>1.6134612479999997</v>
      </c>
      <c r="Q291" s="142">
        <f t="shared" si="296"/>
        <v>0</v>
      </c>
      <c r="R291" s="142">
        <f t="shared" si="297"/>
        <v>0.19207871999999998</v>
      </c>
      <c r="S291" s="134">
        <v>0</v>
      </c>
      <c r="T291" s="134">
        <v>0</v>
      </c>
      <c r="U291" s="168">
        <v>0</v>
      </c>
      <c r="V291" s="134">
        <v>0</v>
      </c>
      <c r="W291" s="142">
        <v>0</v>
      </c>
      <c r="X291" s="142"/>
      <c r="Y291" s="142"/>
      <c r="Z291" s="142"/>
      <c r="AA291" s="142"/>
      <c r="AB291" s="142"/>
      <c r="AC291" s="142"/>
      <c r="AD291" s="142"/>
      <c r="AE291" s="134">
        <v>0</v>
      </c>
      <c r="AF291" s="142"/>
      <c r="AG291" s="142"/>
      <c r="AH291" s="142"/>
      <c r="AI291" s="142"/>
      <c r="AJ291" s="134">
        <v>0</v>
      </c>
      <c r="AK291" s="142"/>
    </row>
    <row r="292" spans="1:37" ht="63" x14ac:dyDescent="0.25">
      <c r="A292" s="267">
        <f t="shared" si="280"/>
        <v>243</v>
      </c>
      <c r="B292" s="133" t="s">
        <v>515</v>
      </c>
      <c r="C292" s="138" t="s">
        <v>516</v>
      </c>
      <c r="D292" s="142">
        <v>1.2E-2</v>
      </c>
      <c r="E292" s="142">
        <f t="shared" si="290"/>
        <v>7.1999999999999994E-4</v>
      </c>
      <c r="F292" s="142">
        <f t="shared" si="291"/>
        <v>1.008E-2</v>
      </c>
      <c r="G292" s="142">
        <v>0</v>
      </c>
      <c r="H292" s="142">
        <f t="shared" si="292"/>
        <v>1.2000000000000001E-3</v>
      </c>
      <c r="I292" s="142">
        <v>8.5344000000000001E-4</v>
      </c>
      <c r="J292" s="142">
        <v>0</v>
      </c>
      <c r="K292" s="142">
        <v>0</v>
      </c>
      <c r="L292" s="142">
        <v>0</v>
      </c>
      <c r="M292" s="142">
        <v>8.5344000000000001E-4</v>
      </c>
      <c r="N292" s="142">
        <f t="shared" si="293"/>
        <v>1.114656E-2</v>
      </c>
      <c r="O292" s="142">
        <f t="shared" si="294"/>
        <v>7.1999999999999994E-4</v>
      </c>
      <c r="P292" s="142">
        <f t="shared" si="295"/>
        <v>1.008E-2</v>
      </c>
      <c r="Q292" s="142">
        <f t="shared" si="296"/>
        <v>0</v>
      </c>
      <c r="R292" s="142">
        <f t="shared" si="297"/>
        <v>3.465600000000001E-4</v>
      </c>
      <c r="S292" s="134">
        <v>7.1119999999999994E-4</v>
      </c>
      <c r="T292" s="134">
        <v>0</v>
      </c>
      <c r="U292" s="168">
        <v>0</v>
      </c>
      <c r="V292" s="134">
        <v>0</v>
      </c>
      <c r="W292" s="142">
        <v>7.1119999999999994E-4</v>
      </c>
      <c r="X292" s="142"/>
      <c r="Y292" s="142"/>
      <c r="Z292" s="142"/>
      <c r="AA292" s="142"/>
      <c r="AB292" s="142"/>
      <c r="AC292" s="142"/>
      <c r="AD292" s="142"/>
      <c r="AE292" s="134">
        <v>0</v>
      </c>
      <c r="AF292" s="142"/>
      <c r="AG292" s="142"/>
      <c r="AH292" s="142"/>
      <c r="AI292" s="142"/>
      <c r="AJ292" s="134">
        <v>0</v>
      </c>
      <c r="AK292" s="142"/>
    </row>
    <row r="293" spans="1:37" ht="47.25" x14ac:dyDescent="0.25">
      <c r="A293" s="267">
        <f t="shared" si="280"/>
        <v>244</v>
      </c>
      <c r="B293" s="133" t="s">
        <v>517</v>
      </c>
      <c r="C293" s="138" t="s">
        <v>518</v>
      </c>
      <c r="D293" s="142">
        <v>6.8862912000000005</v>
      </c>
      <c r="E293" s="142">
        <f t="shared" si="290"/>
        <v>0.41317747199999999</v>
      </c>
      <c r="F293" s="142">
        <f t="shared" si="291"/>
        <v>5.7844846080000005</v>
      </c>
      <c r="G293" s="142">
        <v>0</v>
      </c>
      <c r="H293" s="142">
        <f t="shared" si="292"/>
        <v>0.68862912000000009</v>
      </c>
      <c r="I293" s="142">
        <v>0.48975980399999997</v>
      </c>
      <c r="J293" s="142">
        <v>0</v>
      </c>
      <c r="K293" s="142">
        <v>0</v>
      </c>
      <c r="L293" s="142">
        <v>0</v>
      </c>
      <c r="M293" s="142">
        <v>0.48975980399999997</v>
      </c>
      <c r="N293" s="142">
        <f t="shared" si="293"/>
        <v>6.3965313960000003</v>
      </c>
      <c r="O293" s="142">
        <f t="shared" si="294"/>
        <v>0.41317747199999999</v>
      </c>
      <c r="P293" s="142">
        <f t="shared" si="295"/>
        <v>5.7844846080000005</v>
      </c>
      <c r="Q293" s="142">
        <f t="shared" si="296"/>
        <v>0</v>
      </c>
      <c r="R293" s="142">
        <f t="shared" si="297"/>
        <v>0.19886931600000013</v>
      </c>
      <c r="S293" s="134">
        <v>0.40813316999999999</v>
      </c>
      <c r="T293" s="134">
        <v>0</v>
      </c>
      <c r="U293" s="168">
        <v>0</v>
      </c>
      <c r="V293" s="134">
        <v>0</v>
      </c>
      <c r="W293" s="142">
        <v>0.40813316999999999</v>
      </c>
      <c r="X293" s="142"/>
      <c r="Y293" s="142"/>
      <c r="Z293" s="142"/>
      <c r="AA293" s="142"/>
      <c r="AB293" s="142"/>
      <c r="AC293" s="142"/>
      <c r="AD293" s="142"/>
      <c r="AE293" s="134">
        <v>0</v>
      </c>
      <c r="AF293" s="142"/>
      <c r="AG293" s="142"/>
      <c r="AH293" s="142"/>
      <c r="AI293" s="142"/>
      <c r="AJ293" s="134">
        <v>0</v>
      </c>
      <c r="AK293" s="142"/>
    </row>
    <row r="294" spans="1:37" ht="47.25" x14ac:dyDescent="0.25">
      <c r="A294" s="267">
        <f t="shared" si="280"/>
        <v>245</v>
      </c>
      <c r="B294" s="133" t="s">
        <v>1530</v>
      </c>
      <c r="C294" s="138" t="s">
        <v>1692</v>
      </c>
      <c r="D294" s="142">
        <v>0</v>
      </c>
      <c r="E294" s="142">
        <f t="shared" si="290"/>
        <v>0</v>
      </c>
      <c r="F294" s="142">
        <f t="shared" si="291"/>
        <v>0</v>
      </c>
      <c r="G294" s="142">
        <v>0</v>
      </c>
      <c r="H294" s="142">
        <f t="shared" si="292"/>
        <v>0</v>
      </c>
      <c r="I294" s="142">
        <v>0.55337042400000003</v>
      </c>
      <c r="J294" s="142">
        <v>0</v>
      </c>
      <c r="K294" s="142">
        <v>0</v>
      </c>
      <c r="L294" s="142">
        <v>0.50564520000000002</v>
      </c>
      <c r="M294" s="142">
        <v>4.7725223999999997E-2</v>
      </c>
      <c r="N294" s="142">
        <f t="shared" si="293"/>
        <v>-0.55337042400000003</v>
      </c>
      <c r="O294" s="142">
        <f t="shared" si="294"/>
        <v>0</v>
      </c>
      <c r="P294" s="142">
        <f t="shared" si="295"/>
        <v>0</v>
      </c>
      <c r="Q294" s="142">
        <f t="shared" si="296"/>
        <v>-0.50564520000000002</v>
      </c>
      <c r="R294" s="142">
        <f t="shared" si="297"/>
        <v>-4.7725223999999997E-2</v>
      </c>
      <c r="S294" s="134">
        <v>0.46403217000000002</v>
      </c>
      <c r="T294" s="134">
        <v>0</v>
      </c>
      <c r="U294" s="168">
        <v>2.8901500000000002E-3</v>
      </c>
      <c r="V294" s="134">
        <v>0.421371</v>
      </c>
      <c r="W294" s="142">
        <v>3.9771020000000004E-2</v>
      </c>
      <c r="X294" s="142"/>
      <c r="Y294" s="142"/>
      <c r="Z294" s="142"/>
      <c r="AA294" s="142"/>
      <c r="AB294" s="181">
        <v>2020</v>
      </c>
      <c r="AC294" s="142" t="s">
        <v>2198</v>
      </c>
      <c r="AD294" s="142" t="s">
        <v>2199</v>
      </c>
      <c r="AE294" s="134">
        <v>0.8</v>
      </c>
      <c r="AF294" s="142"/>
      <c r="AG294" s="142"/>
      <c r="AH294" s="142"/>
      <c r="AI294" s="142"/>
      <c r="AJ294" s="134">
        <v>0</v>
      </c>
      <c r="AK294" s="142"/>
    </row>
    <row r="295" spans="1:37" ht="78.75" x14ac:dyDescent="0.25">
      <c r="A295" s="267">
        <f t="shared" si="280"/>
        <v>246</v>
      </c>
      <c r="B295" s="133" t="s">
        <v>1865</v>
      </c>
      <c r="C295" s="138" t="s">
        <v>519</v>
      </c>
      <c r="D295" s="142">
        <v>0</v>
      </c>
      <c r="E295" s="142">
        <f t="shared" si="290"/>
        <v>0</v>
      </c>
      <c r="F295" s="142">
        <f t="shared" si="291"/>
        <v>0</v>
      </c>
      <c r="G295" s="142">
        <v>0</v>
      </c>
      <c r="H295" s="142">
        <f t="shared" si="292"/>
        <v>0</v>
      </c>
      <c r="I295" s="142">
        <v>4.6498955999999987E-2</v>
      </c>
      <c r="J295" s="142">
        <v>0</v>
      </c>
      <c r="K295" s="142">
        <v>0</v>
      </c>
      <c r="L295" s="142">
        <v>0</v>
      </c>
      <c r="M295" s="142">
        <v>4.6498955999999987E-2</v>
      </c>
      <c r="N295" s="142">
        <f t="shared" si="293"/>
        <v>-4.6498955999999987E-2</v>
      </c>
      <c r="O295" s="142">
        <f t="shared" si="294"/>
        <v>0</v>
      </c>
      <c r="P295" s="142">
        <f t="shared" si="295"/>
        <v>0</v>
      </c>
      <c r="Q295" s="142">
        <f t="shared" si="296"/>
        <v>0</v>
      </c>
      <c r="R295" s="142">
        <f t="shared" si="297"/>
        <v>-4.6498955999999987E-2</v>
      </c>
      <c r="S295" s="134">
        <v>0.50934592000000001</v>
      </c>
      <c r="T295" s="134">
        <v>0</v>
      </c>
      <c r="U295" s="168">
        <v>0.47059678999999999</v>
      </c>
      <c r="V295" s="134">
        <v>0</v>
      </c>
      <c r="W295" s="142">
        <v>3.8749129999999993E-2</v>
      </c>
      <c r="X295" s="142"/>
      <c r="Y295" s="142"/>
      <c r="Z295" s="142"/>
      <c r="AA295" s="142"/>
      <c r="AB295" s="142"/>
      <c r="AC295" s="142"/>
      <c r="AD295" s="142"/>
      <c r="AE295" s="134">
        <v>0</v>
      </c>
      <c r="AF295" s="181">
        <v>2020</v>
      </c>
      <c r="AG295" s="142" t="s">
        <v>2200</v>
      </c>
      <c r="AH295" s="142" t="s">
        <v>2201</v>
      </c>
      <c r="AI295" s="142" t="s">
        <v>2202</v>
      </c>
      <c r="AJ295" s="134">
        <v>0.30000000000000004</v>
      </c>
      <c r="AK295" s="142"/>
    </row>
    <row r="296" spans="1:37" ht="47.25" x14ac:dyDescent="0.25">
      <c r="A296" s="267">
        <f t="shared" si="280"/>
        <v>247</v>
      </c>
      <c r="B296" s="133" t="s">
        <v>1866</v>
      </c>
      <c r="C296" s="138" t="s">
        <v>1867</v>
      </c>
      <c r="D296" s="142">
        <v>0</v>
      </c>
      <c r="E296" s="142">
        <f t="shared" si="290"/>
        <v>0</v>
      </c>
      <c r="F296" s="142">
        <f t="shared" si="291"/>
        <v>0</v>
      </c>
      <c r="G296" s="142">
        <v>0</v>
      </c>
      <c r="H296" s="142">
        <f t="shared" si="292"/>
        <v>0</v>
      </c>
      <c r="I296" s="142">
        <v>4.7725223999999997E-2</v>
      </c>
      <c r="J296" s="142">
        <v>0</v>
      </c>
      <c r="K296" s="142">
        <v>0</v>
      </c>
      <c r="L296" s="142">
        <v>0</v>
      </c>
      <c r="M296" s="142">
        <v>4.7725223999999997E-2</v>
      </c>
      <c r="N296" s="142">
        <f t="shared" si="293"/>
        <v>-4.7725223999999997E-2</v>
      </c>
      <c r="O296" s="142">
        <f t="shared" si="294"/>
        <v>0</v>
      </c>
      <c r="P296" s="142">
        <f t="shared" si="295"/>
        <v>0</v>
      </c>
      <c r="Q296" s="142">
        <f t="shared" si="296"/>
        <v>0</v>
      </c>
      <c r="R296" s="142">
        <f t="shared" si="297"/>
        <v>-4.7725223999999997E-2</v>
      </c>
      <c r="S296" s="134">
        <v>7.3564889999999994E-2</v>
      </c>
      <c r="T296" s="134">
        <v>0</v>
      </c>
      <c r="U296" s="168">
        <v>5.5476529999999996E-2</v>
      </c>
      <c r="V296" s="134">
        <v>0</v>
      </c>
      <c r="W296" s="142">
        <v>1.8088360000000001E-2</v>
      </c>
      <c r="X296" s="142"/>
      <c r="Y296" s="142"/>
      <c r="Z296" s="142"/>
      <c r="AA296" s="142"/>
      <c r="AB296" s="142"/>
      <c r="AC296" s="142"/>
      <c r="AD296" s="142"/>
      <c r="AE296" s="134">
        <v>0</v>
      </c>
      <c r="AF296" s="181">
        <v>2020</v>
      </c>
      <c r="AG296" s="142" t="s">
        <v>2200</v>
      </c>
      <c r="AH296" s="142" t="s">
        <v>2201</v>
      </c>
      <c r="AI296" s="142" t="s">
        <v>2202</v>
      </c>
      <c r="AJ296" s="134">
        <v>0.23</v>
      </c>
      <c r="AK296" s="142"/>
    </row>
    <row r="297" spans="1:37" ht="78.75" x14ac:dyDescent="0.25">
      <c r="A297" s="267">
        <f t="shared" si="280"/>
        <v>248</v>
      </c>
      <c r="B297" s="133" t="s">
        <v>1868</v>
      </c>
      <c r="C297" s="138" t="s">
        <v>1869</v>
      </c>
      <c r="D297" s="142">
        <v>0</v>
      </c>
      <c r="E297" s="142">
        <f t="shared" si="290"/>
        <v>0</v>
      </c>
      <c r="F297" s="142">
        <f t="shared" si="291"/>
        <v>0</v>
      </c>
      <c r="G297" s="142">
        <v>0</v>
      </c>
      <c r="H297" s="142">
        <f t="shared" si="292"/>
        <v>0</v>
      </c>
      <c r="I297" s="142">
        <v>0.35073454599999998</v>
      </c>
      <c r="J297" s="142">
        <v>0</v>
      </c>
      <c r="K297" s="142">
        <v>0</v>
      </c>
      <c r="L297" s="142">
        <v>0.32370000999999998</v>
      </c>
      <c r="M297" s="142">
        <v>2.7034535999999998E-2</v>
      </c>
      <c r="N297" s="142">
        <f t="shared" si="293"/>
        <v>-0.35073454599999998</v>
      </c>
      <c r="O297" s="142">
        <f t="shared" si="294"/>
        <v>0</v>
      </c>
      <c r="P297" s="142">
        <f t="shared" si="295"/>
        <v>0</v>
      </c>
      <c r="Q297" s="142">
        <f t="shared" si="296"/>
        <v>-0.32370000999999998</v>
      </c>
      <c r="R297" s="142">
        <f t="shared" si="297"/>
        <v>-2.7034535999999998E-2</v>
      </c>
      <c r="S297" s="134">
        <v>0.29568203999999998</v>
      </c>
      <c r="T297" s="134">
        <v>0</v>
      </c>
      <c r="U297" s="168">
        <v>3.4032600000000004E-3</v>
      </c>
      <c r="V297" s="134">
        <v>0.26974999999999999</v>
      </c>
      <c r="W297" s="142">
        <v>2.2528779999999998E-2</v>
      </c>
      <c r="X297" s="142"/>
      <c r="Y297" s="142"/>
      <c r="Z297" s="142"/>
      <c r="AA297" s="142"/>
      <c r="AB297" s="142"/>
      <c r="AC297" s="142"/>
      <c r="AD297" s="142"/>
      <c r="AE297" s="134">
        <v>0</v>
      </c>
      <c r="AF297" s="142"/>
      <c r="AG297" s="142"/>
      <c r="AH297" s="142"/>
      <c r="AI297" s="142"/>
      <c r="AJ297" s="134">
        <v>0</v>
      </c>
      <c r="AK297" s="142"/>
    </row>
    <row r="298" spans="1:37" ht="15.75" x14ac:dyDescent="0.25">
      <c r="A298" s="267"/>
      <c r="B298" s="187" t="s">
        <v>520</v>
      </c>
      <c r="C298" s="188"/>
      <c r="D298" s="170">
        <v>12.202523999999999</v>
      </c>
      <c r="E298" s="170">
        <f t="shared" ref="E298:AK298" si="298">SUM(E299:E307)</f>
        <v>0.7321514400000001</v>
      </c>
      <c r="F298" s="170">
        <f t="shared" si="298"/>
        <v>10.25012016</v>
      </c>
      <c r="G298" s="170">
        <f t="shared" si="298"/>
        <v>0</v>
      </c>
      <c r="H298" s="170">
        <f t="shared" si="298"/>
        <v>1.2202523999999999</v>
      </c>
      <c r="I298" s="170">
        <f t="shared" si="298"/>
        <v>17.655942572000001</v>
      </c>
      <c r="J298" s="170">
        <f t="shared" si="298"/>
        <v>0.46280688000000003</v>
      </c>
      <c r="K298" s="170">
        <f t="shared" si="298"/>
        <v>15.69190345</v>
      </c>
      <c r="L298" s="170">
        <f t="shared" si="298"/>
        <v>0.66426600000000002</v>
      </c>
      <c r="M298" s="170">
        <f t="shared" si="298"/>
        <v>0.83696624199999992</v>
      </c>
      <c r="N298" s="170">
        <f t="shared" si="298"/>
        <v>-5.4534185719999995</v>
      </c>
      <c r="O298" s="170">
        <f t="shared" si="298"/>
        <v>0.26934456000000007</v>
      </c>
      <c r="P298" s="170">
        <f t="shared" si="298"/>
        <v>-5.4417832899999992</v>
      </c>
      <c r="Q298" s="170">
        <f t="shared" si="298"/>
        <v>-0.66426600000000002</v>
      </c>
      <c r="R298" s="170">
        <f t="shared" si="298"/>
        <v>0.38328615799999993</v>
      </c>
      <c r="S298" s="170">
        <v>18.117702639999997</v>
      </c>
      <c r="T298" s="170">
        <v>0.38567240000000003</v>
      </c>
      <c r="U298" s="168">
        <v>17.011313589999997</v>
      </c>
      <c r="V298" s="170">
        <v>0</v>
      </c>
      <c r="W298" s="170">
        <v>0.72071665000000007</v>
      </c>
      <c r="X298" s="170">
        <f t="shared" si="298"/>
        <v>0</v>
      </c>
      <c r="Y298" s="170">
        <f t="shared" si="298"/>
        <v>0</v>
      </c>
      <c r="Z298" s="170">
        <f t="shared" si="298"/>
        <v>0</v>
      </c>
      <c r="AA298" s="170">
        <f t="shared" si="298"/>
        <v>0</v>
      </c>
      <c r="AB298" s="170"/>
      <c r="AC298" s="170"/>
      <c r="AD298" s="170"/>
      <c r="AE298" s="170">
        <f t="shared" si="298"/>
        <v>2.52</v>
      </c>
      <c r="AF298" s="170"/>
      <c r="AG298" s="170"/>
      <c r="AH298" s="170"/>
      <c r="AI298" s="170"/>
      <c r="AJ298" s="170">
        <f t="shared" si="298"/>
        <v>0.28000000000000003</v>
      </c>
      <c r="AK298" s="170">
        <f t="shared" si="298"/>
        <v>0</v>
      </c>
    </row>
    <row r="299" spans="1:37" ht="78.75" x14ac:dyDescent="0.25">
      <c r="A299" s="267">
        <f t="shared" si="280"/>
        <v>249</v>
      </c>
      <c r="B299" s="133" t="s">
        <v>1870</v>
      </c>
      <c r="C299" s="138" t="s">
        <v>521</v>
      </c>
      <c r="D299" s="142">
        <v>1.1573039999999999</v>
      </c>
      <c r="E299" s="142">
        <f t="shared" ref="E299:E307" si="299">D299*6%</f>
        <v>6.9438239999999984E-2</v>
      </c>
      <c r="F299" s="142">
        <f t="shared" ref="F299:F307" si="300">D299-E299-H299</f>
        <v>0.97213535999999989</v>
      </c>
      <c r="G299" s="142">
        <v>0</v>
      </c>
      <c r="H299" s="142">
        <f t="shared" ref="H299:H307" si="301">D299*10%</f>
        <v>0.1157304</v>
      </c>
      <c r="I299" s="142">
        <v>0</v>
      </c>
      <c r="J299" s="142">
        <v>0</v>
      </c>
      <c r="K299" s="142">
        <v>0</v>
      </c>
      <c r="L299" s="142">
        <v>0</v>
      </c>
      <c r="M299" s="142">
        <v>0</v>
      </c>
      <c r="N299" s="142">
        <f t="shared" ref="N299:N307" si="302">D299-I299</f>
        <v>1.1573039999999999</v>
      </c>
      <c r="O299" s="142">
        <f t="shared" ref="O299:O307" si="303">E299-J299</f>
        <v>6.9438239999999984E-2</v>
      </c>
      <c r="P299" s="142">
        <f t="shared" ref="P299:P307" si="304">F299-K299</f>
        <v>0.97213535999999989</v>
      </c>
      <c r="Q299" s="142">
        <f t="shared" ref="Q299:Q307" si="305">G299-L299</f>
        <v>0</v>
      </c>
      <c r="R299" s="142">
        <f t="shared" ref="R299:R307" si="306">H299-M299</f>
        <v>0.1157304</v>
      </c>
      <c r="S299" s="134">
        <v>0</v>
      </c>
      <c r="T299" s="134">
        <v>0</v>
      </c>
      <c r="U299" s="168">
        <v>0</v>
      </c>
      <c r="V299" s="134">
        <v>0</v>
      </c>
      <c r="W299" s="142">
        <v>0</v>
      </c>
      <c r="X299" s="142"/>
      <c r="Y299" s="142"/>
      <c r="Z299" s="142"/>
      <c r="AA299" s="142"/>
      <c r="AB299" s="181">
        <v>2020</v>
      </c>
      <c r="AC299" s="142" t="s">
        <v>2198</v>
      </c>
      <c r="AD299" s="142" t="s">
        <v>2199</v>
      </c>
      <c r="AE299" s="134">
        <v>1.26</v>
      </c>
      <c r="AF299" s="142"/>
      <c r="AG299" s="142"/>
      <c r="AH299" s="142"/>
      <c r="AI299" s="142"/>
      <c r="AJ299" s="134">
        <v>0</v>
      </c>
      <c r="AK299" s="142"/>
    </row>
    <row r="300" spans="1:37" ht="63" x14ac:dyDescent="0.25">
      <c r="A300" s="267">
        <f t="shared" si="280"/>
        <v>250</v>
      </c>
      <c r="B300" s="133" t="s">
        <v>522</v>
      </c>
      <c r="C300" s="138" t="s">
        <v>523</v>
      </c>
      <c r="D300" s="142">
        <v>1.7331239999999999</v>
      </c>
      <c r="E300" s="142">
        <f t="shared" si="299"/>
        <v>0.10398743999999999</v>
      </c>
      <c r="F300" s="142">
        <f t="shared" si="300"/>
        <v>1.4558241599999999</v>
      </c>
      <c r="G300" s="142">
        <v>0</v>
      </c>
      <c r="H300" s="142">
        <f t="shared" si="301"/>
        <v>0.17331240000000001</v>
      </c>
      <c r="I300" s="142">
        <v>0</v>
      </c>
      <c r="J300" s="142">
        <v>0</v>
      </c>
      <c r="K300" s="142">
        <v>0</v>
      </c>
      <c r="L300" s="142">
        <v>0</v>
      </c>
      <c r="M300" s="142">
        <v>0</v>
      </c>
      <c r="N300" s="142">
        <f t="shared" si="302"/>
        <v>1.7331239999999999</v>
      </c>
      <c r="O300" s="142">
        <f t="shared" si="303"/>
        <v>0.10398743999999999</v>
      </c>
      <c r="P300" s="142">
        <f t="shared" si="304"/>
        <v>1.4558241599999999</v>
      </c>
      <c r="Q300" s="142">
        <f t="shared" si="305"/>
        <v>0</v>
      </c>
      <c r="R300" s="142">
        <f t="shared" si="306"/>
        <v>0.17331240000000001</v>
      </c>
      <c r="S300" s="134">
        <v>0</v>
      </c>
      <c r="T300" s="134">
        <v>0</v>
      </c>
      <c r="U300" s="168">
        <v>0</v>
      </c>
      <c r="V300" s="134">
        <v>0</v>
      </c>
      <c r="W300" s="142">
        <v>0</v>
      </c>
      <c r="X300" s="142"/>
      <c r="Y300" s="142"/>
      <c r="Z300" s="142"/>
      <c r="AA300" s="142"/>
      <c r="AB300" s="142"/>
      <c r="AC300" s="142"/>
      <c r="AD300" s="142"/>
      <c r="AE300" s="134">
        <v>0</v>
      </c>
      <c r="AF300" s="142"/>
      <c r="AG300" s="142"/>
      <c r="AH300" s="142"/>
      <c r="AI300" s="142"/>
      <c r="AJ300" s="134">
        <v>0</v>
      </c>
      <c r="AK300" s="142"/>
    </row>
    <row r="301" spans="1:37" ht="47.25" x14ac:dyDescent="0.25">
      <c r="A301" s="267">
        <f t="shared" si="280"/>
        <v>251</v>
      </c>
      <c r="B301" s="133" t="s">
        <v>524</v>
      </c>
      <c r="C301" s="138" t="s">
        <v>525</v>
      </c>
      <c r="D301" s="142">
        <v>1.2E-2</v>
      </c>
      <c r="E301" s="142">
        <f t="shared" si="299"/>
        <v>7.1999999999999994E-4</v>
      </c>
      <c r="F301" s="142">
        <f t="shared" si="300"/>
        <v>1.008E-2</v>
      </c>
      <c r="G301" s="142">
        <v>0</v>
      </c>
      <c r="H301" s="142">
        <f t="shared" si="301"/>
        <v>1.2000000000000001E-3</v>
      </c>
      <c r="I301" s="142">
        <v>15.69276176</v>
      </c>
      <c r="J301" s="142">
        <v>0</v>
      </c>
      <c r="K301" s="142">
        <v>15.69190345</v>
      </c>
      <c r="L301" s="142">
        <v>0</v>
      </c>
      <c r="M301" s="142">
        <v>8.5831000000000004E-4</v>
      </c>
      <c r="N301" s="142">
        <f t="shared" si="302"/>
        <v>-15.680761759999999</v>
      </c>
      <c r="O301" s="142">
        <f t="shared" si="303"/>
        <v>7.1999999999999994E-4</v>
      </c>
      <c r="P301" s="142">
        <f t="shared" si="304"/>
        <v>-15.68182345</v>
      </c>
      <c r="Q301" s="142">
        <f t="shared" si="305"/>
        <v>0</v>
      </c>
      <c r="R301" s="142">
        <f t="shared" si="306"/>
        <v>3.4169000000000007E-4</v>
      </c>
      <c r="S301" s="134">
        <v>16.346446929999999</v>
      </c>
      <c r="T301" s="134">
        <v>0</v>
      </c>
      <c r="U301" s="168">
        <v>16.345732760000001</v>
      </c>
      <c r="V301" s="134">
        <v>0</v>
      </c>
      <c r="W301" s="142">
        <v>7.1416999999999997E-4</v>
      </c>
      <c r="X301" s="142"/>
      <c r="Y301" s="142"/>
      <c r="Z301" s="142"/>
      <c r="AA301" s="142"/>
      <c r="AB301" s="142"/>
      <c r="AC301" s="142"/>
      <c r="AD301" s="142"/>
      <c r="AE301" s="134">
        <v>0</v>
      </c>
      <c r="AF301" s="142"/>
      <c r="AG301" s="142"/>
      <c r="AH301" s="142"/>
      <c r="AI301" s="142"/>
      <c r="AJ301" s="134">
        <v>0</v>
      </c>
      <c r="AK301" s="142"/>
    </row>
    <row r="302" spans="1:37" ht="31.5" x14ac:dyDescent="0.25">
      <c r="A302" s="267">
        <f t="shared" si="280"/>
        <v>252</v>
      </c>
      <c r="B302" s="133" t="s">
        <v>526</v>
      </c>
      <c r="C302" s="138" t="s">
        <v>527</v>
      </c>
      <c r="D302" s="142">
        <v>6.5383440000000004</v>
      </c>
      <c r="E302" s="142">
        <f t="shared" si="299"/>
        <v>0.39230064000000003</v>
      </c>
      <c r="F302" s="142">
        <f t="shared" si="300"/>
        <v>5.4922089600000001</v>
      </c>
      <c r="G302" s="142">
        <v>0</v>
      </c>
      <c r="H302" s="142">
        <f t="shared" si="301"/>
        <v>0.65383440000000004</v>
      </c>
      <c r="I302" s="142">
        <v>0.46501348800000003</v>
      </c>
      <c r="J302" s="142">
        <v>0</v>
      </c>
      <c r="K302" s="142">
        <v>0</v>
      </c>
      <c r="L302" s="142">
        <v>0</v>
      </c>
      <c r="M302" s="142">
        <v>0.46501348800000003</v>
      </c>
      <c r="N302" s="142">
        <f t="shared" si="302"/>
        <v>6.0733305120000001</v>
      </c>
      <c r="O302" s="142">
        <f t="shared" si="303"/>
        <v>0.39230064000000003</v>
      </c>
      <c r="P302" s="142">
        <f t="shared" si="304"/>
        <v>5.4922089600000001</v>
      </c>
      <c r="Q302" s="142">
        <f t="shared" si="305"/>
        <v>0</v>
      </c>
      <c r="R302" s="142">
        <f t="shared" si="306"/>
        <v>0.18882091200000001</v>
      </c>
      <c r="S302" s="134">
        <v>0.38751123999999998</v>
      </c>
      <c r="T302" s="134">
        <v>0</v>
      </c>
      <c r="U302" s="168">
        <v>0</v>
      </c>
      <c r="V302" s="134">
        <v>0</v>
      </c>
      <c r="W302" s="142">
        <v>0.38751123999999998</v>
      </c>
      <c r="X302" s="142"/>
      <c r="Y302" s="142"/>
      <c r="Z302" s="142"/>
      <c r="AA302" s="142"/>
      <c r="AB302" s="142"/>
      <c r="AC302" s="142"/>
      <c r="AD302" s="142"/>
      <c r="AE302" s="134">
        <v>0</v>
      </c>
      <c r="AF302" s="142"/>
      <c r="AG302" s="142"/>
      <c r="AH302" s="142"/>
      <c r="AI302" s="142"/>
      <c r="AJ302" s="134">
        <v>0</v>
      </c>
      <c r="AK302" s="142"/>
    </row>
    <row r="303" spans="1:37" ht="94.5" x14ac:dyDescent="0.25">
      <c r="A303" s="267">
        <f t="shared" si="280"/>
        <v>253</v>
      </c>
      <c r="B303" s="133" t="s">
        <v>1871</v>
      </c>
      <c r="C303" s="138" t="s">
        <v>1693</v>
      </c>
      <c r="D303" s="142">
        <v>1.81932</v>
      </c>
      <c r="E303" s="142">
        <f t="shared" si="299"/>
        <v>0.1091592</v>
      </c>
      <c r="F303" s="142">
        <f t="shared" si="300"/>
        <v>1.5282288000000002</v>
      </c>
      <c r="G303" s="142">
        <v>0</v>
      </c>
      <c r="H303" s="142">
        <f t="shared" si="301"/>
        <v>0.18193200000000001</v>
      </c>
      <c r="I303" s="142">
        <v>0.59219869199999997</v>
      </c>
      <c r="J303" s="142">
        <v>0.46280688000000003</v>
      </c>
      <c r="K303" s="142">
        <v>0</v>
      </c>
      <c r="L303" s="142">
        <v>0</v>
      </c>
      <c r="M303" s="142">
        <v>0.12939181199999997</v>
      </c>
      <c r="N303" s="142">
        <f t="shared" si="302"/>
        <v>1.2271213080000001</v>
      </c>
      <c r="O303" s="142">
        <f t="shared" si="303"/>
        <v>-0.35364768000000002</v>
      </c>
      <c r="P303" s="142">
        <f t="shared" si="304"/>
        <v>1.5282288000000002</v>
      </c>
      <c r="Q303" s="142">
        <f t="shared" si="305"/>
        <v>0</v>
      </c>
      <c r="R303" s="142">
        <f t="shared" si="306"/>
        <v>5.2540188000000043E-2</v>
      </c>
      <c r="S303" s="134">
        <v>0.49349891000000001</v>
      </c>
      <c r="T303" s="134">
        <v>0.38567240000000003</v>
      </c>
      <c r="U303" s="168">
        <v>0</v>
      </c>
      <c r="V303" s="134">
        <v>0</v>
      </c>
      <c r="W303" s="142">
        <v>0.10782651</v>
      </c>
      <c r="X303" s="142"/>
      <c r="Y303" s="142"/>
      <c r="Z303" s="142"/>
      <c r="AA303" s="142"/>
      <c r="AB303" s="142"/>
      <c r="AC303" s="142"/>
      <c r="AD303" s="142"/>
      <c r="AE303" s="134">
        <v>0</v>
      </c>
      <c r="AF303" s="142"/>
      <c r="AG303" s="142"/>
      <c r="AH303" s="142"/>
      <c r="AI303" s="142"/>
      <c r="AJ303" s="134">
        <v>0</v>
      </c>
      <c r="AK303" s="142"/>
    </row>
    <row r="304" spans="1:37" ht="47.25" x14ac:dyDescent="0.25">
      <c r="A304" s="267">
        <f t="shared" si="280"/>
        <v>254</v>
      </c>
      <c r="B304" s="133" t="s">
        <v>528</v>
      </c>
      <c r="C304" s="138" t="s">
        <v>529</v>
      </c>
      <c r="D304" s="142">
        <v>0.94243200000000005</v>
      </c>
      <c r="E304" s="142">
        <f t="shared" si="299"/>
        <v>5.654592E-2</v>
      </c>
      <c r="F304" s="142">
        <f t="shared" si="300"/>
        <v>0.79164288000000005</v>
      </c>
      <c r="G304" s="142">
        <v>0</v>
      </c>
      <c r="H304" s="142">
        <f t="shared" si="301"/>
        <v>9.4243200000000013E-2</v>
      </c>
      <c r="I304" s="142">
        <v>0.74775554399999999</v>
      </c>
      <c r="J304" s="142">
        <v>0</v>
      </c>
      <c r="K304" s="142">
        <v>0</v>
      </c>
      <c r="L304" s="142">
        <v>0.66426600000000002</v>
      </c>
      <c r="M304" s="142">
        <v>8.3489543999999985E-2</v>
      </c>
      <c r="N304" s="142">
        <f t="shared" si="302"/>
        <v>0.19467645600000005</v>
      </c>
      <c r="O304" s="142">
        <f t="shared" si="303"/>
        <v>5.654592E-2</v>
      </c>
      <c r="P304" s="142">
        <f t="shared" si="304"/>
        <v>0.79164288000000005</v>
      </c>
      <c r="Q304" s="142">
        <f t="shared" si="305"/>
        <v>-0.66426600000000002</v>
      </c>
      <c r="R304" s="142">
        <f t="shared" si="306"/>
        <v>1.0753656000000028E-2</v>
      </c>
      <c r="S304" s="134">
        <v>0.6304864</v>
      </c>
      <c r="T304" s="134">
        <v>0</v>
      </c>
      <c r="U304" s="168">
        <v>0.55355499999999991</v>
      </c>
      <c r="V304" s="134">
        <v>0</v>
      </c>
      <c r="W304" s="142">
        <v>7.6931399999999997E-2</v>
      </c>
      <c r="X304" s="142"/>
      <c r="Y304" s="142"/>
      <c r="Z304" s="142"/>
      <c r="AA304" s="142"/>
      <c r="AB304" s="181">
        <v>2020</v>
      </c>
      <c r="AC304" s="142" t="s">
        <v>2198</v>
      </c>
      <c r="AD304" s="142" t="s">
        <v>2199</v>
      </c>
      <c r="AE304" s="134">
        <v>1.26</v>
      </c>
      <c r="AF304" s="142"/>
      <c r="AG304" s="142"/>
      <c r="AH304" s="142"/>
      <c r="AI304" s="142"/>
      <c r="AJ304" s="134">
        <v>0</v>
      </c>
      <c r="AK304" s="142"/>
    </row>
    <row r="305" spans="1:37" ht="110.25" x14ac:dyDescent="0.25">
      <c r="A305" s="267">
        <f t="shared" si="280"/>
        <v>255</v>
      </c>
      <c r="B305" s="133" t="s">
        <v>1872</v>
      </c>
      <c r="C305" s="138" t="s">
        <v>530</v>
      </c>
      <c r="D305" s="142">
        <v>0</v>
      </c>
      <c r="E305" s="142">
        <f t="shared" si="299"/>
        <v>0</v>
      </c>
      <c r="F305" s="142">
        <f t="shared" si="300"/>
        <v>0</v>
      </c>
      <c r="G305" s="142">
        <v>0</v>
      </c>
      <c r="H305" s="142">
        <f t="shared" si="301"/>
        <v>0</v>
      </c>
      <c r="I305" s="142">
        <v>2.3705939999999998E-2</v>
      </c>
      <c r="J305" s="142">
        <v>0</v>
      </c>
      <c r="K305" s="142">
        <v>0</v>
      </c>
      <c r="L305" s="142">
        <v>0</v>
      </c>
      <c r="M305" s="142">
        <v>2.3705939999999998E-2</v>
      </c>
      <c r="N305" s="142">
        <f t="shared" si="302"/>
        <v>-2.3705939999999998E-2</v>
      </c>
      <c r="O305" s="142">
        <f t="shared" si="303"/>
        <v>0</v>
      </c>
      <c r="P305" s="142">
        <f t="shared" si="304"/>
        <v>0</v>
      </c>
      <c r="Q305" s="142">
        <f t="shared" si="305"/>
        <v>0</v>
      </c>
      <c r="R305" s="142">
        <f t="shared" si="306"/>
        <v>-2.3705939999999998E-2</v>
      </c>
      <c r="S305" s="134">
        <v>4.9120879999999999E-2</v>
      </c>
      <c r="T305" s="134">
        <v>0</v>
      </c>
      <c r="U305" s="168">
        <v>2.787241E-2</v>
      </c>
      <c r="V305" s="134">
        <v>0</v>
      </c>
      <c r="W305" s="142">
        <v>2.1248470000000002E-2</v>
      </c>
      <c r="X305" s="142"/>
      <c r="Y305" s="142"/>
      <c r="Z305" s="142"/>
      <c r="AA305" s="142"/>
      <c r="AB305" s="142"/>
      <c r="AC305" s="142"/>
      <c r="AD305" s="142"/>
      <c r="AE305" s="134">
        <v>0</v>
      </c>
      <c r="AF305" s="181">
        <v>2020</v>
      </c>
      <c r="AG305" s="142" t="s">
        <v>2200</v>
      </c>
      <c r="AH305" s="142" t="s">
        <v>2201</v>
      </c>
      <c r="AI305" s="142" t="s">
        <v>2202</v>
      </c>
      <c r="AJ305" s="134">
        <v>0.13</v>
      </c>
      <c r="AK305" s="142"/>
    </row>
    <row r="306" spans="1:37" ht="110.25" x14ac:dyDescent="0.25">
      <c r="A306" s="267">
        <f t="shared" si="280"/>
        <v>256</v>
      </c>
      <c r="B306" s="133" t="s">
        <v>1873</v>
      </c>
      <c r="C306" s="138" t="s">
        <v>1874</v>
      </c>
      <c r="D306" s="142">
        <v>0</v>
      </c>
      <c r="E306" s="142">
        <f t="shared" si="299"/>
        <v>0</v>
      </c>
      <c r="F306" s="142">
        <f t="shared" si="300"/>
        <v>0</v>
      </c>
      <c r="G306" s="142">
        <v>0</v>
      </c>
      <c r="H306" s="142">
        <f t="shared" si="301"/>
        <v>0</v>
      </c>
      <c r="I306" s="142">
        <v>9.3006456000000001E-2</v>
      </c>
      <c r="J306" s="142">
        <v>0</v>
      </c>
      <c r="K306" s="142">
        <v>0</v>
      </c>
      <c r="L306" s="142">
        <v>0</v>
      </c>
      <c r="M306" s="142">
        <v>9.3006456000000001E-2</v>
      </c>
      <c r="N306" s="142">
        <f t="shared" si="302"/>
        <v>-9.3006456000000001E-2</v>
      </c>
      <c r="O306" s="142">
        <f t="shared" si="303"/>
        <v>0</v>
      </c>
      <c r="P306" s="142">
        <f t="shared" si="304"/>
        <v>0</v>
      </c>
      <c r="Q306" s="142">
        <f t="shared" si="305"/>
        <v>0</v>
      </c>
      <c r="R306" s="142">
        <f t="shared" si="306"/>
        <v>-9.3006456000000001E-2</v>
      </c>
      <c r="S306" s="134">
        <v>0.14130275999999997</v>
      </c>
      <c r="T306" s="134">
        <v>0</v>
      </c>
      <c r="U306" s="168">
        <v>5.1846699999999996E-2</v>
      </c>
      <c r="V306" s="134">
        <v>0</v>
      </c>
      <c r="W306" s="142">
        <v>8.945605999999999E-2</v>
      </c>
      <c r="X306" s="142"/>
      <c r="Y306" s="142"/>
      <c r="Z306" s="142"/>
      <c r="AA306" s="142"/>
      <c r="AB306" s="142"/>
      <c r="AC306" s="142"/>
      <c r="AD306" s="142"/>
      <c r="AE306" s="134">
        <v>0</v>
      </c>
      <c r="AF306" s="142"/>
      <c r="AG306" s="142"/>
      <c r="AH306" s="142"/>
      <c r="AI306" s="142"/>
      <c r="AJ306" s="134">
        <v>0</v>
      </c>
      <c r="AK306" s="142"/>
    </row>
    <row r="307" spans="1:37" ht="32.25" customHeight="1" x14ac:dyDescent="0.25">
      <c r="A307" s="267">
        <f t="shared" si="280"/>
        <v>257</v>
      </c>
      <c r="B307" s="133" t="s">
        <v>1875</v>
      </c>
      <c r="C307" s="138" t="s">
        <v>531</v>
      </c>
      <c r="D307" s="142">
        <v>0</v>
      </c>
      <c r="E307" s="142">
        <f t="shared" si="299"/>
        <v>0</v>
      </c>
      <c r="F307" s="142">
        <f t="shared" si="300"/>
        <v>0</v>
      </c>
      <c r="G307" s="142">
        <v>0</v>
      </c>
      <c r="H307" s="142">
        <f t="shared" si="301"/>
        <v>0</v>
      </c>
      <c r="I307" s="142">
        <v>4.1500691999999999E-2</v>
      </c>
      <c r="J307" s="142">
        <v>0</v>
      </c>
      <c r="K307" s="142">
        <v>0</v>
      </c>
      <c r="L307" s="142">
        <v>0</v>
      </c>
      <c r="M307" s="142">
        <v>4.1500691999999999E-2</v>
      </c>
      <c r="N307" s="142">
        <f t="shared" si="302"/>
        <v>-4.1500691999999999E-2</v>
      </c>
      <c r="O307" s="142">
        <f t="shared" si="303"/>
        <v>0</v>
      </c>
      <c r="P307" s="142">
        <f t="shared" si="304"/>
        <v>0</v>
      </c>
      <c r="Q307" s="142">
        <f t="shared" si="305"/>
        <v>0</v>
      </c>
      <c r="R307" s="142">
        <f t="shared" si="306"/>
        <v>-4.1500691999999999E-2</v>
      </c>
      <c r="S307" s="134">
        <v>6.9335519999999998E-2</v>
      </c>
      <c r="T307" s="134">
        <v>0</v>
      </c>
      <c r="U307" s="168">
        <v>3.2306719999999997E-2</v>
      </c>
      <c r="V307" s="134">
        <v>0</v>
      </c>
      <c r="W307" s="142">
        <v>3.7028800000000001E-2</v>
      </c>
      <c r="X307" s="142"/>
      <c r="Y307" s="142"/>
      <c r="Z307" s="142"/>
      <c r="AA307" s="142"/>
      <c r="AB307" s="142"/>
      <c r="AC307" s="142"/>
      <c r="AD307" s="142"/>
      <c r="AE307" s="134">
        <v>0</v>
      </c>
      <c r="AF307" s="181">
        <v>2020</v>
      </c>
      <c r="AG307" s="142" t="s">
        <v>2200</v>
      </c>
      <c r="AH307" s="142" t="s">
        <v>2201</v>
      </c>
      <c r="AI307" s="142" t="s">
        <v>2202</v>
      </c>
      <c r="AJ307" s="134">
        <v>0.15</v>
      </c>
      <c r="AK307" s="142"/>
    </row>
    <row r="308" spans="1:37" ht="15.75" x14ac:dyDescent="0.25">
      <c r="A308" s="267"/>
      <c r="B308" s="187" t="s">
        <v>532</v>
      </c>
      <c r="C308" s="188"/>
      <c r="D308" s="170">
        <v>105.629592</v>
      </c>
      <c r="E308" s="170">
        <f t="shared" ref="E308:AK308" si="307">SUM(E309:E352)</f>
        <v>6.3377755200000001</v>
      </c>
      <c r="F308" s="170">
        <f t="shared" si="307"/>
        <v>88.72885728</v>
      </c>
      <c r="G308" s="170">
        <f t="shared" si="307"/>
        <v>0</v>
      </c>
      <c r="H308" s="170">
        <f t="shared" si="307"/>
        <v>10.5629592</v>
      </c>
      <c r="I308" s="170">
        <f t="shared" si="307"/>
        <v>40.604193631999998</v>
      </c>
      <c r="J308" s="170">
        <f t="shared" si="307"/>
        <v>1.2432512779999998</v>
      </c>
      <c r="K308" s="170">
        <f t="shared" si="307"/>
        <v>27.877113260000002</v>
      </c>
      <c r="L308" s="170">
        <f t="shared" si="307"/>
        <v>4.2597666099999998</v>
      </c>
      <c r="M308" s="170">
        <f t="shared" si="307"/>
        <v>7.2240624839999983</v>
      </c>
      <c r="N308" s="170">
        <f t="shared" si="307"/>
        <v>65.025398368000012</v>
      </c>
      <c r="O308" s="170">
        <f t="shared" si="307"/>
        <v>5.0945242419999976</v>
      </c>
      <c r="P308" s="170">
        <f t="shared" si="307"/>
        <v>60.851744020000005</v>
      </c>
      <c r="Q308" s="170">
        <f t="shared" si="307"/>
        <v>-4.2597666099999998</v>
      </c>
      <c r="R308" s="170">
        <f t="shared" si="307"/>
        <v>3.3388967159999994</v>
      </c>
      <c r="S308" s="170">
        <v>36.803091680000009</v>
      </c>
      <c r="T308" s="170">
        <v>1.5583100100000002</v>
      </c>
      <c r="U308" s="168">
        <v>27.230676269999996</v>
      </c>
      <c r="V308" s="170">
        <v>1.9940533300000001</v>
      </c>
      <c r="W308" s="170">
        <v>6.020052070000002</v>
      </c>
      <c r="X308" s="170">
        <f t="shared" si="307"/>
        <v>0</v>
      </c>
      <c r="Y308" s="170">
        <f t="shared" si="307"/>
        <v>0</v>
      </c>
      <c r="Z308" s="170">
        <f t="shared" si="307"/>
        <v>0</v>
      </c>
      <c r="AA308" s="170">
        <f t="shared" si="307"/>
        <v>0</v>
      </c>
      <c r="AB308" s="170"/>
      <c r="AC308" s="170"/>
      <c r="AD308" s="170"/>
      <c r="AE308" s="170">
        <f t="shared" si="307"/>
        <v>6.75</v>
      </c>
      <c r="AF308" s="170"/>
      <c r="AG308" s="170"/>
      <c r="AH308" s="170"/>
      <c r="AI308" s="170"/>
      <c r="AJ308" s="170">
        <f t="shared" si="307"/>
        <v>0</v>
      </c>
      <c r="AK308" s="170">
        <f t="shared" si="307"/>
        <v>0</v>
      </c>
    </row>
    <row r="309" spans="1:37" ht="63" x14ac:dyDescent="0.25">
      <c r="A309" s="267">
        <f t="shared" si="280"/>
        <v>258</v>
      </c>
      <c r="B309" s="133" t="s">
        <v>1876</v>
      </c>
      <c r="C309" s="138" t="s">
        <v>533</v>
      </c>
      <c r="D309" s="142">
        <v>3.5030399999999995</v>
      </c>
      <c r="E309" s="142">
        <f t="shared" ref="E309:E352" si="308">D309*6%</f>
        <v>0.21018239999999996</v>
      </c>
      <c r="F309" s="142">
        <f t="shared" ref="F309:F352" si="309">D309-E309-H309</f>
        <v>2.9425535999999997</v>
      </c>
      <c r="G309" s="142">
        <v>0</v>
      </c>
      <c r="H309" s="142">
        <f t="shared" ref="H309:H352" si="310">D309*10%</f>
        <v>0.35030399999999995</v>
      </c>
      <c r="I309" s="142">
        <v>4.2133405120000003</v>
      </c>
      <c r="J309" s="142">
        <v>0</v>
      </c>
      <c r="K309" s="142">
        <v>3.9642008799999999</v>
      </c>
      <c r="L309" s="142">
        <v>0</v>
      </c>
      <c r="M309" s="142">
        <v>0.249139632</v>
      </c>
      <c r="N309" s="142">
        <f t="shared" ref="N309:N352" si="311">D309-I309</f>
        <v>-0.71030051200000077</v>
      </c>
      <c r="O309" s="142">
        <f t="shared" ref="O309:O352" si="312">E309-J309</f>
        <v>0.21018239999999996</v>
      </c>
      <c r="P309" s="142">
        <f t="shared" ref="P309:P352" si="313">F309-K309</f>
        <v>-1.0216472800000003</v>
      </c>
      <c r="Q309" s="142">
        <f t="shared" ref="Q309:Q352" si="314">G309-L309</f>
        <v>0</v>
      </c>
      <c r="R309" s="142">
        <f t="shared" ref="R309:R352" si="315">H309-M309</f>
        <v>0.10116436799999995</v>
      </c>
      <c r="S309" s="134">
        <v>4.3369922700000005</v>
      </c>
      <c r="T309" s="134">
        <v>0</v>
      </c>
      <c r="U309" s="168">
        <v>4.1293759100000003</v>
      </c>
      <c r="V309" s="134">
        <v>0</v>
      </c>
      <c r="W309" s="142">
        <v>0.20761636</v>
      </c>
      <c r="X309" s="142"/>
      <c r="Y309" s="142"/>
      <c r="Z309" s="142"/>
      <c r="AA309" s="142"/>
      <c r="AB309" s="142"/>
      <c r="AC309" s="142"/>
      <c r="AD309" s="142"/>
      <c r="AE309" s="134">
        <v>0</v>
      </c>
      <c r="AF309" s="142"/>
      <c r="AG309" s="142"/>
      <c r="AH309" s="142"/>
      <c r="AI309" s="142"/>
      <c r="AJ309" s="134">
        <v>0</v>
      </c>
      <c r="AK309" s="142"/>
    </row>
    <row r="310" spans="1:37" ht="47.25" x14ac:dyDescent="0.25">
      <c r="A310" s="267">
        <f t="shared" si="280"/>
        <v>259</v>
      </c>
      <c r="B310" s="174" t="s">
        <v>534</v>
      </c>
      <c r="C310" s="138" t="s">
        <v>535</v>
      </c>
      <c r="D310" s="142">
        <v>2.2358640000000012</v>
      </c>
      <c r="E310" s="142">
        <f t="shared" si="308"/>
        <v>0.13415184000000008</v>
      </c>
      <c r="F310" s="142">
        <f t="shared" si="309"/>
        <v>1.8781257600000012</v>
      </c>
      <c r="G310" s="142">
        <v>0</v>
      </c>
      <c r="H310" s="142">
        <f t="shared" si="310"/>
        <v>0.22358640000000013</v>
      </c>
      <c r="I310" s="142">
        <v>0.15901682399999997</v>
      </c>
      <c r="J310" s="142">
        <v>0</v>
      </c>
      <c r="K310" s="142">
        <v>0</v>
      </c>
      <c r="L310" s="142">
        <v>0</v>
      </c>
      <c r="M310" s="142">
        <v>0.15901682399999997</v>
      </c>
      <c r="N310" s="142">
        <f t="shared" si="311"/>
        <v>2.0768471760000011</v>
      </c>
      <c r="O310" s="142">
        <f t="shared" si="312"/>
        <v>0.13415184000000008</v>
      </c>
      <c r="P310" s="142">
        <f t="shared" si="313"/>
        <v>1.8781257600000012</v>
      </c>
      <c r="Q310" s="142">
        <f t="shared" si="314"/>
        <v>0</v>
      </c>
      <c r="R310" s="142">
        <f t="shared" si="315"/>
        <v>6.4569576000000156E-2</v>
      </c>
      <c r="S310" s="134">
        <v>0.13251401999999998</v>
      </c>
      <c r="T310" s="134">
        <v>0</v>
      </c>
      <c r="U310" s="168">
        <v>0</v>
      </c>
      <c r="V310" s="134">
        <v>0</v>
      </c>
      <c r="W310" s="142">
        <v>0.13251401999999998</v>
      </c>
      <c r="X310" s="142"/>
      <c r="Y310" s="142"/>
      <c r="Z310" s="142"/>
      <c r="AA310" s="142"/>
      <c r="AB310" s="142"/>
      <c r="AC310" s="142"/>
      <c r="AD310" s="142"/>
      <c r="AE310" s="134">
        <v>0</v>
      </c>
      <c r="AF310" s="142"/>
      <c r="AG310" s="142"/>
      <c r="AH310" s="142"/>
      <c r="AI310" s="142"/>
      <c r="AJ310" s="134">
        <v>0</v>
      </c>
      <c r="AK310" s="142"/>
    </row>
    <row r="311" spans="1:37" ht="47.25" x14ac:dyDescent="0.25">
      <c r="A311" s="267">
        <f t="shared" si="280"/>
        <v>260</v>
      </c>
      <c r="B311" s="133" t="s">
        <v>536</v>
      </c>
      <c r="C311" s="138" t="s">
        <v>537</v>
      </c>
      <c r="D311" s="142">
        <v>2.609712</v>
      </c>
      <c r="E311" s="142">
        <f t="shared" si="308"/>
        <v>0.15658272000000001</v>
      </c>
      <c r="F311" s="142">
        <f t="shared" si="309"/>
        <v>2.19215808</v>
      </c>
      <c r="G311" s="142">
        <v>0</v>
      </c>
      <c r="H311" s="142">
        <f t="shared" si="310"/>
        <v>0.26097120000000001</v>
      </c>
      <c r="I311" s="142">
        <v>0.18560525999999999</v>
      </c>
      <c r="J311" s="142">
        <v>0</v>
      </c>
      <c r="K311" s="142">
        <v>0</v>
      </c>
      <c r="L311" s="142">
        <v>0</v>
      </c>
      <c r="M311" s="142">
        <v>0.18560525999999999</v>
      </c>
      <c r="N311" s="142">
        <f t="shared" si="311"/>
        <v>2.42410674</v>
      </c>
      <c r="O311" s="142">
        <f t="shared" si="312"/>
        <v>0.15658272000000001</v>
      </c>
      <c r="P311" s="142">
        <f t="shared" si="313"/>
        <v>2.19215808</v>
      </c>
      <c r="Q311" s="142">
        <f t="shared" si="314"/>
        <v>0</v>
      </c>
      <c r="R311" s="142">
        <f t="shared" si="315"/>
        <v>7.536594000000002E-2</v>
      </c>
      <c r="S311" s="134">
        <v>0.15467105</v>
      </c>
      <c r="T311" s="134">
        <v>0</v>
      </c>
      <c r="U311" s="168">
        <v>0</v>
      </c>
      <c r="V311" s="134">
        <v>0</v>
      </c>
      <c r="W311" s="142">
        <v>0.15467105</v>
      </c>
      <c r="X311" s="142"/>
      <c r="Y311" s="142"/>
      <c r="Z311" s="142"/>
      <c r="AA311" s="142"/>
      <c r="AB311" s="142"/>
      <c r="AC311" s="142"/>
      <c r="AD311" s="142"/>
      <c r="AE311" s="134">
        <v>0</v>
      </c>
      <c r="AF311" s="142"/>
      <c r="AG311" s="142"/>
      <c r="AH311" s="142"/>
      <c r="AI311" s="142"/>
      <c r="AJ311" s="134">
        <v>0</v>
      </c>
      <c r="AK311" s="142"/>
    </row>
    <row r="312" spans="1:37" ht="110.25" x14ac:dyDescent="0.25">
      <c r="A312" s="267">
        <f t="shared" si="280"/>
        <v>261</v>
      </c>
      <c r="B312" s="133" t="s">
        <v>1877</v>
      </c>
      <c r="C312" s="138" t="s">
        <v>538</v>
      </c>
      <c r="D312" s="142">
        <v>1.2E-2</v>
      </c>
      <c r="E312" s="142">
        <f t="shared" si="308"/>
        <v>7.1999999999999994E-4</v>
      </c>
      <c r="F312" s="142">
        <f t="shared" si="309"/>
        <v>1.008E-2</v>
      </c>
      <c r="G312" s="142">
        <v>0</v>
      </c>
      <c r="H312" s="142">
        <f t="shared" si="310"/>
        <v>1.2000000000000001E-3</v>
      </c>
      <c r="I312" s="142">
        <v>8.5344000000000001E-4</v>
      </c>
      <c r="J312" s="142">
        <v>0</v>
      </c>
      <c r="K312" s="142">
        <v>0</v>
      </c>
      <c r="L312" s="142">
        <v>0</v>
      </c>
      <c r="M312" s="142">
        <v>8.5344000000000001E-4</v>
      </c>
      <c r="N312" s="142">
        <f t="shared" si="311"/>
        <v>1.114656E-2</v>
      </c>
      <c r="O312" s="142">
        <f t="shared" si="312"/>
        <v>7.1999999999999994E-4</v>
      </c>
      <c r="P312" s="142">
        <f t="shared" si="313"/>
        <v>1.008E-2</v>
      </c>
      <c r="Q312" s="142">
        <f t="shared" si="314"/>
        <v>0</v>
      </c>
      <c r="R312" s="142">
        <f t="shared" si="315"/>
        <v>3.465600000000001E-4</v>
      </c>
      <c r="S312" s="134">
        <v>7.1119999999999994E-4</v>
      </c>
      <c r="T312" s="134">
        <v>0</v>
      </c>
      <c r="U312" s="168">
        <v>0</v>
      </c>
      <c r="V312" s="134">
        <v>0</v>
      </c>
      <c r="W312" s="142">
        <v>7.1119999999999994E-4</v>
      </c>
      <c r="X312" s="142"/>
      <c r="Y312" s="142"/>
      <c r="Z312" s="142"/>
      <c r="AA312" s="142"/>
      <c r="AB312" s="142"/>
      <c r="AC312" s="142"/>
      <c r="AD312" s="142"/>
      <c r="AE312" s="134">
        <v>0</v>
      </c>
      <c r="AF312" s="142"/>
      <c r="AG312" s="142"/>
      <c r="AH312" s="142"/>
      <c r="AI312" s="142"/>
      <c r="AJ312" s="134">
        <v>0</v>
      </c>
      <c r="AK312" s="142"/>
    </row>
    <row r="313" spans="1:37" ht="47.25" x14ac:dyDescent="0.25">
      <c r="A313" s="267">
        <f t="shared" si="280"/>
        <v>262</v>
      </c>
      <c r="B313" s="133" t="s">
        <v>539</v>
      </c>
      <c r="C313" s="138" t="s">
        <v>540</v>
      </c>
      <c r="D313" s="142">
        <v>8.3568000000000003E-2</v>
      </c>
      <c r="E313" s="142">
        <f t="shared" si="308"/>
        <v>5.0140799999999998E-3</v>
      </c>
      <c r="F313" s="142">
        <f t="shared" si="309"/>
        <v>7.0197120000000002E-2</v>
      </c>
      <c r="G313" s="142">
        <v>0</v>
      </c>
      <c r="H313" s="142">
        <f t="shared" si="310"/>
        <v>8.356800000000001E-3</v>
      </c>
      <c r="I313" s="142">
        <v>0</v>
      </c>
      <c r="J313" s="142">
        <v>0</v>
      </c>
      <c r="K313" s="142">
        <v>0</v>
      </c>
      <c r="L313" s="142">
        <v>0</v>
      </c>
      <c r="M313" s="142">
        <v>0</v>
      </c>
      <c r="N313" s="142">
        <f t="shared" si="311"/>
        <v>8.3568000000000003E-2</v>
      </c>
      <c r="O313" s="142">
        <f t="shared" si="312"/>
        <v>5.0140799999999998E-3</v>
      </c>
      <c r="P313" s="142">
        <f t="shared" si="313"/>
        <v>7.0197120000000002E-2</v>
      </c>
      <c r="Q313" s="142">
        <f t="shared" si="314"/>
        <v>0</v>
      </c>
      <c r="R313" s="142">
        <f t="shared" si="315"/>
        <v>8.356800000000001E-3</v>
      </c>
      <c r="S313" s="134">
        <v>0</v>
      </c>
      <c r="T313" s="134">
        <v>0</v>
      </c>
      <c r="U313" s="168">
        <v>0</v>
      </c>
      <c r="V313" s="134">
        <v>0</v>
      </c>
      <c r="W313" s="142">
        <v>0</v>
      </c>
      <c r="X313" s="142"/>
      <c r="Y313" s="142"/>
      <c r="Z313" s="142"/>
      <c r="AA313" s="142"/>
      <c r="AB313" s="181">
        <v>2020</v>
      </c>
      <c r="AC313" s="142" t="s">
        <v>2198</v>
      </c>
      <c r="AD313" s="142" t="s">
        <v>2199</v>
      </c>
      <c r="AE313" s="134">
        <v>1.26</v>
      </c>
      <c r="AF313" s="142"/>
      <c r="AG313" s="142"/>
      <c r="AH313" s="142"/>
      <c r="AI313" s="142"/>
      <c r="AJ313" s="134">
        <v>0</v>
      </c>
      <c r="AK313" s="142"/>
    </row>
    <row r="314" spans="1:37" ht="24.75" customHeight="1" x14ac:dyDescent="0.25">
      <c r="A314" s="267">
        <f t="shared" si="280"/>
        <v>263</v>
      </c>
      <c r="B314" s="133" t="s">
        <v>541</v>
      </c>
      <c r="C314" s="138" t="s">
        <v>542</v>
      </c>
      <c r="D314" s="142">
        <v>7.2547680000000003</v>
      </c>
      <c r="E314" s="142">
        <f t="shared" si="308"/>
        <v>0.43528608000000002</v>
      </c>
      <c r="F314" s="142">
        <f t="shared" si="309"/>
        <v>6.0940051200000003</v>
      </c>
      <c r="G314" s="142">
        <v>0</v>
      </c>
      <c r="H314" s="142">
        <f t="shared" si="310"/>
        <v>0.72547680000000003</v>
      </c>
      <c r="I314" s="142">
        <v>0.5159662559999999</v>
      </c>
      <c r="J314" s="142">
        <v>0</v>
      </c>
      <c r="K314" s="142">
        <v>0</v>
      </c>
      <c r="L314" s="142">
        <v>0</v>
      </c>
      <c r="M314" s="142">
        <v>0.5159662559999999</v>
      </c>
      <c r="N314" s="142">
        <f t="shared" si="311"/>
        <v>6.7388017440000008</v>
      </c>
      <c r="O314" s="142">
        <f t="shared" si="312"/>
        <v>0.43528608000000002</v>
      </c>
      <c r="P314" s="142">
        <f t="shared" si="313"/>
        <v>6.0940051200000003</v>
      </c>
      <c r="Q314" s="142">
        <f t="shared" si="314"/>
        <v>0</v>
      </c>
      <c r="R314" s="142">
        <f t="shared" si="315"/>
        <v>0.20951054400000013</v>
      </c>
      <c r="S314" s="134">
        <v>0.42997188000000003</v>
      </c>
      <c r="T314" s="134">
        <v>0</v>
      </c>
      <c r="U314" s="168">
        <v>0</v>
      </c>
      <c r="V314" s="134">
        <v>0</v>
      </c>
      <c r="W314" s="142">
        <v>0.42997188000000003</v>
      </c>
      <c r="X314" s="142"/>
      <c r="Y314" s="142"/>
      <c r="Z314" s="142"/>
      <c r="AA314" s="142"/>
      <c r="AB314" s="142"/>
      <c r="AC314" s="142"/>
      <c r="AD314" s="142"/>
      <c r="AE314" s="134">
        <v>0</v>
      </c>
      <c r="AF314" s="142"/>
      <c r="AG314" s="142"/>
      <c r="AH314" s="142"/>
      <c r="AI314" s="142"/>
      <c r="AJ314" s="134">
        <v>0</v>
      </c>
      <c r="AK314" s="142"/>
    </row>
    <row r="315" spans="1:37" ht="47.25" x14ac:dyDescent="0.25">
      <c r="A315" s="267">
        <f t="shared" si="280"/>
        <v>264</v>
      </c>
      <c r="B315" s="133" t="s">
        <v>543</v>
      </c>
      <c r="C315" s="138" t="s">
        <v>544</v>
      </c>
      <c r="D315" s="142">
        <v>4.2029279999999991</v>
      </c>
      <c r="E315" s="142">
        <f t="shared" si="308"/>
        <v>0.25217567999999996</v>
      </c>
      <c r="F315" s="142">
        <f t="shared" si="309"/>
        <v>3.5304595199999991</v>
      </c>
      <c r="G315" s="142">
        <v>0</v>
      </c>
      <c r="H315" s="142">
        <f t="shared" si="310"/>
        <v>0.42029279999999991</v>
      </c>
      <c r="I315" s="142">
        <v>2.3158840559999998</v>
      </c>
      <c r="J315" s="142">
        <v>0.11405422</v>
      </c>
      <c r="K315" s="142">
        <v>1.9029134599999999</v>
      </c>
      <c r="L315" s="142">
        <v>0</v>
      </c>
      <c r="M315" s="142">
        <v>0.29891637599999993</v>
      </c>
      <c r="N315" s="142">
        <f t="shared" si="311"/>
        <v>1.8870439439999993</v>
      </c>
      <c r="O315" s="142">
        <f t="shared" si="312"/>
        <v>0.13812145999999997</v>
      </c>
      <c r="P315" s="142">
        <f t="shared" si="313"/>
        <v>1.6275460599999991</v>
      </c>
      <c r="Q315" s="142">
        <f t="shared" si="314"/>
        <v>0</v>
      </c>
      <c r="R315" s="142">
        <f t="shared" si="315"/>
        <v>0.12137642399999998</v>
      </c>
      <c r="S315" s="134">
        <v>2.3263436899999999</v>
      </c>
      <c r="T315" s="134">
        <v>9.5045179999999993E-2</v>
      </c>
      <c r="U315" s="168">
        <v>1.98220153</v>
      </c>
      <c r="V315" s="134">
        <v>0</v>
      </c>
      <c r="W315" s="142">
        <v>0.24909698</v>
      </c>
      <c r="X315" s="142"/>
      <c r="Y315" s="142"/>
      <c r="Z315" s="142"/>
      <c r="AA315" s="142"/>
      <c r="AB315" s="142"/>
      <c r="AC315" s="142"/>
      <c r="AD315" s="142"/>
      <c r="AE315" s="134">
        <v>0</v>
      </c>
      <c r="AF315" s="142"/>
      <c r="AG315" s="142"/>
      <c r="AH315" s="142"/>
      <c r="AI315" s="142"/>
      <c r="AJ315" s="134">
        <v>0</v>
      </c>
      <c r="AK315" s="142"/>
    </row>
    <row r="316" spans="1:37" ht="78.75" x14ac:dyDescent="0.25">
      <c r="A316" s="267">
        <f t="shared" si="280"/>
        <v>265</v>
      </c>
      <c r="B316" s="133" t="s">
        <v>545</v>
      </c>
      <c r="C316" s="138" t="s">
        <v>546</v>
      </c>
      <c r="D316" s="142">
        <v>3.7439999999999999E-3</v>
      </c>
      <c r="E316" s="142">
        <f t="shared" si="308"/>
        <v>2.2463999999999999E-4</v>
      </c>
      <c r="F316" s="142">
        <f t="shared" si="309"/>
        <v>3.14496E-3</v>
      </c>
      <c r="G316" s="142">
        <v>0</v>
      </c>
      <c r="H316" s="142">
        <f t="shared" si="310"/>
        <v>3.7439999999999999E-4</v>
      </c>
      <c r="I316" s="142">
        <v>0</v>
      </c>
      <c r="J316" s="142">
        <v>0</v>
      </c>
      <c r="K316" s="142">
        <v>0</v>
      </c>
      <c r="L316" s="142">
        <v>0</v>
      </c>
      <c r="M316" s="142">
        <v>0</v>
      </c>
      <c r="N316" s="142">
        <f t="shared" si="311"/>
        <v>3.7439999999999999E-3</v>
      </c>
      <c r="O316" s="142">
        <f t="shared" si="312"/>
        <v>2.2463999999999999E-4</v>
      </c>
      <c r="P316" s="142">
        <f t="shared" si="313"/>
        <v>3.14496E-3</v>
      </c>
      <c r="Q316" s="142">
        <f t="shared" si="314"/>
        <v>0</v>
      </c>
      <c r="R316" s="142">
        <f t="shared" si="315"/>
        <v>3.7439999999999999E-4</v>
      </c>
      <c r="S316" s="134">
        <v>0</v>
      </c>
      <c r="T316" s="134">
        <v>0</v>
      </c>
      <c r="U316" s="168">
        <v>0</v>
      </c>
      <c r="V316" s="134">
        <v>0</v>
      </c>
      <c r="W316" s="142">
        <v>0</v>
      </c>
      <c r="X316" s="142"/>
      <c r="Y316" s="142"/>
      <c r="Z316" s="142"/>
      <c r="AA316" s="142"/>
      <c r="AB316" s="142"/>
      <c r="AC316" s="142"/>
      <c r="AD316" s="142"/>
      <c r="AE316" s="134">
        <v>0</v>
      </c>
      <c r="AF316" s="142"/>
      <c r="AG316" s="142"/>
      <c r="AH316" s="142"/>
      <c r="AI316" s="142"/>
      <c r="AJ316" s="134">
        <v>0</v>
      </c>
      <c r="AK316" s="142"/>
    </row>
    <row r="317" spans="1:37" ht="63" x14ac:dyDescent="0.25">
      <c r="A317" s="267">
        <f t="shared" si="280"/>
        <v>266</v>
      </c>
      <c r="B317" s="133" t="s">
        <v>1878</v>
      </c>
      <c r="C317" s="138" t="s">
        <v>547</v>
      </c>
      <c r="D317" s="142">
        <v>9.0382800000000003</v>
      </c>
      <c r="E317" s="142">
        <f t="shared" si="308"/>
        <v>0.54229680000000002</v>
      </c>
      <c r="F317" s="142">
        <f t="shared" si="309"/>
        <v>7.5921551999999997</v>
      </c>
      <c r="G317" s="142">
        <v>0</v>
      </c>
      <c r="H317" s="142">
        <f t="shared" si="310"/>
        <v>0.90382800000000008</v>
      </c>
      <c r="I317" s="142">
        <v>6.4438526459999999</v>
      </c>
      <c r="J317" s="142">
        <v>4.3749099999999999E-2</v>
      </c>
      <c r="K317" s="142">
        <v>5.7572921299999997</v>
      </c>
      <c r="L317" s="142">
        <v>0</v>
      </c>
      <c r="M317" s="142">
        <v>0.64281141600000002</v>
      </c>
      <c r="N317" s="142">
        <f t="shared" si="311"/>
        <v>2.5944273540000005</v>
      </c>
      <c r="O317" s="142">
        <f t="shared" si="312"/>
        <v>0.49854770000000004</v>
      </c>
      <c r="P317" s="142">
        <f t="shared" si="313"/>
        <v>1.8348630699999999</v>
      </c>
      <c r="Q317" s="142">
        <f t="shared" si="314"/>
        <v>0</v>
      </c>
      <c r="R317" s="142">
        <f t="shared" si="315"/>
        <v>0.26101658400000005</v>
      </c>
      <c r="S317" s="134">
        <v>6.5693130600000007</v>
      </c>
      <c r="T317" s="134">
        <v>3.6457580000000003E-2</v>
      </c>
      <c r="U317" s="168">
        <v>5.9971793</v>
      </c>
      <c r="V317" s="134">
        <v>0</v>
      </c>
      <c r="W317" s="142">
        <v>0.53567617999999995</v>
      </c>
      <c r="X317" s="142"/>
      <c r="Y317" s="142"/>
      <c r="Z317" s="142"/>
      <c r="AA317" s="142"/>
      <c r="AB317" s="142"/>
      <c r="AC317" s="142"/>
      <c r="AD317" s="142"/>
      <c r="AE317" s="134">
        <v>0</v>
      </c>
      <c r="AF317" s="142"/>
      <c r="AG317" s="142"/>
      <c r="AH317" s="142"/>
      <c r="AI317" s="142"/>
      <c r="AJ317" s="134">
        <v>0</v>
      </c>
      <c r="AK317" s="142"/>
    </row>
    <row r="318" spans="1:37" ht="63" x14ac:dyDescent="0.25">
      <c r="A318" s="267">
        <f t="shared" si="280"/>
        <v>267</v>
      </c>
      <c r="B318" s="133" t="s">
        <v>548</v>
      </c>
      <c r="C318" s="138" t="s">
        <v>549</v>
      </c>
      <c r="D318" s="142">
        <v>1.2E-2</v>
      </c>
      <c r="E318" s="142">
        <f t="shared" si="308"/>
        <v>7.1999999999999994E-4</v>
      </c>
      <c r="F318" s="142">
        <f t="shared" si="309"/>
        <v>1.008E-2</v>
      </c>
      <c r="G318" s="142">
        <v>0</v>
      </c>
      <c r="H318" s="142">
        <f t="shared" si="310"/>
        <v>1.2000000000000001E-3</v>
      </c>
      <c r="I318" s="142">
        <v>0.48659484000000003</v>
      </c>
      <c r="J318" s="142">
        <v>0</v>
      </c>
      <c r="K318" s="142">
        <v>0.48659484000000003</v>
      </c>
      <c r="L318" s="142">
        <v>0</v>
      </c>
      <c r="M318" s="142">
        <v>0</v>
      </c>
      <c r="N318" s="142">
        <f t="shared" si="311"/>
        <v>-0.47459484000000002</v>
      </c>
      <c r="O318" s="142">
        <f t="shared" si="312"/>
        <v>7.1999999999999994E-4</v>
      </c>
      <c r="P318" s="142">
        <f t="shared" si="313"/>
        <v>-0.47651484000000005</v>
      </c>
      <c r="Q318" s="142">
        <f t="shared" si="314"/>
        <v>0</v>
      </c>
      <c r="R318" s="142">
        <f t="shared" si="315"/>
        <v>1.2000000000000001E-3</v>
      </c>
      <c r="S318" s="134">
        <v>0</v>
      </c>
      <c r="T318" s="134">
        <v>0</v>
      </c>
      <c r="U318" s="168">
        <v>0</v>
      </c>
      <c r="V318" s="134">
        <v>0</v>
      </c>
      <c r="W318" s="142">
        <v>0</v>
      </c>
      <c r="X318" s="142"/>
      <c r="Y318" s="142"/>
      <c r="Z318" s="142"/>
      <c r="AA318" s="142"/>
      <c r="AB318" s="181">
        <v>2020</v>
      </c>
      <c r="AC318" s="142" t="s">
        <v>2198</v>
      </c>
      <c r="AD318" s="142" t="s">
        <v>2199</v>
      </c>
      <c r="AE318" s="134">
        <v>1.26</v>
      </c>
      <c r="AF318" s="142"/>
      <c r="AG318" s="142"/>
      <c r="AH318" s="142"/>
      <c r="AI318" s="142"/>
      <c r="AJ318" s="134">
        <v>0</v>
      </c>
      <c r="AK318" s="142"/>
    </row>
    <row r="319" spans="1:37" ht="78.75" x14ac:dyDescent="0.25">
      <c r="A319" s="267">
        <f t="shared" si="280"/>
        <v>268</v>
      </c>
      <c r="B319" s="133" t="s">
        <v>550</v>
      </c>
      <c r="C319" s="138" t="s">
        <v>551</v>
      </c>
      <c r="D319" s="142">
        <v>1.8000000000000003</v>
      </c>
      <c r="E319" s="142">
        <f t="shared" si="308"/>
        <v>0.10800000000000001</v>
      </c>
      <c r="F319" s="142">
        <f t="shared" si="309"/>
        <v>1.512</v>
      </c>
      <c r="G319" s="142">
        <v>0</v>
      </c>
      <c r="H319" s="142">
        <f t="shared" si="310"/>
        <v>0.18000000000000005</v>
      </c>
      <c r="I319" s="142">
        <v>0.12801775200000001</v>
      </c>
      <c r="J319" s="142">
        <v>0</v>
      </c>
      <c r="K319" s="142">
        <v>0</v>
      </c>
      <c r="L319" s="142">
        <v>0</v>
      </c>
      <c r="M319" s="142">
        <v>0.12801775200000001</v>
      </c>
      <c r="N319" s="142">
        <f t="shared" si="311"/>
        <v>1.6719822480000002</v>
      </c>
      <c r="O319" s="142">
        <f t="shared" si="312"/>
        <v>0.10800000000000001</v>
      </c>
      <c r="P319" s="142">
        <f t="shared" si="313"/>
        <v>1.512</v>
      </c>
      <c r="Q319" s="142">
        <f t="shared" si="314"/>
        <v>0</v>
      </c>
      <c r="R319" s="142">
        <f t="shared" si="315"/>
        <v>5.1982248000000036E-2</v>
      </c>
      <c r="S319" s="134">
        <v>0.10668146000000001</v>
      </c>
      <c r="T319" s="134">
        <v>0</v>
      </c>
      <c r="U319" s="168">
        <v>0</v>
      </c>
      <c r="V319" s="134">
        <v>0</v>
      </c>
      <c r="W319" s="142">
        <v>0.10668146000000001</v>
      </c>
      <c r="X319" s="142"/>
      <c r="Y319" s="142"/>
      <c r="Z319" s="142"/>
      <c r="AA319" s="142"/>
      <c r="AB319" s="142"/>
      <c r="AC319" s="142"/>
      <c r="AD319" s="142"/>
      <c r="AE319" s="134">
        <v>0</v>
      </c>
      <c r="AF319" s="142"/>
      <c r="AG319" s="142"/>
      <c r="AH319" s="142"/>
      <c r="AI319" s="142"/>
      <c r="AJ319" s="134">
        <v>0</v>
      </c>
      <c r="AK319" s="142"/>
    </row>
    <row r="320" spans="1:37" ht="78.75" x14ac:dyDescent="0.25">
      <c r="A320" s="267">
        <f t="shared" si="280"/>
        <v>269</v>
      </c>
      <c r="B320" s="133" t="s">
        <v>552</v>
      </c>
      <c r="C320" s="138" t="s">
        <v>553</v>
      </c>
      <c r="D320" s="142">
        <v>2.7791759999999996</v>
      </c>
      <c r="E320" s="142">
        <f t="shared" si="308"/>
        <v>0.16675055999999996</v>
      </c>
      <c r="F320" s="142">
        <f t="shared" si="309"/>
        <v>2.3345078399999997</v>
      </c>
      <c r="G320" s="142">
        <v>0</v>
      </c>
      <c r="H320" s="142">
        <f t="shared" si="310"/>
        <v>0.27791759999999999</v>
      </c>
      <c r="I320" s="142">
        <v>1.0715475160000001</v>
      </c>
      <c r="J320" s="142">
        <v>0.17567584999999999</v>
      </c>
      <c r="K320" s="142">
        <v>0.69821393000000009</v>
      </c>
      <c r="L320" s="142">
        <v>0</v>
      </c>
      <c r="M320" s="142">
        <v>0.197657736</v>
      </c>
      <c r="N320" s="142">
        <f t="shared" si="311"/>
        <v>1.7076284839999996</v>
      </c>
      <c r="O320" s="142">
        <f t="shared" si="312"/>
        <v>-8.9252900000000301E-3</v>
      </c>
      <c r="P320" s="142">
        <f t="shared" si="313"/>
        <v>1.6362939099999996</v>
      </c>
      <c r="Q320" s="142">
        <f t="shared" si="314"/>
        <v>0</v>
      </c>
      <c r="R320" s="142">
        <f t="shared" si="315"/>
        <v>8.0259863999999986E-2</v>
      </c>
      <c r="S320" s="134">
        <v>0.89295626000000017</v>
      </c>
      <c r="T320" s="134">
        <v>0.72824148000000011</v>
      </c>
      <c r="U320" s="168">
        <v>0</v>
      </c>
      <c r="V320" s="134">
        <v>0</v>
      </c>
      <c r="W320" s="142">
        <v>0.16471478000000001</v>
      </c>
      <c r="X320" s="142"/>
      <c r="Y320" s="142"/>
      <c r="Z320" s="142"/>
      <c r="AA320" s="142"/>
      <c r="AB320" s="142"/>
      <c r="AC320" s="142"/>
      <c r="AD320" s="142"/>
      <c r="AE320" s="134">
        <v>0</v>
      </c>
      <c r="AF320" s="142"/>
      <c r="AG320" s="142"/>
      <c r="AH320" s="142"/>
      <c r="AI320" s="142"/>
      <c r="AJ320" s="134">
        <v>0</v>
      </c>
      <c r="AK320" s="142"/>
    </row>
    <row r="321" spans="1:37" ht="78.75" x14ac:dyDescent="0.25">
      <c r="A321" s="267">
        <f t="shared" si="280"/>
        <v>270</v>
      </c>
      <c r="B321" s="133" t="s">
        <v>1879</v>
      </c>
      <c r="C321" s="138" t="s">
        <v>554</v>
      </c>
      <c r="D321" s="142">
        <v>2.1755999999999998</v>
      </c>
      <c r="E321" s="142">
        <f t="shared" si="308"/>
        <v>0.13053599999999999</v>
      </c>
      <c r="F321" s="142">
        <f t="shared" si="309"/>
        <v>1.827504</v>
      </c>
      <c r="G321" s="142">
        <v>0</v>
      </c>
      <c r="H321" s="142">
        <f t="shared" si="310"/>
        <v>0.21755999999999998</v>
      </c>
      <c r="I321" s="142">
        <v>0.15473079599999998</v>
      </c>
      <c r="J321" s="142">
        <v>0</v>
      </c>
      <c r="K321" s="142">
        <v>0</v>
      </c>
      <c r="L321" s="142">
        <v>0</v>
      </c>
      <c r="M321" s="142">
        <v>0.15473079599999998</v>
      </c>
      <c r="N321" s="142">
        <f t="shared" si="311"/>
        <v>2.0208692039999998</v>
      </c>
      <c r="O321" s="142">
        <f t="shared" si="312"/>
        <v>0.13053599999999999</v>
      </c>
      <c r="P321" s="142">
        <f t="shared" si="313"/>
        <v>1.827504</v>
      </c>
      <c r="Q321" s="142">
        <f t="shared" si="314"/>
        <v>0</v>
      </c>
      <c r="R321" s="142">
        <f t="shared" si="315"/>
        <v>6.2829204E-2</v>
      </c>
      <c r="S321" s="134">
        <v>0.12894232999999999</v>
      </c>
      <c r="T321" s="134">
        <v>0</v>
      </c>
      <c r="U321" s="168">
        <v>0</v>
      </c>
      <c r="V321" s="134">
        <v>0</v>
      </c>
      <c r="W321" s="142">
        <v>0.12894232999999999</v>
      </c>
      <c r="X321" s="142"/>
      <c r="Y321" s="142"/>
      <c r="Z321" s="142"/>
      <c r="AA321" s="142"/>
      <c r="AB321" s="142"/>
      <c r="AC321" s="142"/>
      <c r="AD321" s="142"/>
      <c r="AE321" s="134">
        <v>0</v>
      </c>
      <c r="AF321" s="142"/>
      <c r="AG321" s="142"/>
      <c r="AH321" s="142"/>
      <c r="AI321" s="142"/>
      <c r="AJ321" s="134">
        <v>0</v>
      </c>
      <c r="AK321" s="142"/>
    </row>
    <row r="322" spans="1:37" ht="94.5" x14ac:dyDescent="0.25">
      <c r="A322" s="267">
        <f t="shared" si="280"/>
        <v>271</v>
      </c>
      <c r="B322" s="133" t="s">
        <v>1880</v>
      </c>
      <c r="C322" s="138" t="s">
        <v>555</v>
      </c>
      <c r="D322" s="142">
        <v>0.263652</v>
      </c>
      <c r="E322" s="142">
        <f t="shared" si="308"/>
        <v>1.5819119999999999E-2</v>
      </c>
      <c r="F322" s="142">
        <f t="shared" si="309"/>
        <v>0.22146768</v>
      </c>
      <c r="G322" s="142">
        <v>0</v>
      </c>
      <c r="H322" s="142">
        <f t="shared" si="310"/>
        <v>2.6365200000000002E-2</v>
      </c>
      <c r="I322" s="142">
        <v>6.9632520000000005E-3</v>
      </c>
      <c r="J322" s="142">
        <v>0</v>
      </c>
      <c r="K322" s="142">
        <v>0</v>
      </c>
      <c r="L322" s="142">
        <v>0</v>
      </c>
      <c r="M322" s="142">
        <v>6.9632520000000005E-3</v>
      </c>
      <c r="N322" s="142">
        <f t="shared" si="311"/>
        <v>0.25668874800000002</v>
      </c>
      <c r="O322" s="142">
        <f t="shared" si="312"/>
        <v>1.5819119999999999E-2</v>
      </c>
      <c r="P322" s="142">
        <f t="shared" si="313"/>
        <v>0.22146768</v>
      </c>
      <c r="Q322" s="142">
        <f t="shared" si="314"/>
        <v>0</v>
      </c>
      <c r="R322" s="142">
        <f t="shared" si="315"/>
        <v>1.9401948000000002E-2</v>
      </c>
      <c r="S322" s="134">
        <v>5.8027099999999991E-3</v>
      </c>
      <c r="T322" s="134">
        <v>0</v>
      </c>
      <c r="U322" s="168">
        <v>0</v>
      </c>
      <c r="V322" s="134">
        <v>0</v>
      </c>
      <c r="W322" s="142">
        <v>5.8027099999999991E-3</v>
      </c>
      <c r="X322" s="142"/>
      <c r="Y322" s="142"/>
      <c r="Z322" s="142"/>
      <c r="AA322" s="142"/>
      <c r="AB322" s="181">
        <v>2020</v>
      </c>
      <c r="AC322" s="142" t="s">
        <v>2198</v>
      </c>
      <c r="AD322" s="142" t="s">
        <v>2199</v>
      </c>
      <c r="AE322" s="134">
        <v>0.4</v>
      </c>
      <c r="AF322" s="142"/>
      <c r="AG322" s="142"/>
      <c r="AH322" s="142"/>
      <c r="AI322" s="142"/>
      <c r="AJ322" s="134">
        <v>0</v>
      </c>
      <c r="AK322" s="142"/>
    </row>
    <row r="323" spans="1:37" ht="78.75" x14ac:dyDescent="0.25">
      <c r="A323" s="267">
        <f t="shared" si="280"/>
        <v>272</v>
      </c>
      <c r="B323" s="133" t="s">
        <v>1881</v>
      </c>
      <c r="C323" s="138" t="s">
        <v>556</v>
      </c>
      <c r="D323" s="142">
        <v>0.25756799999999996</v>
      </c>
      <c r="E323" s="142">
        <f t="shared" si="308"/>
        <v>1.5454079999999997E-2</v>
      </c>
      <c r="F323" s="142">
        <f t="shared" si="309"/>
        <v>0.21635711999999996</v>
      </c>
      <c r="G323" s="142">
        <v>0</v>
      </c>
      <c r="H323" s="142">
        <f t="shared" si="310"/>
        <v>2.5756799999999996E-2</v>
      </c>
      <c r="I323" s="142">
        <v>0</v>
      </c>
      <c r="J323" s="142">
        <v>0</v>
      </c>
      <c r="K323" s="142">
        <v>0</v>
      </c>
      <c r="L323" s="142">
        <v>0</v>
      </c>
      <c r="M323" s="142">
        <v>0</v>
      </c>
      <c r="N323" s="142">
        <f t="shared" si="311"/>
        <v>0.25756799999999996</v>
      </c>
      <c r="O323" s="142">
        <f t="shared" si="312"/>
        <v>1.5454079999999997E-2</v>
      </c>
      <c r="P323" s="142">
        <f t="shared" si="313"/>
        <v>0.21635711999999996</v>
      </c>
      <c r="Q323" s="142">
        <f t="shared" si="314"/>
        <v>0</v>
      </c>
      <c r="R323" s="142">
        <f t="shared" si="315"/>
        <v>2.5756799999999996E-2</v>
      </c>
      <c r="S323" s="134">
        <v>0</v>
      </c>
      <c r="T323" s="134">
        <v>0</v>
      </c>
      <c r="U323" s="168">
        <v>0</v>
      </c>
      <c r="V323" s="134">
        <v>0</v>
      </c>
      <c r="W323" s="142">
        <v>0</v>
      </c>
      <c r="X323" s="142"/>
      <c r="Y323" s="142"/>
      <c r="Z323" s="142"/>
      <c r="AA323" s="142"/>
      <c r="AB323" s="181">
        <v>2020</v>
      </c>
      <c r="AC323" s="142" t="s">
        <v>2198</v>
      </c>
      <c r="AD323" s="142" t="s">
        <v>2199</v>
      </c>
      <c r="AE323" s="134">
        <v>0.4</v>
      </c>
      <c r="AF323" s="142"/>
      <c r="AG323" s="142"/>
      <c r="AH323" s="142"/>
      <c r="AI323" s="142"/>
      <c r="AJ323" s="134">
        <v>0</v>
      </c>
      <c r="AK323" s="142"/>
    </row>
    <row r="324" spans="1:37" ht="110.25" x14ac:dyDescent="0.25">
      <c r="A324" s="267">
        <f t="shared" si="280"/>
        <v>273</v>
      </c>
      <c r="B324" s="133" t="s">
        <v>1882</v>
      </c>
      <c r="C324" s="138" t="s">
        <v>557</v>
      </c>
      <c r="D324" s="142">
        <v>1.0944719999999999</v>
      </c>
      <c r="E324" s="142">
        <f t="shared" si="308"/>
        <v>6.5668319999999988E-2</v>
      </c>
      <c r="F324" s="142">
        <f t="shared" si="309"/>
        <v>0.91935648000000003</v>
      </c>
      <c r="G324" s="142">
        <v>0</v>
      </c>
      <c r="H324" s="142">
        <f t="shared" si="310"/>
        <v>0.10944719999999999</v>
      </c>
      <c r="I324" s="142">
        <v>0</v>
      </c>
      <c r="J324" s="142">
        <v>0</v>
      </c>
      <c r="K324" s="142">
        <v>0</v>
      </c>
      <c r="L324" s="142">
        <v>0</v>
      </c>
      <c r="M324" s="142">
        <v>0</v>
      </c>
      <c r="N324" s="142">
        <f t="shared" si="311"/>
        <v>1.0944719999999999</v>
      </c>
      <c r="O324" s="142">
        <f t="shared" si="312"/>
        <v>6.5668319999999988E-2</v>
      </c>
      <c r="P324" s="142">
        <f t="shared" si="313"/>
        <v>0.91935648000000003</v>
      </c>
      <c r="Q324" s="142">
        <f t="shared" si="314"/>
        <v>0</v>
      </c>
      <c r="R324" s="142">
        <f t="shared" si="315"/>
        <v>0.10944719999999999</v>
      </c>
      <c r="S324" s="134">
        <v>0</v>
      </c>
      <c r="T324" s="134">
        <v>0</v>
      </c>
      <c r="U324" s="168">
        <v>0</v>
      </c>
      <c r="V324" s="134">
        <v>0</v>
      </c>
      <c r="W324" s="142">
        <v>0</v>
      </c>
      <c r="X324" s="142"/>
      <c r="Y324" s="142"/>
      <c r="Z324" s="142"/>
      <c r="AA324" s="142"/>
      <c r="AB324" s="142"/>
      <c r="AC324" s="142"/>
      <c r="AD324" s="142"/>
      <c r="AE324" s="134">
        <v>0</v>
      </c>
      <c r="AF324" s="142"/>
      <c r="AG324" s="142"/>
      <c r="AH324" s="142"/>
      <c r="AI324" s="142"/>
      <c r="AJ324" s="134">
        <v>0</v>
      </c>
      <c r="AK324" s="142"/>
    </row>
    <row r="325" spans="1:37" ht="78.75" x14ac:dyDescent="0.25">
      <c r="A325" s="267">
        <f t="shared" si="280"/>
        <v>274</v>
      </c>
      <c r="B325" s="133" t="s">
        <v>1883</v>
      </c>
      <c r="C325" s="138" t="s">
        <v>558</v>
      </c>
      <c r="D325" s="142">
        <v>1.528176</v>
      </c>
      <c r="E325" s="142">
        <f t="shared" si="308"/>
        <v>9.169055999999999E-2</v>
      </c>
      <c r="F325" s="142">
        <f t="shared" si="309"/>
        <v>1.2836678400000001</v>
      </c>
      <c r="G325" s="142">
        <v>0</v>
      </c>
      <c r="H325" s="142">
        <f t="shared" si="310"/>
        <v>0.1528176</v>
      </c>
      <c r="I325" s="142">
        <v>0.10868537999999998</v>
      </c>
      <c r="J325" s="142">
        <v>0</v>
      </c>
      <c r="K325" s="142">
        <v>0</v>
      </c>
      <c r="L325" s="142">
        <v>0</v>
      </c>
      <c r="M325" s="142">
        <v>0.10868537999999998</v>
      </c>
      <c r="N325" s="142">
        <f t="shared" si="311"/>
        <v>1.4194906199999999</v>
      </c>
      <c r="O325" s="142">
        <f t="shared" si="312"/>
        <v>9.169055999999999E-2</v>
      </c>
      <c r="P325" s="142">
        <f t="shared" si="313"/>
        <v>1.2836678400000001</v>
      </c>
      <c r="Q325" s="142">
        <f t="shared" si="314"/>
        <v>0</v>
      </c>
      <c r="R325" s="142">
        <f t="shared" si="315"/>
        <v>4.4132220000000014E-2</v>
      </c>
      <c r="S325" s="134">
        <v>9.0571149999999989E-2</v>
      </c>
      <c r="T325" s="134">
        <v>0</v>
      </c>
      <c r="U325" s="168">
        <v>0</v>
      </c>
      <c r="V325" s="134">
        <v>0</v>
      </c>
      <c r="W325" s="142">
        <v>9.0571149999999989E-2</v>
      </c>
      <c r="X325" s="142"/>
      <c r="Y325" s="142"/>
      <c r="Z325" s="142"/>
      <c r="AA325" s="142"/>
      <c r="AB325" s="142"/>
      <c r="AC325" s="142"/>
      <c r="AD325" s="142"/>
      <c r="AE325" s="134">
        <v>0</v>
      </c>
      <c r="AF325" s="142"/>
      <c r="AG325" s="142"/>
      <c r="AH325" s="142"/>
      <c r="AI325" s="142"/>
      <c r="AJ325" s="134">
        <v>0</v>
      </c>
      <c r="AK325" s="142"/>
    </row>
    <row r="326" spans="1:37" ht="94.5" x14ac:dyDescent="0.25">
      <c r="A326" s="267">
        <f t="shared" si="280"/>
        <v>275</v>
      </c>
      <c r="B326" s="174" t="s">
        <v>1884</v>
      </c>
      <c r="C326" s="138" t="s">
        <v>559</v>
      </c>
      <c r="D326" s="142">
        <v>0.55358399999999996</v>
      </c>
      <c r="E326" s="142">
        <f t="shared" si="308"/>
        <v>3.3215039999999994E-2</v>
      </c>
      <c r="F326" s="142">
        <f t="shared" si="309"/>
        <v>0.46501055999999996</v>
      </c>
      <c r="G326" s="142">
        <v>0</v>
      </c>
      <c r="H326" s="142">
        <f t="shared" si="310"/>
        <v>5.5358400000000002E-2</v>
      </c>
      <c r="I326" s="142">
        <v>0</v>
      </c>
      <c r="J326" s="142">
        <v>0</v>
      </c>
      <c r="K326" s="142">
        <v>0</v>
      </c>
      <c r="L326" s="142">
        <v>0</v>
      </c>
      <c r="M326" s="142">
        <v>0</v>
      </c>
      <c r="N326" s="142">
        <f t="shared" si="311"/>
        <v>0.55358399999999996</v>
      </c>
      <c r="O326" s="142">
        <f t="shared" si="312"/>
        <v>3.3215039999999994E-2</v>
      </c>
      <c r="P326" s="142">
        <f t="shared" si="313"/>
        <v>0.46501055999999996</v>
      </c>
      <c r="Q326" s="142">
        <f t="shared" si="314"/>
        <v>0</v>
      </c>
      <c r="R326" s="142">
        <f t="shared" si="315"/>
        <v>5.5358400000000002E-2</v>
      </c>
      <c r="S326" s="134">
        <v>0</v>
      </c>
      <c r="T326" s="134">
        <v>0</v>
      </c>
      <c r="U326" s="168">
        <v>0</v>
      </c>
      <c r="V326" s="134">
        <v>0</v>
      </c>
      <c r="W326" s="142">
        <v>0</v>
      </c>
      <c r="X326" s="142"/>
      <c r="Y326" s="142"/>
      <c r="Z326" s="142"/>
      <c r="AA326" s="142"/>
      <c r="AB326" s="181">
        <v>2020</v>
      </c>
      <c r="AC326" s="142" t="s">
        <v>2198</v>
      </c>
      <c r="AD326" s="142" t="s">
        <v>2199</v>
      </c>
      <c r="AE326" s="134">
        <v>0.4</v>
      </c>
      <c r="AF326" s="142"/>
      <c r="AG326" s="142"/>
      <c r="AH326" s="142"/>
      <c r="AI326" s="142"/>
      <c r="AJ326" s="134">
        <v>0</v>
      </c>
      <c r="AK326" s="142"/>
    </row>
    <row r="327" spans="1:37" ht="63" x14ac:dyDescent="0.25">
      <c r="A327" s="267">
        <f t="shared" si="280"/>
        <v>276</v>
      </c>
      <c r="B327" s="133" t="s">
        <v>1885</v>
      </c>
      <c r="C327" s="138" t="s">
        <v>560</v>
      </c>
      <c r="D327" s="142">
        <v>1.6498200000000001</v>
      </c>
      <c r="E327" s="142">
        <f t="shared" si="308"/>
        <v>9.8989199999999999E-2</v>
      </c>
      <c r="F327" s="142">
        <f t="shared" si="309"/>
        <v>1.3858488</v>
      </c>
      <c r="G327" s="142">
        <v>0</v>
      </c>
      <c r="H327" s="142">
        <f t="shared" si="310"/>
        <v>0.16498200000000002</v>
      </c>
      <c r="I327" s="142">
        <v>1.2648927959999998</v>
      </c>
      <c r="J327" s="142">
        <v>0</v>
      </c>
      <c r="K327" s="142">
        <v>0</v>
      </c>
      <c r="L327" s="142">
        <v>1.0331999999999999</v>
      </c>
      <c r="M327" s="142">
        <v>0.23169279599999998</v>
      </c>
      <c r="N327" s="142">
        <f t="shared" si="311"/>
        <v>0.38492720400000024</v>
      </c>
      <c r="O327" s="142">
        <f t="shared" si="312"/>
        <v>9.8989199999999999E-2</v>
      </c>
      <c r="P327" s="142">
        <f t="shared" si="313"/>
        <v>1.3858488</v>
      </c>
      <c r="Q327" s="142">
        <f t="shared" si="314"/>
        <v>-1.0331999999999999</v>
      </c>
      <c r="R327" s="142">
        <f t="shared" si="315"/>
        <v>-6.6710795999999961E-2</v>
      </c>
      <c r="S327" s="134">
        <v>1.14290285</v>
      </c>
      <c r="T327" s="134">
        <v>0</v>
      </c>
      <c r="U327" s="168">
        <v>0.13849218999999999</v>
      </c>
      <c r="V327" s="134">
        <v>0.81133332999999996</v>
      </c>
      <c r="W327" s="142">
        <v>0.19307733000000005</v>
      </c>
      <c r="X327" s="142"/>
      <c r="Y327" s="142"/>
      <c r="Z327" s="142"/>
      <c r="AA327" s="142"/>
      <c r="AB327" s="142"/>
      <c r="AC327" s="142"/>
      <c r="AD327" s="142"/>
      <c r="AE327" s="134">
        <v>0</v>
      </c>
      <c r="AF327" s="142"/>
      <c r="AG327" s="142"/>
      <c r="AH327" s="142"/>
      <c r="AI327" s="142"/>
      <c r="AJ327" s="134">
        <v>0</v>
      </c>
      <c r="AK327" s="142"/>
    </row>
    <row r="328" spans="1:37" ht="94.5" x14ac:dyDescent="0.25">
      <c r="A328" s="267">
        <f t="shared" si="280"/>
        <v>277</v>
      </c>
      <c r="B328" s="133" t="s">
        <v>1886</v>
      </c>
      <c r="C328" s="138" t="s">
        <v>1694</v>
      </c>
      <c r="D328" s="142">
        <v>3.2102879999999994</v>
      </c>
      <c r="E328" s="142">
        <f t="shared" si="308"/>
        <v>0.19261727999999995</v>
      </c>
      <c r="F328" s="142">
        <f t="shared" si="309"/>
        <v>2.6966419199999994</v>
      </c>
      <c r="G328" s="142">
        <v>0</v>
      </c>
      <c r="H328" s="142">
        <f t="shared" si="310"/>
        <v>0.32102879999999995</v>
      </c>
      <c r="I328" s="142">
        <v>2.2070794340000002</v>
      </c>
      <c r="J328" s="142">
        <v>0</v>
      </c>
      <c r="K328" s="142">
        <v>2.1515135300000003</v>
      </c>
      <c r="L328" s="142">
        <v>0</v>
      </c>
      <c r="M328" s="142">
        <v>5.5565903999999999E-2</v>
      </c>
      <c r="N328" s="142">
        <f t="shared" si="311"/>
        <v>1.0032085659999992</v>
      </c>
      <c r="O328" s="142">
        <f t="shared" si="312"/>
        <v>0.19261727999999995</v>
      </c>
      <c r="P328" s="142">
        <f t="shared" si="313"/>
        <v>0.54512838999999902</v>
      </c>
      <c r="Q328" s="142">
        <f t="shared" si="314"/>
        <v>0</v>
      </c>
      <c r="R328" s="142">
        <f t="shared" si="315"/>
        <v>0.26546289599999995</v>
      </c>
      <c r="S328" s="134">
        <v>1.8392328600000001</v>
      </c>
      <c r="T328" s="134">
        <v>0</v>
      </c>
      <c r="U328" s="168">
        <v>1.79292794</v>
      </c>
      <c r="V328" s="134">
        <v>0</v>
      </c>
      <c r="W328" s="142">
        <v>4.6304919999999992E-2</v>
      </c>
      <c r="X328" s="142"/>
      <c r="Y328" s="142"/>
      <c r="Z328" s="142"/>
      <c r="AA328" s="142"/>
      <c r="AB328" s="181">
        <v>2020</v>
      </c>
      <c r="AC328" s="142" t="s">
        <v>2198</v>
      </c>
      <c r="AD328" s="142" t="s">
        <v>2199</v>
      </c>
      <c r="AE328" s="134">
        <v>2</v>
      </c>
      <c r="AF328" s="142"/>
      <c r="AG328" s="142"/>
      <c r="AH328" s="142"/>
      <c r="AI328" s="142"/>
      <c r="AJ328" s="134">
        <v>0</v>
      </c>
      <c r="AK328" s="142"/>
    </row>
    <row r="329" spans="1:37" ht="94.5" x14ac:dyDescent="0.25">
      <c r="A329" s="267">
        <f t="shared" si="280"/>
        <v>278</v>
      </c>
      <c r="B329" s="174" t="s">
        <v>561</v>
      </c>
      <c r="C329" s="138" t="s">
        <v>1695</v>
      </c>
      <c r="D329" s="142">
        <v>0.70467599999999986</v>
      </c>
      <c r="E329" s="142">
        <f t="shared" si="308"/>
        <v>4.2280559999999988E-2</v>
      </c>
      <c r="F329" s="142">
        <f t="shared" si="309"/>
        <v>0.59192783999999987</v>
      </c>
      <c r="G329" s="142">
        <v>0</v>
      </c>
      <c r="H329" s="142">
        <f t="shared" si="310"/>
        <v>7.0467599999999991E-2</v>
      </c>
      <c r="I329" s="142">
        <v>6.6917136000000002E-2</v>
      </c>
      <c r="J329" s="142">
        <v>0</v>
      </c>
      <c r="K329" s="142">
        <v>0</v>
      </c>
      <c r="L329" s="142">
        <v>0</v>
      </c>
      <c r="M329" s="142">
        <v>6.6917136000000002E-2</v>
      </c>
      <c r="N329" s="142">
        <f t="shared" si="311"/>
        <v>0.63775886399999981</v>
      </c>
      <c r="O329" s="142">
        <f t="shared" si="312"/>
        <v>4.2280559999999988E-2</v>
      </c>
      <c r="P329" s="142">
        <f t="shared" si="313"/>
        <v>0.59192783999999987</v>
      </c>
      <c r="Q329" s="142">
        <f t="shared" si="314"/>
        <v>0</v>
      </c>
      <c r="R329" s="142">
        <f t="shared" si="315"/>
        <v>3.5504639999999893E-3</v>
      </c>
      <c r="S329" s="134">
        <v>0.50350905000000001</v>
      </c>
      <c r="T329" s="134">
        <v>0</v>
      </c>
      <c r="U329" s="168">
        <v>1.276477E-2</v>
      </c>
      <c r="V329" s="134">
        <v>0.43498000000000003</v>
      </c>
      <c r="W329" s="142">
        <v>5.5764280000000006E-2</v>
      </c>
      <c r="X329" s="142"/>
      <c r="Y329" s="142"/>
      <c r="Z329" s="142"/>
      <c r="AA329" s="142"/>
      <c r="AB329" s="142"/>
      <c r="AC329" s="142"/>
      <c r="AD329" s="142"/>
      <c r="AE329" s="134">
        <v>0</v>
      </c>
      <c r="AF329" s="142"/>
      <c r="AG329" s="142"/>
      <c r="AH329" s="142"/>
      <c r="AI329" s="142"/>
      <c r="AJ329" s="134">
        <v>0</v>
      </c>
      <c r="AK329" s="142"/>
    </row>
    <row r="330" spans="1:37" ht="78.75" x14ac:dyDescent="0.25">
      <c r="A330" s="267">
        <f t="shared" si="280"/>
        <v>279</v>
      </c>
      <c r="B330" s="133" t="s">
        <v>1887</v>
      </c>
      <c r="C330" s="138" t="s">
        <v>562</v>
      </c>
      <c r="D330" s="142">
        <v>1.2E-2</v>
      </c>
      <c r="E330" s="142">
        <f t="shared" si="308"/>
        <v>7.1999999999999994E-4</v>
      </c>
      <c r="F330" s="142">
        <f t="shared" si="309"/>
        <v>1.008E-2</v>
      </c>
      <c r="G330" s="142">
        <v>0</v>
      </c>
      <c r="H330" s="142">
        <f t="shared" si="310"/>
        <v>1.2000000000000001E-3</v>
      </c>
      <c r="I330" s="142">
        <v>6.876682399999999E-2</v>
      </c>
      <c r="J330" s="142">
        <v>2.8397779999999997E-2</v>
      </c>
      <c r="K330" s="142">
        <v>0</v>
      </c>
      <c r="L330" s="142">
        <v>0</v>
      </c>
      <c r="M330" s="142">
        <v>4.0369043999999993E-2</v>
      </c>
      <c r="N330" s="142">
        <f t="shared" si="311"/>
        <v>-5.6766823999999994E-2</v>
      </c>
      <c r="O330" s="142">
        <f t="shared" si="312"/>
        <v>-2.7677779999999999E-2</v>
      </c>
      <c r="P330" s="142">
        <f t="shared" si="313"/>
        <v>1.008E-2</v>
      </c>
      <c r="Q330" s="142">
        <f t="shared" si="314"/>
        <v>0</v>
      </c>
      <c r="R330" s="142">
        <f t="shared" si="315"/>
        <v>-3.9169043999999993E-2</v>
      </c>
      <c r="S330" s="134">
        <v>0.26090434000000001</v>
      </c>
      <c r="T330" s="134">
        <v>2.8397779999999997E-2</v>
      </c>
      <c r="U330" s="168">
        <v>0.19886569000000001</v>
      </c>
      <c r="V330" s="134">
        <v>0</v>
      </c>
      <c r="W330" s="142">
        <v>3.3640869999999996E-2</v>
      </c>
      <c r="X330" s="142"/>
      <c r="Y330" s="142"/>
      <c r="Z330" s="142"/>
      <c r="AA330" s="142"/>
      <c r="AB330" s="142"/>
      <c r="AC330" s="142"/>
      <c r="AD330" s="142"/>
      <c r="AE330" s="134">
        <v>0</v>
      </c>
      <c r="AF330" s="142"/>
      <c r="AG330" s="142"/>
      <c r="AH330" s="142"/>
      <c r="AI330" s="142"/>
      <c r="AJ330" s="134">
        <v>0</v>
      </c>
      <c r="AK330" s="142"/>
    </row>
    <row r="331" spans="1:37" ht="94.5" x14ac:dyDescent="0.25">
      <c r="A331" s="267">
        <f t="shared" si="280"/>
        <v>280</v>
      </c>
      <c r="B331" s="133" t="s">
        <v>563</v>
      </c>
      <c r="C331" s="138" t="s">
        <v>1696</v>
      </c>
      <c r="D331" s="142">
        <v>0.46832399999999996</v>
      </c>
      <c r="E331" s="142">
        <f t="shared" si="308"/>
        <v>2.8099439999999996E-2</v>
      </c>
      <c r="F331" s="142">
        <f t="shared" si="309"/>
        <v>0.39339215999999999</v>
      </c>
      <c r="G331" s="142">
        <v>0</v>
      </c>
      <c r="H331" s="142">
        <f t="shared" si="310"/>
        <v>4.6832399999999996E-2</v>
      </c>
      <c r="I331" s="142">
        <v>0</v>
      </c>
      <c r="J331" s="142">
        <v>0</v>
      </c>
      <c r="K331" s="142">
        <v>0</v>
      </c>
      <c r="L331" s="142">
        <v>0</v>
      </c>
      <c r="M331" s="142">
        <v>0</v>
      </c>
      <c r="N331" s="142">
        <f t="shared" si="311"/>
        <v>0.46832399999999996</v>
      </c>
      <c r="O331" s="142">
        <f t="shared" si="312"/>
        <v>2.8099439999999996E-2</v>
      </c>
      <c r="P331" s="142">
        <f t="shared" si="313"/>
        <v>0.39339215999999999</v>
      </c>
      <c r="Q331" s="142">
        <f t="shared" si="314"/>
        <v>0</v>
      </c>
      <c r="R331" s="142">
        <f t="shared" si="315"/>
        <v>4.6832399999999996E-2</v>
      </c>
      <c r="S331" s="134">
        <v>0</v>
      </c>
      <c r="T331" s="134">
        <v>0</v>
      </c>
      <c r="U331" s="168">
        <v>0</v>
      </c>
      <c r="V331" s="134">
        <v>0</v>
      </c>
      <c r="W331" s="142">
        <v>0</v>
      </c>
      <c r="X331" s="142"/>
      <c r="Y331" s="142"/>
      <c r="Z331" s="142"/>
      <c r="AA331" s="142"/>
      <c r="AB331" s="142"/>
      <c r="AC331" s="142"/>
      <c r="AD331" s="142"/>
      <c r="AE331" s="134">
        <v>0</v>
      </c>
      <c r="AF331" s="142"/>
      <c r="AG331" s="142"/>
      <c r="AH331" s="142"/>
      <c r="AI331" s="142"/>
      <c r="AJ331" s="134">
        <v>0</v>
      </c>
      <c r="AK331" s="142"/>
    </row>
    <row r="332" spans="1:37" ht="47.25" x14ac:dyDescent="0.25">
      <c r="A332" s="267">
        <f t="shared" si="280"/>
        <v>281</v>
      </c>
      <c r="B332" s="133" t="s">
        <v>564</v>
      </c>
      <c r="C332" s="138" t="s">
        <v>565</v>
      </c>
      <c r="D332" s="142">
        <v>52.02203999999999</v>
      </c>
      <c r="E332" s="142">
        <f t="shared" si="308"/>
        <v>3.1213223999999995</v>
      </c>
      <c r="F332" s="142">
        <f t="shared" si="309"/>
        <v>43.698513599999991</v>
      </c>
      <c r="G332" s="142">
        <v>0</v>
      </c>
      <c r="H332" s="142">
        <f t="shared" si="310"/>
        <v>5.2022039999999992</v>
      </c>
      <c r="I332" s="142">
        <v>3.699858828</v>
      </c>
      <c r="J332" s="142">
        <v>0</v>
      </c>
      <c r="K332" s="142">
        <v>0</v>
      </c>
      <c r="L332" s="142">
        <v>0</v>
      </c>
      <c r="M332" s="142">
        <v>3.699858828</v>
      </c>
      <c r="N332" s="142">
        <f t="shared" si="311"/>
        <v>48.322181171999986</v>
      </c>
      <c r="O332" s="142">
        <f t="shared" si="312"/>
        <v>3.1213223999999995</v>
      </c>
      <c r="P332" s="142">
        <f t="shared" si="313"/>
        <v>43.698513599999991</v>
      </c>
      <c r="Q332" s="142">
        <f t="shared" si="314"/>
        <v>0</v>
      </c>
      <c r="R332" s="142">
        <f t="shared" si="315"/>
        <v>1.5023451719999992</v>
      </c>
      <c r="S332" s="134">
        <v>3.0832156900000003</v>
      </c>
      <c r="T332" s="134">
        <v>0</v>
      </c>
      <c r="U332" s="168">
        <v>0</v>
      </c>
      <c r="V332" s="134">
        <v>0</v>
      </c>
      <c r="W332" s="142">
        <v>3.0832156900000003</v>
      </c>
      <c r="X332" s="142"/>
      <c r="Y332" s="142"/>
      <c r="Z332" s="142"/>
      <c r="AA332" s="142"/>
      <c r="AB332" s="142"/>
      <c r="AC332" s="142"/>
      <c r="AD332" s="142"/>
      <c r="AE332" s="134">
        <v>0</v>
      </c>
      <c r="AF332" s="142"/>
      <c r="AG332" s="142"/>
      <c r="AH332" s="142"/>
      <c r="AI332" s="142"/>
      <c r="AJ332" s="134">
        <v>0</v>
      </c>
      <c r="AK332" s="142"/>
    </row>
    <row r="333" spans="1:37" ht="94.5" x14ac:dyDescent="0.25">
      <c r="A333" s="267">
        <f t="shared" si="280"/>
        <v>282</v>
      </c>
      <c r="B333" s="133" t="s">
        <v>566</v>
      </c>
      <c r="C333" s="138" t="s">
        <v>567</v>
      </c>
      <c r="D333" s="142">
        <v>0.57247199999999998</v>
      </c>
      <c r="E333" s="142">
        <f t="shared" si="308"/>
        <v>3.4348319999999995E-2</v>
      </c>
      <c r="F333" s="142">
        <f t="shared" si="309"/>
        <v>0.48087648</v>
      </c>
      <c r="G333" s="142">
        <v>0</v>
      </c>
      <c r="H333" s="142">
        <f t="shared" si="310"/>
        <v>5.7247199999999998E-2</v>
      </c>
      <c r="I333" s="142">
        <v>0.40541304</v>
      </c>
      <c r="J333" s="142">
        <v>0</v>
      </c>
      <c r="K333" s="142">
        <v>0</v>
      </c>
      <c r="L333" s="142">
        <v>0.37531199999999998</v>
      </c>
      <c r="M333" s="142">
        <v>3.0101039999999996E-2</v>
      </c>
      <c r="N333" s="142">
        <f t="shared" si="311"/>
        <v>0.16705895999999998</v>
      </c>
      <c r="O333" s="142">
        <f t="shared" si="312"/>
        <v>3.4348319999999995E-2</v>
      </c>
      <c r="P333" s="142">
        <f t="shared" si="313"/>
        <v>0.48087648</v>
      </c>
      <c r="Q333" s="142">
        <f t="shared" si="314"/>
        <v>-0.37531199999999998</v>
      </c>
      <c r="R333" s="142">
        <f t="shared" si="315"/>
        <v>2.7146160000000003E-2</v>
      </c>
      <c r="S333" s="134">
        <v>0.37091694000000003</v>
      </c>
      <c r="T333" s="134">
        <v>0</v>
      </c>
      <c r="U333" s="168">
        <v>3.3072739999999996E-2</v>
      </c>
      <c r="V333" s="134">
        <v>0.31275999999999998</v>
      </c>
      <c r="W333" s="142">
        <v>2.5084199999999994E-2</v>
      </c>
      <c r="X333" s="142"/>
      <c r="Y333" s="142"/>
      <c r="Z333" s="142"/>
      <c r="AA333" s="142"/>
      <c r="AB333" s="181">
        <v>2020</v>
      </c>
      <c r="AC333" s="142" t="s">
        <v>2198</v>
      </c>
      <c r="AD333" s="142" t="s">
        <v>2199</v>
      </c>
      <c r="AE333" s="134">
        <v>0.4</v>
      </c>
      <c r="AF333" s="142"/>
      <c r="AG333" s="142"/>
      <c r="AH333" s="142"/>
      <c r="AI333" s="142"/>
      <c r="AJ333" s="134">
        <v>0</v>
      </c>
      <c r="AK333" s="142"/>
    </row>
    <row r="334" spans="1:37" ht="94.5" x14ac:dyDescent="0.25">
      <c r="A334" s="267">
        <f t="shared" si="280"/>
        <v>283</v>
      </c>
      <c r="B334" s="174" t="s">
        <v>568</v>
      </c>
      <c r="C334" s="138" t="s">
        <v>1697</v>
      </c>
      <c r="D334" s="142">
        <v>2.7140759999999999</v>
      </c>
      <c r="E334" s="142">
        <f t="shared" si="308"/>
        <v>0.16284456</v>
      </c>
      <c r="F334" s="142">
        <f t="shared" si="309"/>
        <v>2.2798238400000002</v>
      </c>
      <c r="G334" s="142">
        <v>0</v>
      </c>
      <c r="H334" s="142">
        <f t="shared" si="310"/>
        <v>0.27140760000000003</v>
      </c>
      <c r="I334" s="142">
        <v>2.8820927479999998</v>
      </c>
      <c r="J334" s="142">
        <v>8.0313579999999996E-2</v>
      </c>
      <c r="K334" s="142">
        <v>2.6173393599999999</v>
      </c>
      <c r="L334" s="142">
        <v>0</v>
      </c>
      <c r="M334" s="142">
        <v>0.18443980800000004</v>
      </c>
      <c r="N334" s="142">
        <f t="shared" si="311"/>
        <v>-0.16801674799999988</v>
      </c>
      <c r="O334" s="142">
        <f t="shared" si="312"/>
        <v>8.2530980000000004E-2</v>
      </c>
      <c r="P334" s="142">
        <f t="shared" si="313"/>
        <v>-0.33751551999999974</v>
      </c>
      <c r="Q334" s="142">
        <f t="shared" si="314"/>
        <v>0</v>
      </c>
      <c r="R334" s="142">
        <f t="shared" si="315"/>
        <v>8.6967791999999988E-2</v>
      </c>
      <c r="S334" s="134">
        <v>2.9470229799999998</v>
      </c>
      <c r="T334" s="134">
        <v>6.6927979999999984E-2</v>
      </c>
      <c r="U334" s="168">
        <v>2.72639516</v>
      </c>
      <c r="V334" s="134">
        <v>0</v>
      </c>
      <c r="W334" s="142">
        <v>0.15369984</v>
      </c>
      <c r="X334" s="142"/>
      <c r="Y334" s="142"/>
      <c r="Z334" s="142"/>
      <c r="AA334" s="142"/>
      <c r="AB334" s="142"/>
      <c r="AC334" s="142"/>
      <c r="AD334" s="142"/>
      <c r="AE334" s="134">
        <v>0</v>
      </c>
      <c r="AF334" s="142"/>
      <c r="AG334" s="142"/>
      <c r="AH334" s="142"/>
      <c r="AI334" s="142"/>
      <c r="AJ334" s="134">
        <v>0</v>
      </c>
      <c r="AK334" s="142"/>
    </row>
    <row r="335" spans="1:37" ht="78.75" x14ac:dyDescent="0.25">
      <c r="A335" s="267">
        <f t="shared" si="280"/>
        <v>284</v>
      </c>
      <c r="B335" s="133" t="s">
        <v>569</v>
      </c>
      <c r="C335" s="138" t="s">
        <v>1698</v>
      </c>
      <c r="D335" s="142">
        <v>1.4573879999999999</v>
      </c>
      <c r="E335" s="142">
        <f t="shared" si="308"/>
        <v>8.7443279999999984E-2</v>
      </c>
      <c r="F335" s="142">
        <f t="shared" si="309"/>
        <v>1.2242059199999999</v>
      </c>
      <c r="G335" s="142">
        <v>0</v>
      </c>
      <c r="H335" s="142">
        <f t="shared" si="310"/>
        <v>0.1457388</v>
      </c>
      <c r="I335" s="142">
        <v>0.70374686399999997</v>
      </c>
      <c r="J335" s="142">
        <v>0</v>
      </c>
      <c r="K335" s="142">
        <v>0</v>
      </c>
      <c r="L335" s="142">
        <v>0.60009599999999996</v>
      </c>
      <c r="M335" s="142">
        <v>0.103650864</v>
      </c>
      <c r="N335" s="142">
        <f t="shared" si="311"/>
        <v>0.75364113599999993</v>
      </c>
      <c r="O335" s="142">
        <f t="shared" si="312"/>
        <v>8.7443279999999984E-2</v>
      </c>
      <c r="P335" s="142">
        <f t="shared" si="313"/>
        <v>1.2242059199999999</v>
      </c>
      <c r="Q335" s="142">
        <f t="shared" si="314"/>
        <v>-0.60009599999999996</v>
      </c>
      <c r="R335" s="142">
        <f t="shared" si="315"/>
        <v>4.2087936000000006E-2</v>
      </c>
      <c r="S335" s="134">
        <v>8.6375720000000003E-2</v>
      </c>
      <c r="T335" s="134">
        <v>0</v>
      </c>
      <c r="U335" s="168">
        <v>0</v>
      </c>
      <c r="V335" s="134">
        <v>0</v>
      </c>
      <c r="W335" s="142">
        <v>8.6375720000000003E-2</v>
      </c>
      <c r="X335" s="142"/>
      <c r="Y335" s="142"/>
      <c r="Z335" s="142"/>
      <c r="AA335" s="142"/>
      <c r="AB335" s="142"/>
      <c r="AC335" s="142"/>
      <c r="AD335" s="142"/>
      <c r="AE335" s="134">
        <v>0</v>
      </c>
      <c r="AF335" s="142"/>
      <c r="AG335" s="142"/>
      <c r="AH335" s="142"/>
      <c r="AI335" s="142"/>
      <c r="AJ335" s="134">
        <v>0</v>
      </c>
      <c r="AK335" s="142"/>
    </row>
    <row r="336" spans="1:37" ht="78.75" x14ac:dyDescent="0.25">
      <c r="A336" s="267">
        <f t="shared" si="280"/>
        <v>285</v>
      </c>
      <c r="B336" s="133" t="s">
        <v>1888</v>
      </c>
      <c r="C336" s="138" t="s">
        <v>1699</v>
      </c>
      <c r="D336" s="142">
        <v>3.1613159999999998</v>
      </c>
      <c r="E336" s="142">
        <f t="shared" si="308"/>
        <v>0.18967895999999998</v>
      </c>
      <c r="F336" s="142">
        <f t="shared" si="309"/>
        <v>2.6555054399999998</v>
      </c>
      <c r="G336" s="142">
        <v>0</v>
      </c>
      <c r="H336" s="142">
        <f t="shared" si="310"/>
        <v>0.31613160000000001</v>
      </c>
      <c r="I336" s="142">
        <v>3.0443790479999997</v>
      </c>
      <c r="J336" s="142">
        <v>6.3625370000000001E-2</v>
      </c>
      <c r="K336" s="142">
        <v>2.8777395099999996</v>
      </c>
      <c r="L336" s="142">
        <v>0</v>
      </c>
      <c r="M336" s="142">
        <v>0.10301416800000002</v>
      </c>
      <c r="N336" s="142">
        <f t="shared" si="311"/>
        <v>0.11693695200000009</v>
      </c>
      <c r="O336" s="142">
        <f t="shared" si="312"/>
        <v>0.12605358999999999</v>
      </c>
      <c r="P336" s="142">
        <f t="shared" si="313"/>
        <v>-0.22223406999999984</v>
      </c>
      <c r="Q336" s="142">
        <f t="shared" si="314"/>
        <v>0</v>
      </c>
      <c r="R336" s="142">
        <f t="shared" si="315"/>
        <v>0.213117432</v>
      </c>
      <c r="S336" s="134">
        <v>2.5369825399999995</v>
      </c>
      <c r="T336" s="134">
        <v>5.3021140000000001E-2</v>
      </c>
      <c r="U336" s="168">
        <v>2.3981162599999997</v>
      </c>
      <c r="V336" s="134">
        <v>0</v>
      </c>
      <c r="W336" s="142">
        <v>8.584514E-2</v>
      </c>
      <c r="X336" s="142"/>
      <c r="Y336" s="142"/>
      <c r="Z336" s="142"/>
      <c r="AA336" s="142"/>
      <c r="AB336" s="142"/>
      <c r="AC336" s="142"/>
      <c r="AD336" s="142"/>
      <c r="AE336" s="134">
        <v>0</v>
      </c>
      <c r="AF336" s="142"/>
      <c r="AG336" s="142"/>
      <c r="AH336" s="142"/>
      <c r="AI336" s="142"/>
      <c r="AJ336" s="134">
        <v>0</v>
      </c>
      <c r="AK336" s="142"/>
    </row>
    <row r="337" spans="1:37" ht="110.25" x14ac:dyDescent="0.25">
      <c r="A337" s="267">
        <f t="shared" si="280"/>
        <v>286</v>
      </c>
      <c r="B337" s="133" t="s">
        <v>570</v>
      </c>
      <c r="C337" s="138" t="s">
        <v>1700</v>
      </c>
      <c r="D337" s="142">
        <v>0.24906000000000003</v>
      </c>
      <c r="E337" s="142">
        <f t="shared" si="308"/>
        <v>1.4943600000000001E-2</v>
      </c>
      <c r="F337" s="142">
        <f t="shared" si="309"/>
        <v>0.20921040000000002</v>
      </c>
      <c r="G337" s="142">
        <v>0</v>
      </c>
      <c r="H337" s="142">
        <f t="shared" si="310"/>
        <v>2.4906000000000005E-2</v>
      </c>
      <c r="I337" s="142">
        <v>0.110299404</v>
      </c>
      <c r="J337" s="142">
        <v>9.2586000000000002E-2</v>
      </c>
      <c r="K337" s="142">
        <v>0</v>
      </c>
      <c r="L337" s="142">
        <v>0</v>
      </c>
      <c r="M337" s="142">
        <v>1.7713404000000002E-2</v>
      </c>
      <c r="N337" s="142">
        <f t="shared" si="311"/>
        <v>0.13876059600000001</v>
      </c>
      <c r="O337" s="142">
        <f t="shared" si="312"/>
        <v>-7.76424E-2</v>
      </c>
      <c r="P337" s="142">
        <f t="shared" si="313"/>
        <v>0.20921040000000002</v>
      </c>
      <c r="Q337" s="142">
        <f t="shared" si="314"/>
        <v>0</v>
      </c>
      <c r="R337" s="142">
        <f t="shared" si="315"/>
        <v>7.1925960000000025E-3</v>
      </c>
      <c r="S337" s="134">
        <v>1.9139270000000003E-2</v>
      </c>
      <c r="T337" s="134">
        <v>4.3781000000000011E-3</v>
      </c>
      <c r="U337" s="168">
        <v>0</v>
      </c>
      <c r="V337" s="134">
        <v>0</v>
      </c>
      <c r="W337" s="142">
        <v>1.4761170000000002E-2</v>
      </c>
      <c r="X337" s="142"/>
      <c r="Y337" s="142"/>
      <c r="Z337" s="142"/>
      <c r="AA337" s="142"/>
      <c r="AB337" s="142"/>
      <c r="AC337" s="142"/>
      <c r="AD337" s="142"/>
      <c r="AE337" s="134">
        <v>0</v>
      </c>
      <c r="AF337" s="142"/>
      <c r="AG337" s="142"/>
      <c r="AH337" s="142"/>
      <c r="AI337" s="142"/>
      <c r="AJ337" s="134">
        <v>0</v>
      </c>
      <c r="AK337" s="142"/>
    </row>
    <row r="338" spans="1:37" ht="94.5" x14ac:dyDescent="0.25">
      <c r="A338" s="267">
        <f t="shared" si="280"/>
        <v>287</v>
      </c>
      <c r="B338" s="133" t="s">
        <v>1889</v>
      </c>
      <c r="C338" s="138" t="s">
        <v>1890</v>
      </c>
      <c r="D338" s="142">
        <v>0</v>
      </c>
      <c r="E338" s="142">
        <f t="shared" si="308"/>
        <v>0</v>
      </c>
      <c r="F338" s="142">
        <f t="shared" si="309"/>
        <v>0</v>
      </c>
      <c r="G338" s="142">
        <v>0</v>
      </c>
      <c r="H338" s="142">
        <f t="shared" si="310"/>
        <v>0</v>
      </c>
      <c r="I338" s="142">
        <v>0.32369999999999999</v>
      </c>
      <c r="J338" s="142">
        <v>0</v>
      </c>
      <c r="K338" s="142">
        <v>0</v>
      </c>
      <c r="L338" s="142">
        <v>0.32369999999999999</v>
      </c>
      <c r="M338" s="142">
        <v>0</v>
      </c>
      <c r="N338" s="142">
        <f t="shared" si="311"/>
        <v>-0.32369999999999999</v>
      </c>
      <c r="O338" s="142">
        <f t="shared" si="312"/>
        <v>0</v>
      </c>
      <c r="P338" s="142">
        <f t="shared" si="313"/>
        <v>0</v>
      </c>
      <c r="Q338" s="142">
        <f t="shared" si="314"/>
        <v>-0.32369999999999999</v>
      </c>
      <c r="R338" s="142">
        <f t="shared" si="315"/>
        <v>0</v>
      </c>
      <c r="S338" s="134">
        <v>0</v>
      </c>
      <c r="T338" s="134">
        <v>0</v>
      </c>
      <c r="U338" s="168">
        <v>0</v>
      </c>
      <c r="V338" s="134">
        <v>0</v>
      </c>
      <c r="W338" s="142">
        <v>0</v>
      </c>
      <c r="X338" s="142"/>
      <c r="Y338" s="142"/>
      <c r="Z338" s="142"/>
      <c r="AA338" s="142"/>
      <c r="AB338" s="142"/>
      <c r="AC338" s="142"/>
      <c r="AD338" s="142"/>
      <c r="AE338" s="134">
        <v>0</v>
      </c>
      <c r="AF338" s="142"/>
      <c r="AG338" s="142"/>
      <c r="AH338" s="142"/>
      <c r="AI338" s="142"/>
      <c r="AJ338" s="134">
        <v>0</v>
      </c>
      <c r="AK338" s="142"/>
    </row>
    <row r="339" spans="1:37" ht="110.25" x14ac:dyDescent="0.25">
      <c r="A339" s="267">
        <f t="shared" si="280"/>
        <v>288</v>
      </c>
      <c r="B339" s="133" t="s">
        <v>571</v>
      </c>
      <c r="C339" s="138" t="s">
        <v>572</v>
      </c>
      <c r="D339" s="142">
        <v>0</v>
      </c>
      <c r="E339" s="142">
        <f t="shared" si="308"/>
        <v>0</v>
      </c>
      <c r="F339" s="142">
        <f t="shared" si="309"/>
        <v>0</v>
      </c>
      <c r="G339" s="142">
        <v>0</v>
      </c>
      <c r="H339" s="142">
        <f t="shared" si="310"/>
        <v>0</v>
      </c>
      <c r="I339" s="142">
        <v>0.15886992000000003</v>
      </c>
      <c r="J339" s="142">
        <v>0.15886992000000003</v>
      </c>
      <c r="K339" s="142">
        <v>0</v>
      </c>
      <c r="L339" s="142">
        <v>0</v>
      </c>
      <c r="M339" s="142">
        <v>0</v>
      </c>
      <c r="N339" s="142">
        <f t="shared" si="311"/>
        <v>-0.15886992000000003</v>
      </c>
      <c r="O339" s="142">
        <f t="shared" si="312"/>
        <v>-0.15886992000000003</v>
      </c>
      <c r="P339" s="142">
        <f t="shared" si="313"/>
        <v>0</v>
      </c>
      <c r="Q339" s="142">
        <f t="shared" si="314"/>
        <v>0</v>
      </c>
      <c r="R339" s="142">
        <f t="shared" si="315"/>
        <v>0</v>
      </c>
      <c r="S339" s="134">
        <v>0.1323916</v>
      </c>
      <c r="T339" s="134">
        <v>0.1323916</v>
      </c>
      <c r="U339" s="168">
        <v>0</v>
      </c>
      <c r="V339" s="134">
        <v>0</v>
      </c>
      <c r="W339" s="142">
        <v>0</v>
      </c>
      <c r="X339" s="142"/>
      <c r="Y339" s="142"/>
      <c r="Z339" s="142"/>
      <c r="AA339" s="142"/>
      <c r="AB339" s="142"/>
      <c r="AC339" s="142"/>
      <c r="AD339" s="142"/>
      <c r="AE339" s="134">
        <v>0</v>
      </c>
      <c r="AF339" s="142"/>
      <c r="AG339" s="142"/>
      <c r="AH339" s="142"/>
      <c r="AI339" s="142"/>
      <c r="AJ339" s="134">
        <v>0</v>
      </c>
      <c r="AK339" s="142"/>
    </row>
    <row r="340" spans="1:37" ht="63" x14ac:dyDescent="0.25">
      <c r="A340" s="267">
        <f t="shared" si="280"/>
        <v>289</v>
      </c>
      <c r="B340" s="133" t="s">
        <v>573</v>
      </c>
      <c r="C340" s="138" t="s">
        <v>574</v>
      </c>
      <c r="D340" s="142">
        <v>0</v>
      </c>
      <c r="E340" s="142">
        <f t="shared" si="308"/>
        <v>0</v>
      </c>
      <c r="F340" s="142">
        <f t="shared" si="309"/>
        <v>0</v>
      </c>
      <c r="G340" s="142">
        <v>0</v>
      </c>
      <c r="H340" s="142">
        <f t="shared" si="310"/>
        <v>0</v>
      </c>
      <c r="I340" s="142">
        <v>4.2574300000000004E-3</v>
      </c>
      <c r="J340" s="142">
        <v>4.2574300000000004E-3</v>
      </c>
      <c r="K340" s="142">
        <v>0</v>
      </c>
      <c r="L340" s="142">
        <v>0</v>
      </c>
      <c r="M340" s="142">
        <v>0</v>
      </c>
      <c r="N340" s="142">
        <f t="shared" si="311"/>
        <v>-4.2574300000000004E-3</v>
      </c>
      <c r="O340" s="142">
        <f t="shared" si="312"/>
        <v>-4.2574300000000004E-3</v>
      </c>
      <c r="P340" s="142">
        <f t="shared" si="313"/>
        <v>0</v>
      </c>
      <c r="Q340" s="142">
        <f t="shared" si="314"/>
        <v>0</v>
      </c>
      <c r="R340" s="142">
        <f t="shared" si="315"/>
        <v>0</v>
      </c>
      <c r="S340" s="134">
        <v>0</v>
      </c>
      <c r="T340" s="134">
        <v>0</v>
      </c>
      <c r="U340" s="168">
        <v>0</v>
      </c>
      <c r="V340" s="134">
        <v>0</v>
      </c>
      <c r="W340" s="142">
        <v>0</v>
      </c>
      <c r="X340" s="142"/>
      <c r="Y340" s="142"/>
      <c r="Z340" s="142"/>
      <c r="AA340" s="142"/>
      <c r="AB340" s="142"/>
      <c r="AC340" s="142"/>
      <c r="AD340" s="142"/>
      <c r="AE340" s="134">
        <v>0</v>
      </c>
      <c r="AF340" s="142"/>
      <c r="AG340" s="142"/>
      <c r="AH340" s="142"/>
      <c r="AI340" s="142"/>
      <c r="AJ340" s="134">
        <v>0</v>
      </c>
      <c r="AK340" s="142"/>
    </row>
    <row r="341" spans="1:37" ht="63" x14ac:dyDescent="0.25">
      <c r="A341" s="267">
        <f t="shared" si="280"/>
        <v>290</v>
      </c>
      <c r="B341" s="133" t="s">
        <v>575</v>
      </c>
      <c r="C341" s="138" t="s">
        <v>576</v>
      </c>
      <c r="D341" s="142">
        <v>0</v>
      </c>
      <c r="E341" s="142">
        <f t="shared" si="308"/>
        <v>0</v>
      </c>
      <c r="F341" s="142">
        <f t="shared" si="309"/>
        <v>0</v>
      </c>
      <c r="G341" s="142">
        <v>0</v>
      </c>
      <c r="H341" s="142">
        <f t="shared" si="310"/>
        <v>0</v>
      </c>
      <c r="I341" s="142">
        <v>4.2578599999999996E-3</v>
      </c>
      <c r="J341" s="142">
        <v>4.2578599999999996E-3</v>
      </c>
      <c r="K341" s="142">
        <v>0</v>
      </c>
      <c r="L341" s="142">
        <v>0</v>
      </c>
      <c r="M341" s="142">
        <v>0</v>
      </c>
      <c r="N341" s="142">
        <f t="shared" si="311"/>
        <v>-4.2578599999999996E-3</v>
      </c>
      <c r="O341" s="142">
        <f t="shared" si="312"/>
        <v>-4.2578599999999996E-3</v>
      </c>
      <c r="P341" s="142">
        <f t="shared" si="313"/>
        <v>0</v>
      </c>
      <c r="Q341" s="142">
        <f t="shared" si="314"/>
        <v>0</v>
      </c>
      <c r="R341" s="142">
        <f t="shared" si="315"/>
        <v>0</v>
      </c>
      <c r="S341" s="134">
        <v>0</v>
      </c>
      <c r="T341" s="134">
        <v>0</v>
      </c>
      <c r="U341" s="168">
        <v>0</v>
      </c>
      <c r="V341" s="134">
        <v>0</v>
      </c>
      <c r="W341" s="142">
        <v>0</v>
      </c>
      <c r="X341" s="142"/>
      <c r="Y341" s="142"/>
      <c r="Z341" s="142"/>
      <c r="AA341" s="142"/>
      <c r="AB341" s="142"/>
      <c r="AC341" s="142"/>
      <c r="AD341" s="142"/>
      <c r="AE341" s="134">
        <v>0</v>
      </c>
      <c r="AF341" s="142"/>
      <c r="AG341" s="142"/>
      <c r="AH341" s="142"/>
      <c r="AI341" s="142"/>
      <c r="AJ341" s="134">
        <v>0</v>
      </c>
      <c r="AK341" s="142"/>
    </row>
    <row r="342" spans="1:37" ht="63" x14ac:dyDescent="0.25">
      <c r="A342" s="267">
        <f t="shared" ref="A342:A405" si="316">IF(A341&gt;0,A341+1,A340+1)</f>
        <v>291</v>
      </c>
      <c r="B342" s="174" t="s">
        <v>577</v>
      </c>
      <c r="C342" s="138" t="s">
        <v>578</v>
      </c>
      <c r="D342" s="142">
        <v>0</v>
      </c>
      <c r="E342" s="142">
        <f t="shared" si="308"/>
        <v>0</v>
      </c>
      <c r="F342" s="142">
        <f t="shared" si="309"/>
        <v>0</v>
      </c>
      <c r="G342" s="142">
        <v>0</v>
      </c>
      <c r="H342" s="142">
        <f t="shared" si="310"/>
        <v>0</v>
      </c>
      <c r="I342" s="142">
        <v>3.1617431699999998</v>
      </c>
      <c r="J342" s="142">
        <v>7.9185050000000007E-2</v>
      </c>
      <c r="K342" s="142">
        <v>3.06152398</v>
      </c>
      <c r="L342" s="142">
        <v>0</v>
      </c>
      <c r="M342" s="142">
        <v>2.103414E-2</v>
      </c>
      <c r="N342" s="142">
        <f t="shared" si="311"/>
        <v>-3.1617431699999998</v>
      </c>
      <c r="O342" s="142">
        <f t="shared" si="312"/>
        <v>-7.9185050000000007E-2</v>
      </c>
      <c r="P342" s="142">
        <f t="shared" si="313"/>
        <v>-3.06152398</v>
      </c>
      <c r="Q342" s="142">
        <f t="shared" si="314"/>
        <v>0</v>
      </c>
      <c r="R342" s="142">
        <f t="shared" si="315"/>
        <v>-2.103414E-2</v>
      </c>
      <c r="S342" s="134">
        <v>3.27260347</v>
      </c>
      <c r="T342" s="134">
        <v>6.5987539999999997E-2</v>
      </c>
      <c r="U342" s="168">
        <v>3.18908748</v>
      </c>
      <c r="V342" s="134">
        <v>0</v>
      </c>
      <c r="W342" s="142">
        <v>1.7528450000000001E-2</v>
      </c>
      <c r="X342" s="142"/>
      <c r="Y342" s="142"/>
      <c r="Z342" s="142"/>
      <c r="AA342" s="142"/>
      <c r="AB342" s="142"/>
      <c r="AC342" s="142"/>
      <c r="AD342" s="142"/>
      <c r="AE342" s="134">
        <v>0</v>
      </c>
      <c r="AF342" s="142"/>
      <c r="AG342" s="142"/>
      <c r="AH342" s="142"/>
      <c r="AI342" s="142"/>
      <c r="AJ342" s="134">
        <v>0</v>
      </c>
      <c r="AK342" s="142"/>
    </row>
    <row r="343" spans="1:37" ht="94.5" x14ac:dyDescent="0.25">
      <c r="A343" s="267">
        <f t="shared" si="316"/>
        <v>292</v>
      </c>
      <c r="B343" s="133" t="s">
        <v>579</v>
      </c>
      <c r="C343" s="138" t="s">
        <v>580</v>
      </c>
      <c r="D343" s="142">
        <v>0</v>
      </c>
      <c r="E343" s="142">
        <f t="shared" si="308"/>
        <v>0</v>
      </c>
      <c r="F343" s="142">
        <f t="shared" si="309"/>
        <v>0</v>
      </c>
      <c r="G343" s="142">
        <v>0</v>
      </c>
      <c r="H343" s="142">
        <f t="shared" si="310"/>
        <v>0</v>
      </c>
      <c r="I343" s="142">
        <v>0.160785228</v>
      </c>
      <c r="J343" s="142">
        <v>0.160785228</v>
      </c>
      <c r="K343" s="142">
        <v>0</v>
      </c>
      <c r="L343" s="142">
        <v>0</v>
      </c>
      <c r="M343" s="142">
        <v>0</v>
      </c>
      <c r="N343" s="142">
        <f t="shared" si="311"/>
        <v>-0.160785228</v>
      </c>
      <c r="O343" s="142">
        <f t="shared" si="312"/>
        <v>-0.160785228</v>
      </c>
      <c r="P343" s="142">
        <f t="shared" si="313"/>
        <v>0</v>
      </c>
      <c r="Q343" s="142">
        <f t="shared" si="314"/>
        <v>0</v>
      </c>
      <c r="R343" s="142">
        <f t="shared" si="315"/>
        <v>0</v>
      </c>
      <c r="S343" s="134">
        <v>0.13398769000000002</v>
      </c>
      <c r="T343" s="134">
        <v>0.13398769000000002</v>
      </c>
      <c r="U343" s="168">
        <v>0</v>
      </c>
      <c r="V343" s="134">
        <v>0</v>
      </c>
      <c r="W343" s="142">
        <v>0</v>
      </c>
      <c r="X343" s="142"/>
      <c r="Y343" s="142"/>
      <c r="Z343" s="142"/>
      <c r="AA343" s="142"/>
      <c r="AB343" s="142"/>
      <c r="AC343" s="142"/>
      <c r="AD343" s="142"/>
      <c r="AE343" s="134">
        <v>0</v>
      </c>
      <c r="AF343" s="142"/>
      <c r="AG343" s="142"/>
      <c r="AH343" s="142"/>
      <c r="AI343" s="142"/>
      <c r="AJ343" s="134">
        <v>0</v>
      </c>
      <c r="AK343" s="142"/>
    </row>
    <row r="344" spans="1:37" ht="94.5" x14ac:dyDescent="0.25">
      <c r="A344" s="267">
        <f t="shared" si="316"/>
        <v>293</v>
      </c>
      <c r="B344" s="133" t="s">
        <v>581</v>
      </c>
      <c r="C344" s="138" t="s">
        <v>582</v>
      </c>
      <c r="D344" s="142">
        <v>0</v>
      </c>
      <c r="E344" s="142">
        <f t="shared" si="308"/>
        <v>0</v>
      </c>
      <c r="F344" s="142">
        <f t="shared" si="309"/>
        <v>0</v>
      </c>
      <c r="G344" s="142">
        <v>0</v>
      </c>
      <c r="H344" s="142">
        <f t="shared" si="310"/>
        <v>0</v>
      </c>
      <c r="I344" s="142">
        <v>0.10564754599999998</v>
      </c>
      <c r="J344" s="142">
        <v>9.3374209999999985E-2</v>
      </c>
      <c r="K344" s="142">
        <v>0</v>
      </c>
      <c r="L344" s="142">
        <v>0</v>
      </c>
      <c r="M344" s="142">
        <v>1.2273336000000001E-2</v>
      </c>
      <c r="N344" s="142">
        <f t="shared" si="311"/>
        <v>-0.10564754599999998</v>
      </c>
      <c r="O344" s="142">
        <f t="shared" si="312"/>
        <v>-9.3374209999999985E-2</v>
      </c>
      <c r="P344" s="142">
        <f t="shared" si="313"/>
        <v>0</v>
      </c>
      <c r="Q344" s="142">
        <f t="shared" si="314"/>
        <v>0</v>
      </c>
      <c r="R344" s="142">
        <f t="shared" si="315"/>
        <v>-1.2273336000000001E-2</v>
      </c>
      <c r="S344" s="134">
        <v>0.18072075999999998</v>
      </c>
      <c r="T344" s="134">
        <v>9.3374209999999985E-2</v>
      </c>
      <c r="U344" s="168">
        <v>7.7118770000000003E-2</v>
      </c>
      <c r="V344" s="134">
        <v>0</v>
      </c>
      <c r="W344" s="142">
        <v>1.0227780000000001E-2</v>
      </c>
      <c r="X344" s="142"/>
      <c r="Y344" s="142"/>
      <c r="Z344" s="142"/>
      <c r="AA344" s="142"/>
      <c r="AB344" s="142"/>
      <c r="AC344" s="142"/>
      <c r="AD344" s="142"/>
      <c r="AE344" s="134">
        <v>0</v>
      </c>
      <c r="AF344" s="142"/>
      <c r="AG344" s="142"/>
      <c r="AH344" s="142"/>
      <c r="AI344" s="142"/>
      <c r="AJ344" s="134">
        <v>0</v>
      </c>
      <c r="AK344" s="142"/>
    </row>
    <row r="345" spans="1:37" ht="110.25" x14ac:dyDescent="0.25">
      <c r="A345" s="267">
        <f t="shared" si="316"/>
        <v>294</v>
      </c>
      <c r="B345" s="133" t="s">
        <v>583</v>
      </c>
      <c r="C345" s="138" t="s">
        <v>584</v>
      </c>
      <c r="D345" s="142">
        <v>0</v>
      </c>
      <c r="E345" s="142">
        <f t="shared" si="308"/>
        <v>0</v>
      </c>
      <c r="F345" s="142">
        <f t="shared" si="309"/>
        <v>0</v>
      </c>
      <c r="G345" s="142">
        <v>0</v>
      </c>
      <c r="H345" s="142">
        <f t="shared" si="310"/>
        <v>0</v>
      </c>
      <c r="I345" s="142">
        <v>0.52848059999999997</v>
      </c>
      <c r="J345" s="142">
        <v>0</v>
      </c>
      <c r="K345" s="142">
        <v>0</v>
      </c>
      <c r="L345" s="142">
        <v>0.521976</v>
      </c>
      <c r="M345" s="142">
        <v>6.5046000000000001E-3</v>
      </c>
      <c r="N345" s="142">
        <f t="shared" si="311"/>
        <v>-0.52848059999999997</v>
      </c>
      <c r="O345" s="142">
        <f t="shared" si="312"/>
        <v>0</v>
      </c>
      <c r="P345" s="142">
        <f t="shared" si="313"/>
        <v>0</v>
      </c>
      <c r="Q345" s="142">
        <f t="shared" si="314"/>
        <v>-0.521976</v>
      </c>
      <c r="R345" s="142">
        <f t="shared" si="315"/>
        <v>-6.5046000000000001E-3</v>
      </c>
      <c r="S345" s="134">
        <v>0.45403982000000004</v>
      </c>
      <c r="T345" s="134">
        <v>0</v>
      </c>
      <c r="U345" s="168">
        <v>1.363932E-2</v>
      </c>
      <c r="V345" s="134">
        <v>0.43498000000000003</v>
      </c>
      <c r="W345" s="142">
        <v>5.4205E-3</v>
      </c>
      <c r="X345" s="142"/>
      <c r="Y345" s="142"/>
      <c r="Z345" s="142"/>
      <c r="AA345" s="142"/>
      <c r="AB345" s="181">
        <v>2020</v>
      </c>
      <c r="AC345" s="142" t="s">
        <v>2198</v>
      </c>
      <c r="AD345" s="142" t="s">
        <v>2199</v>
      </c>
      <c r="AE345" s="134">
        <v>0.63</v>
      </c>
      <c r="AF345" s="142"/>
      <c r="AG345" s="142"/>
      <c r="AH345" s="142"/>
      <c r="AI345" s="142"/>
      <c r="AJ345" s="134">
        <v>0</v>
      </c>
      <c r="AK345" s="142"/>
    </row>
    <row r="346" spans="1:37" ht="47.25" x14ac:dyDescent="0.25">
      <c r="A346" s="267">
        <f t="shared" si="316"/>
        <v>295</v>
      </c>
      <c r="B346" s="133" t="s">
        <v>1531</v>
      </c>
      <c r="C346" s="138" t="s">
        <v>1532</v>
      </c>
      <c r="D346" s="142">
        <v>0</v>
      </c>
      <c r="E346" s="142">
        <f t="shared" si="308"/>
        <v>0</v>
      </c>
      <c r="F346" s="142">
        <f t="shared" si="309"/>
        <v>0</v>
      </c>
      <c r="G346" s="142">
        <v>0</v>
      </c>
      <c r="H346" s="142">
        <f t="shared" si="310"/>
        <v>0</v>
      </c>
      <c r="I346" s="142">
        <v>0.30004799999999998</v>
      </c>
      <c r="J346" s="142">
        <v>0</v>
      </c>
      <c r="K346" s="142">
        <v>0</v>
      </c>
      <c r="L346" s="142">
        <v>0.30004799999999998</v>
      </c>
      <c r="M346" s="142">
        <v>0</v>
      </c>
      <c r="N346" s="142">
        <f t="shared" si="311"/>
        <v>-0.30004799999999998</v>
      </c>
      <c r="O346" s="142">
        <f t="shared" si="312"/>
        <v>0</v>
      </c>
      <c r="P346" s="142">
        <f t="shared" si="313"/>
        <v>0</v>
      </c>
      <c r="Q346" s="142">
        <f t="shared" si="314"/>
        <v>-0.30004799999999998</v>
      </c>
      <c r="R346" s="142">
        <f t="shared" si="315"/>
        <v>0</v>
      </c>
      <c r="S346" s="134">
        <v>0</v>
      </c>
      <c r="T346" s="134">
        <v>0</v>
      </c>
      <c r="U346" s="168">
        <v>0</v>
      </c>
      <c r="V346" s="134">
        <v>0</v>
      </c>
      <c r="W346" s="142">
        <v>0</v>
      </c>
      <c r="X346" s="142"/>
      <c r="Y346" s="142"/>
      <c r="Z346" s="142"/>
      <c r="AA346" s="142"/>
      <c r="AB346" s="142"/>
      <c r="AC346" s="142"/>
      <c r="AD346" s="142"/>
      <c r="AE346" s="134">
        <v>0</v>
      </c>
      <c r="AF346" s="142"/>
      <c r="AG346" s="142"/>
      <c r="AH346" s="142"/>
      <c r="AI346" s="142"/>
      <c r="AJ346" s="134">
        <v>0</v>
      </c>
      <c r="AK346" s="142"/>
    </row>
    <row r="347" spans="1:37" ht="63" x14ac:dyDescent="0.25">
      <c r="A347" s="267">
        <f t="shared" si="316"/>
        <v>296</v>
      </c>
      <c r="B347" s="133" t="s">
        <v>1533</v>
      </c>
      <c r="C347" s="138" t="s">
        <v>1534</v>
      </c>
      <c r="D347" s="142">
        <v>0</v>
      </c>
      <c r="E347" s="142">
        <f t="shared" si="308"/>
        <v>0</v>
      </c>
      <c r="F347" s="142">
        <f t="shared" si="309"/>
        <v>0</v>
      </c>
      <c r="G347" s="142">
        <v>0</v>
      </c>
      <c r="H347" s="142">
        <f t="shared" si="310"/>
        <v>0</v>
      </c>
      <c r="I347" s="142">
        <v>0.99426842600000009</v>
      </c>
      <c r="J347" s="142">
        <v>6.0896449999999998E-2</v>
      </c>
      <c r="K347" s="142">
        <v>0.93080868000000005</v>
      </c>
      <c r="L347" s="142">
        <v>0</v>
      </c>
      <c r="M347" s="142">
        <v>2.5632959999999996E-3</v>
      </c>
      <c r="N347" s="142">
        <f t="shared" si="311"/>
        <v>-0.99426842600000009</v>
      </c>
      <c r="O347" s="142">
        <f t="shared" si="312"/>
        <v>-6.0896449999999998E-2</v>
      </c>
      <c r="P347" s="142">
        <f t="shared" si="313"/>
        <v>-0.93080868000000005</v>
      </c>
      <c r="Q347" s="142">
        <f t="shared" si="314"/>
        <v>0</v>
      </c>
      <c r="R347" s="142">
        <f t="shared" si="315"/>
        <v>-2.5632959999999996E-3</v>
      </c>
      <c r="S347" s="134">
        <v>1.0224755000000001</v>
      </c>
      <c r="T347" s="134">
        <v>5.074704E-2</v>
      </c>
      <c r="U347" s="168">
        <v>0.96959238000000003</v>
      </c>
      <c r="V347" s="134">
        <v>0</v>
      </c>
      <c r="W347" s="142">
        <v>2.1360799999999998E-3</v>
      </c>
      <c r="X347" s="142"/>
      <c r="Y347" s="142"/>
      <c r="Z347" s="142"/>
      <c r="AA347" s="142"/>
      <c r="AB347" s="142"/>
      <c r="AC347" s="142"/>
      <c r="AD347" s="142"/>
      <c r="AE347" s="134">
        <v>0</v>
      </c>
      <c r="AF347" s="142"/>
      <c r="AG347" s="142"/>
      <c r="AH347" s="142"/>
      <c r="AI347" s="142"/>
      <c r="AJ347" s="134">
        <v>0</v>
      </c>
      <c r="AK347" s="142"/>
    </row>
    <row r="348" spans="1:37" ht="94.5" x14ac:dyDescent="0.25">
      <c r="A348" s="267">
        <f t="shared" si="316"/>
        <v>297</v>
      </c>
      <c r="B348" s="133" t="s">
        <v>1891</v>
      </c>
      <c r="C348" s="138" t="s">
        <v>1892</v>
      </c>
      <c r="D348" s="142">
        <v>0</v>
      </c>
      <c r="E348" s="142">
        <f t="shared" si="308"/>
        <v>0</v>
      </c>
      <c r="F348" s="142">
        <f t="shared" si="309"/>
        <v>0</v>
      </c>
      <c r="G348" s="142">
        <v>0</v>
      </c>
      <c r="H348" s="142">
        <f t="shared" si="310"/>
        <v>0</v>
      </c>
      <c r="I348" s="142">
        <v>0.32369998999999999</v>
      </c>
      <c r="J348" s="142">
        <v>0</v>
      </c>
      <c r="K348" s="142">
        <v>0</v>
      </c>
      <c r="L348" s="142">
        <v>0.32369998999999999</v>
      </c>
      <c r="M348" s="142">
        <v>0</v>
      </c>
      <c r="N348" s="142">
        <f t="shared" si="311"/>
        <v>-0.32369998999999999</v>
      </c>
      <c r="O348" s="142">
        <f t="shared" si="312"/>
        <v>0</v>
      </c>
      <c r="P348" s="142">
        <f t="shared" si="313"/>
        <v>0</v>
      </c>
      <c r="Q348" s="142">
        <f t="shared" si="314"/>
        <v>-0.32369998999999999</v>
      </c>
      <c r="R348" s="142">
        <f t="shared" si="315"/>
        <v>0</v>
      </c>
      <c r="S348" s="134">
        <v>0</v>
      </c>
      <c r="T348" s="134">
        <v>0</v>
      </c>
      <c r="U348" s="168">
        <v>0</v>
      </c>
      <c r="V348" s="134">
        <v>0</v>
      </c>
      <c r="W348" s="142">
        <v>0</v>
      </c>
      <c r="X348" s="142"/>
      <c r="Y348" s="142"/>
      <c r="Z348" s="142"/>
      <c r="AA348" s="142"/>
      <c r="AB348" s="142"/>
      <c r="AC348" s="142"/>
      <c r="AD348" s="142"/>
      <c r="AE348" s="134">
        <v>0</v>
      </c>
      <c r="AF348" s="142"/>
      <c r="AG348" s="142"/>
      <c r="AH348" s="142"/>
      <c r="AI348" s="142"/>
      <c r="AJ348" s="134">
        <v>0</v>
      </c>
      <c r="AK348" s="142"/>
    </row>
    <row r="349" spans="1:37" ht="47.25" x14ac:dyDescent="0.25">
      <c r="A349" s="267">
        <f t="shared" si="316"/>
        <v>298</v>
      </c>
      <c r="B349" s="133" t="s">
        <v>1893</v>
      </c>
      <c r="C349" s="138" t="s">
        <v>1894</v>
      </c>
      <c r="D349" s="142">
        <v>0</v>
      </c>
      <c r="E349" s="142">
        <f t="shared" si="308"/>
        <v>0</v>
      </c>
      <c r="F349" s="142">
        <f t="shared" si="309"/>
        <v>0</v>
      </c>
      <c r="G349" s="142">
        <v>0</v>
      </c>
      <c r="H349" s="142">
        <f t="shared" si="310"/>
        <v>0</v>
      </c>
      <c r="I349" s="142">
        <v>0.16099201999999999</v>
      </c>
      <c r="J349" s="142">
        <v>0</v>
      </c>
      <c r="K349" s="142">
        <v>0</v>
      </c>
      <c r="L349" s="142">
        <v>0.16099201999999999</v>
      </c>
      <c r="M349" s="142">
        <v>0</v>
      </c>
      <c r="N349" s="142">
        <f t="shared" si="311"/>
        <v>-0.16099201999999999</v>
      </c>
      <c r="O349" s="142">
        <f t="shared" si="312"/>
        <v>0</v>
      </c>
      <c r="P349" s="142">
        <f t="shared" si="313"/>
        <v>0</v>
      </c>
      <c r="Q349" s="142">
        <f t="shared" si="314"/>
        <v>-0.16099201999999999</v>
      </c>
      <c r="R349" s="142">
        <f t="shared" si="315"/>
        <v>0</v>
      </c>
      <c r="S349" s="134">
        <v>0</v>
      </c>
      <c r="T349" s="134">
        <v>0</v>
      </c>
      <c r="U349" s="168">
        <v>0</v>
      </c>
      <c r="V349" s="134">
        <v>0</v>
      </c>
      <c r="W349" s="142">
        <v>0</v>
      </c>
      <c r="X349" s="142"/>
      <c r="Y349" s="142"/>
      <c r="Z349" s="142"/>
      <c r="AA349" s="142"/>
      <c r="AB349" s="142"/>
      <c r="AC349" s="142"/>
      <c r="AD349" s="142"/>
      <c r="AE349" s="134">
        <v>0</v>
      </c>
      <c r="AF349" s="142"/>
      <c r="AG349" s="142"/>
      <c r="AH349" s="142"/>
      <c r="AI349" s="142"/>
      <c r="AJ349" s="134">
        <v>0</v>
      </c>
      <c r="AK349" s="142"/>
    </row>
    <row r="350" spans="1:37" ht="94.5" x14ac:dyDescent="0.25">
      <c r="A350" s="267">
        <f t="shared" si="316"/>
        <v>299</v>
      </c>
      <c r="B350" s="133" t="s">
        <v>1895</v>
      </c>
      <c r="C350" s="138" t="s">
        <v>1896</v>
      </c>
      <c r="D350" s="142">
        <v>0</v>
      </c>
      <c r="E350" s="142">
        <f t="shared" si="308"/>
        <v>0</v>
      </c>
      <c r="F350" s="142">
        <f t="shared" si="309"/>
        <v>0</v>
      </c>
      <c r="G350" s="142">
        <v>0</v>
      </c>
      <c r="H350" s="142">
        <f t="shared" si="310"/>
        <v>0</v>
      </c>
      <c r="I350" s="142">
        <v>0.36792000000000002</v>
      </c>
      <c r="J350" s="142">
        <v>0</v>
      </c>
      <c r="K350" s="142">
        <v>0</v>
      </c>
      <c r="L350" s="142">
        <v>0.36792000000000002</v>
      </c>
      <c r="M350" s="142">
        <v>0</v>
      </c>
      <c r="N350" s="142">
        <f t="shared" si="311"/>
        <v>-0.36792000000000002</v>
      </c>
      <c r="O350" s="142">
        <f t="shared" si="312"/>
        <v>0</v>
      </c>
      <c r="P350" s="142">
        <f t="shared" si="313"/>
        <v>0</v>
      </c>
      <c r="Q350" s="142">
        <f t="shared" si="314"/>
        <v>-0.36792000000000002</v>
      </c>
      <c r="R350" s="142">
        <f t="shared" si="315"/>
        <v>0</v>
      </c>
      <c r="S350" s="134">
        <v>0</v>
      </c>
      <c r="T350" s="134">
        <v>0</v>
      </c>
      <c r="U350" s="168">
        <v>0</v>
      </c>
      <c r="V350" s="134">
        <v>0</v>
      </c>
      <c r="W350" s="142">
        <v>0</v>
      </c>
      <c r="X350" s="142"/>
      <c r="Y350" s="142"/>
      <c r="Z350" s="142"/>
      <c r="AA350" s="142"/>
      <c r="AB350" s="142"/>
      <c r="AC350" s="142"/>
      <c r="AD350" s="142"/>
      <c r="AE350" s="134">
        <v>0</v>
      </c>
      <c r="AF350" s="142"/>
      <c r="AG350" s="142"/>
      <c r="AH350" s="142"/>
      <c r="AI350" s="142"/>
      <c r="AJ350" s="134">
        <v>0</v>
      </c>
      <c r="AK350" s="142"/>
    </row>
    <row r="351" spans="1:37" ht="63" x14ac:dyDescent="0.25">
      <c r="A351" s="267">
        <f t="shared" si="316"/>
        <v>300</v>
      </c>
      <c r="B351" s="133" t="s">
        <v>1897</v>
      </c>
      <c r="C351" s="138" t="s">
        <v>1898</v>
      </c>
      <c r="D351" s="142">
        <v>0</v>
      </c>
      <c r="E351" s="142">
        <f t="shared" si="308"/>
        <v>0</v>
      </c>
      <c r="F351" s="142">
        <f t="shared" si="309"/>
        <v>0</v>
      </c>
      <c r="G351" s="142">
        <v>0</v>
      </c>
      <c r="H351" s="142">
        <f t="shared" si="310"/>
        <v>0</v>
      </c>
      <c r="I351" s="142">
        <v>0.25282260000000001</v>
      </c>
      <c r="J351" s="142">
        <v>0</v>
      </c>
      <c r="K351" s="142">
        <v>0</v>
      </c>
      <c r="L351" s="142">
        <v>0.25282260000000001</v>
      </c>
      <c r="M351" s="142">
        <v>0</v>
      </c>
      <c r="N351" s="142">
        <f t="shared" si="311"/>
        <v>-0.25282260000000001</v>
      </c>
      <c r="O351" s="142">
        <f t="shared" si="312"/>
        <v>0</v>
      </c>
      <c r="P351" s="142">
        <f t="shared" si="313"/>
        <v>0</v>
      </c>
      <c r="Q351" s="142">
        <f t="shared" si="314"/>
        <v>-0.25282260000000001</v>
      </c>
      <c r="R351" s="142">
        <f t="shared" si="315"/>
        <v>0</v>
      </c>
      <c r="S351" s="134">
        <v>0</v>
      </c>
      <c r="T351" s="134">
        <v>0</v>
      </c>
      <c r="U351" s="168">
        <v>0</v>
      </c>
      <c r="V351" s="134">
        <v>0</v>
      </c>
      <c r="W351" s="142">
        <v>0</v>
      </c>
      <c r="X351" s="142"/>
      <c r="Y351" s="142"/>
      <c r="Z351" s="142"/>
      <c r="AA351" s="142"/>
      <c r="AB351" s="142"/>
      <c r="AC351" s="142"/>
      <c r="AD351" s="142"/>
      <c r="AE351" s="134">
        <v>0</v>
      </c>
      <c r="AF351" s="142"/>
      <c r="AG351" s="142"/>
      <c r="AH351" s="142"/>
      <c r="AI351" s="142"/>
      <c r="AJ351" s="134">
        <v>0</v>
      </c>
      <c r="AK351" s="142"/>
    </row>
    <row r="352" spans="1:37" ht="47.25" x14ac:dyDescent="0.25">
      <c r="A352" s="267">
        <f t="shared" si="316"/>
        <v>301</v>
      </c>
      <c r="B352" s="133" t="s">
        <v>1899</v>
      </c>
      <c r="C352" s="138" t="s">
        <v>1900</v>
      </c>
      <c r="D352" s="142">
        <v>0</v>
      </c>
      <c r="E352" s="142">
        <f t="shared" si="308"/>
        <v>0</v>
      </c>
      <c r="F352" s="142">
        <f t="shared" si="309"/>
        <v>0</v>
      </c>
      <c r="G352" s="142">
        <v>0</v>
      </c>
      <c r="H352" s="142">
        <f t="shared" si="310"/>
        <v>0</v>
      </c>
      <c r="I352" s="142">
        <v>3.5121961900000001</v>
      </c>
      <c r="J352" s="142">
        <v>8.3223229999999995E-2</v>
      </c>
      <c r="K352" s="142">
        <v>3.4289729599999998</v>
      </c>
      <c r="L352" s="142">
        <v>0</v>
      </c>
      <c r="M352" s="142">
        <v>0</v>
      </c>
      <c r="N352" s="142">
        <f t="shared" si="311"/>
        <v>-3.5121961900000001</v>
      </c>
      <c r="O352" s="142">
        <f t="shared" si="312"/>
        <v>-8.3223229999999995E-2</v>
      </c>
      <c r="P352" s="142">
        <f t="shared" si="313"/>
        <v>-3.4289729599999998</v>
      </c>
      <c r="Q352" s="142">
        <f t="shared" si="314"/>
        <v>0</v>
      </c>
      <c r="R352" s="142">
        <f t="shared" si="315"/>
        <v>0</v>
      </c>
      <c r="S352" s="134">
        <v>3.6411995200000002</v>
      </c>
      <c r="T352" s="134">
        <v>6.9352689999999995E-2</v>
      </c>
      <c r="U352" s="168">
        <v>3.5718468300000001</v>
      </c>
      <c r="V352" s="134">
        <v>0</v>
      </c>
      <c r="W352" s="142">
        <v>0</v>
      </c>
      <c r="X352" s="142"/>
      <c r="Y352" s="142"/>
      <c r="Z352" s="142"/>
      <c r="AA352" s="142"/>
      <c r="AB352" s="142"/>
      <c r="AC352" s="142"/>
      <c r="AD352" s="142"/>
      <c r="AE352" s="134">
        <v>0</v>
      </c>
      <c r="AF352" s="142"/>
      <c r="AG352" s="142"/>
      <c r="AH352" s="142"/>
      <c r="AI352" s="142"/>
      <c r="AJ352" s="134">
        <v>0</v>
      </c>
      <c r="AK352" s="142"/>
    </row>
    <row r="353" spans="1:37" ht="31.5" x14ac:dyDescent="0.25">
      <c r="A353" s="267"/>
      <c r="B353" s="187" t="s">
        <v>585</v>
      </c>
      <c r="C353" s="188"/>
      <c r="D353" s="170">
        <v>9.1368599999999986</v>
      </c>
      <c r="E353" s="170">
        <f t="shared" ref="E353:AK353" si="317">SUM(E354:E358)</f>
        <v>0.54821159999999991</v>
      </c>
      <c r="F353" s="170">
        <f t="shared" si="317"/>
        <v>7.6749623999999983</v>
      </c>
      <c r="G353" s="170">
        <f t="shared" si="317"/>
        <v>0</v>
      </c>
      <c r="H353" s="170">
        <f t="shared" si="317"/>
        <v>0.913686</v>
      </c>
      <c r="I353" s="170">
        <f t="shared" si="317"/>
        <v>6.3693043839999994</v>
      </c>
      <c r="J353" s="170">
        <f t="shared" si="317"/>
        <v>0</v>
      </c>
      <c r="K353" s="170">
        <f t="shared" si="317"/>
        <v>5.8798585599999997</v>
      </c>
      <c r="L353" s="170">
        <f t="shared" si="317"/>
        <v>0</v>
      </c>
      <c r="M353" s="170">
        <f t="shared" si="317"/>
        <v>0.48944582400000003</v>
      </c>
      <c r="N353" s="170">
        <f t="shared" si="317"/>
        <v>2.7675556160000001</v>
      </c>
      <c r="O353" s="170">
        <f t="shared" si="317"/>
        <v>0.54821159999999991</v>
      </c>
      <c r="P353" s="170">
        <f t="shared" si="317"/>
        <v>1.7951038399999992</v>
      </c>
      <c r="Q353" s="170">
        <f t="shared" si="317"/>
        <v>0</v>
      </c>
      <c r="R353" s="170">
        <f t="shared" si="317"/>
        <v>0.42424017599999997</v>
      </c>
      <c r="S353" s="170">
        <v>2.6578730999999998</v>
      </c>
      <c r="T353" s="170">
        <v>0</v>
      </c>
      <c r="U353" s="168">
        <v>2.2500015800000002</v>
      </c>
      <c r="V353" s="170">
        <v>0</v>
      </c>
      <c r="W353" s="170">
        <v>0.40787152000000004</v>
      </c>
      <c r="X353" s="170">
        <f t="shared" si="317"/>
        <v>0</v>
      </c>
      <c r="Y353" s="170">
        <f t="shared" si="317"/>
        <v>0</v>
      </c>
      <c r="Z353" s="170">
        <f t="shared" si="317"/>
        <v>0</v>
      </c>
      <c r="AA353" s="170">
        <f t="shared" si="317"/>
        <v>0</v>
      </c>
      <c r="AB353" s="170"/>
      <c r="AC353" s="170"/>
      <c r="AD353" s="170"/>
      <c r="AE353" s="170">
        <f t="shared" si="317"/>
        <v>2</v>
      </c>
      <c r="AF353" s="170"/>
      <c r="AG353" s="170"/>
      <c r="AH353" s="170"/>
      <c r="AI353" s="170"/>
      <c r="AJ353" s="170">
        <f t="shared" si="317"/>
        <v>0.67</v>
      </c>
      <c r="AK353" s="170">
        <f t="shared" si="317"/>
        <v>0</v>
      </c>
    </row>
    <row r="354" spans="1:37" ht="63" x14ac:dyDescent="0.25">
      <c r="A354" s="267">
        <f t="shared" si="316"/>
        <v>302</v>
      </c>
      <c r="B354" s="133" t="s">
        <v>586</v>
      </c>
      <c r="C354" s="138" t="s">
        <v>587</v>
      </c>
      <c r="D354" s="142">
        <v>0.15608399999999992</v>
      </c>
      <c r="E354" s="142">
        <f t="shared" ref="E354:E358" si="318">D354*6%</f>
        <v>9.3650399999999946E-3</v>
      </c>
      <c r="F354" s="142">
        <f t="shared" ref="F354:F358" si="319">D354-E354-H354</f>
        <v>0.13111055999999993</v>
      </c>
      <c r="G354" s="142">
        <v>0</v>
      </c>
      <c r="H354" s="142">
        <f t="shared" ref="H354:H358" si="320">D354*10%</f>
        <v>1.5608399999999993E-2</v>
      </c>
      <c r="I354" s="142">
        <v>3.0373620000000004E-2</v>
      </c>
      <c r="J354" s="142">
        <v>0</v>
      </c>
      <c r="K354" s="142">
        <v>0</v>
      </c>
      <c r="L354" s="142">
        <v>0</v>
      </c>
      <c r="M354" s="142">
        <v>3.0373620000000004E-2</v>
      </c>
      <c r="N354" s="142">
        <f t="shared" ref="N354:N358" si="321">D354-I354</f>
        <v>0.1257103799999999</v>
      </c>
      <c r="O354" s="142">
        <f t="shared" ref="O354:O358" si="322">E354-J354</f>
        <v>9.3650399999999946E-3</v>
      </c>
      <c r="P354" s="142">
        <f t="shared" ref="P354:P358" si="323">F354-K354</f>
        <v>0.13111055999999993</v>
      </c>
      <c r="Q354" s="142">
        <f t="shared" ref="Q354:Q358" si="324">G354-L354</f>
        <v>0</v>
      </c>
      <c r="R354" s="142">
        <f t="shared" ref="R354:R358" si="325">H354-M354</f>
        <v>-1.4765220000000011E-2</v>
      </c>
      <c r="S354" s="134">
        <v>0.19257747</v>
      </c>
      <c r="T354" s="134">
        <v>0</v>
      </c>
      <c r="U354" s="168">
        <v>0.16726611999999999</v>
      </c>
      <c r="V354" s="134">
        <v>0</v>
      </c>
      <c r="W354" s="142">
        <v>2.531135E-2</v>
      </c>
      <c r="X354" s="142"/>
      <c r="Y354" s="142"/>
      <c r="Z354" s="142"/>
      <c r="AA354" s="142"/>
      <c r="AB354" s="142"/>
      <c r="AC354" s="142"/>
      <c r="AD354" s="142"/>
      <c r="AE354" s="134">
        <v>0</v>
      </c>
      <c r="AF354" s="142"/>
      <c r="AG354" s="142"/>
      <c r="AH354" s="142"/>
      <c r="AI354" s="142"/>
      <c r="AJ354" s="134">
        <v>0</v>
      </c>
      <c r="AK354" s="142"/>
    </row>
    <row r="355" spans="1:37" ht="63" x14ac:dyDescent="0.25">
      <c r="A355" s="267">
        <f t="shared" si="316"/>
        <v>303</v>
      </c>
      <c r="B355" s="133" t="s">
        <v>588</v>
      </c>
      <c r="C355" s="138" t="s">
        <v>589</v>
      </c>
      <c r="D355" s="142">
        <v>1.2326520000000001</v>
      </c>
      <c r="E355" s="142">
        <f t="shared" si="318"/>
        <v>7.3959120000000003E-2</v>
      </c>
      <c r="F355" s="142">
        <f t="shared" si="319"/>
        <v>1.03542768</v>
      </c>
      <c r="G355" s="142">
        <v>0</v>
      </c>
      <c r="H355" s="142">
        <f t="shared" si="320"/>
        <v>0.12326520000000002</v>
      </c>
      <c r="I355" s="142">
        <v>3.5343061859999998</v>
      </c>
      <c r="J355" s="142">
        <v>0</v>
      </c>
      <c r="K355" s="142">
        <v>3.38057601</v>
      </c>
      <c r="L355" s="142">
        <v>0</v>
      </c>
      <c r="M355" s="142">
        <v>0.15373017600000002</v>
      </c>
      <c r="N355" s="142">
        <f t="shared" si="321"/>
        <v>-2.3016541859999995</v>
      </c>
      <c r="O355" s="142">
        <f t="shared" si="322"/>
        <v>7.3959120000000003E-2</v>
      </c>
      <c r="P355" s="142">
        <f t="shared" si="323"/>
        <v>-2.3451483299999998</v>
      </c>
      <c r="Q355" s="142">
        <f t="shared" si="324"/>
        <v>0</v>
      </c>
      <c r="R355" s="142">
        <f t="shared" si="325"/>
        <v>-3.0464976000000005E-2</v>
      </c>
      <c r="S355" s="134">
        <v>0.12810848</v>
      </c>
      <c r="T355" s="134">
        <v>0</v>
      </c>
      <c r="U355" s="168">
        <v>0</v>
      </c>
      <c r="V355" s="134">
        <v>0</v>
      </c>
      <c r="W355" s="142">
        <v>0.12810848</v>
      </c>
      <c r="X355" s="142"/>
      <c r="Y355" s="142"/>
      <c r="Z355" s="142"/>
      <c r="AA355" s="142"/>
      <c r="AB355" s="142"/>
      <c r="AC355" s="142"/>
      <c r="AD355" s="142"/>
      <c r="AE355" s="134">
        <v>0</v>
      </c>
      <c r="AF355" s="181">
        <v>2020</v>
      </c>
      <c r="AG355" s="142" t="s">
        <v>2200</v>
      </c>
      <c r="AH355" s="142" t="s">
        <v>2201</v>
      </c>
      <c r="AI355" s="142" t="s">
        <v>2202</v>
      </c>
      <c r="AJ355" s="134">
        <v>0.67</v>
      </c>
      <c r="AK355" s="142"/>
    </row>
    <row r="356" spans="1:37" ht="63" x14ac:dyDescent="0.25">
      <c r="A356" s="267">
        <f t="shared" si="316"/>
        <v>304</v>
      </c>
      <c r="B356" s="133" t="s">
        <v>590</v>
      </c>
      <c r="C356" s="138" t="s">
        <v>591</v>
      </c>
      <c r="D356" s="142">
        <v>2.645292</v>
      </c>
      <c r="E356" s="142">
        <f t="shared" si="318"/>
        <v>0.15871752</v>
      </c>
      <c r="F356" s="142">
        <f t="shared" si="319"/>
        <v>2.2220452799999997</v>
      </c>
      <c r="G356" s="142">
        <v>0</v>
      </c>
      <c r="H356" s="142">
        <f t="shared" si="320"/>
        <v>0.26452920000000002</v>
      </c>
      <c r="I356" s="142">
        <v>0.18813575999999999</v>
      </c>
      <c r="J356" s="142">
        <v>0</v>
      </c>
      <c r="K356" s="142">
        <v>0</v>
      </c>
      <c r="L356" s="142">
        <v>0</v>
      </c>
      <c r="M356" s="142">
        <v>0.18813575999999999</v>
      </c>
      <c r="N356" s="142">
        <f t="shared" si="321"/>
        <v>2.4571562399999998</v>
      </c>
      <c r="O356" s="142">
        <f t="shared" si="322"/>
        <v>0.15871752</v>
      </c>
      <c r="P356" s="142">
        <f t="shared" si="323"/>
        <v>2.2220452799999997</v>
      </c>
      <c r="Q356" s="142">
        <f t="shared" si="324"/>
        <v>0</v>
      </c>
      <c r="R356" s="142">
        <f t="shared" si="325"/>
        <v>7.6393440000000035E-2</v>
      </c>
      <c r="S356" s="134">
        <v>0.15677980000000002</v>
      </c>
      <c r="T356" s="134">
        <v>0</v>
      </c>
      <c r="U356" s="168">
        <v>0</v>
      </c>
      <c r="V356" s="134">
        <v>0</v>
      </c>
      <c r="W356" s="142">
        <v>0.15677980000000002</v>
      </c>
      <c r="X356" s="142"/>
      <c r="Y356" s="142"/>
      <c r="Z356" s="142"/>
      <c r="AA356" s="142"/>
      <c r="AB356" s="142"/>
      <c r="AC356" s="142"/>
      <c r="AD356" s="142"/>
      <c r="AE356" s="134">
        <v>0</v>
      </c>
      <c r="AF356" s="142"/>
      <c r="AG356" s="142"/>
      <c r="AH356" s="142"/>
      <c r="AI356" s="142"/>
      <c r="AJ356" s="134">
        <v>0</v>
      </c>
      <c r="AK356" s="142"/>
    </row>
    <row r="357" spans="1:37" ht="47.25" x14ac:dyDescent="0.25">
      <c r="A357" s="267">
        <f t="shared" si="316"/>
        <v>305</v>
      </c>
      <c r="B357" s="133" t="s">
        <v>592</v>
      </c>
      <c r="C357" s="138" t="s">
        <v>1701</v>
      </c>
      <c r="D357" s="142">
        <v>3.2102879999999994</v>
      </c>
      <c r="E357" s="142">
        <f t="shared" si="318"/>
        <v>0.19261727999999995</v>
      </c>
      <c r="F357" s="142">
        <f t="shared" si="319"/>
        <v>2.6966419199999994</v>
      </c>
      <c r="G357" s="142">
        <v>0</v>
      </c>
      <c r="H357" s="142">
        <f t="shared" si="320"/>
        <v>0.32102879999999995</v>
      </c>
      <c r="I357" s="142">
        <v>2.6164888179999997</v>
      </c>
      <c r="J357" s="142">
        <v>0</v>
      </c>
      <c r="K357" s="142">
        <v>2.4992825499999998</v>
      </c>
      <c r="L357" s="142">
        <v>0</v>
      </c>
      <c r="M357" s="142">
        <v>0.11720626799999999</v>
      </c>
      <c r="N357" s="142">
        <f t="shared" si="321"/>
        <v>0.5937991819999997</v>
      </c>
      <c r="O357" s="142">
        <f t="shared" si="322"/>
        <v>0.19261727999999995</v>
      </c>
      <c r="P357" s="142">
        <f t="shared" si="323"/>
        <v>0.19735936999999959</v>
      </c>
      <c r="Q357" s="142">
        <f t="shared" si="324"/>
        <v>0</v>
      </c>
      <c r="R357" s="142">
        <f t="shared" si="325"/>
        <v>0.20382253199999995</v>
      </c>
      <c r="S357" s="134">
        <v>2.1804073499999999</v>
      </c>
      <c r="T357" s="134">
        <v>0</v>
      </c>
      <c r="U357" s="168">
        <v>2.0827354599999999</v>
      </c>
      <c r="V357" s="134">
        <v>0</v>
      </c>
      <c r="W357" s="142">
        <v>9.7671890000000011E-2</v>
      </c>
      <c r="X357" s="142"/>
      <c r="Y357" s="142"/>
      <c r="Z357" s="142"/>
      <c r="AA357" s="142"/>
      <c r="AB357" s="181">
        <v>2020</v>
      </c>
      <c r="AC357" s="142" t="s">
        <v>2198</v>
      </c>
      <c r="AD357" s="142" t="s">
        <v>2199</v>
      </c>
      <c r="AE357" s="134">
        <v>2</v>
      </c>
      <c r="AF357" s="142"/>
      <c r="AG357" s="142"/>
      <c r="AH357" s="142"/>
      <c r="AI357" s="142"/>
      <c r="AJ357" s="134">
        <v>0</v>
      </c>
      <c r="AK357" s="142"/>
    </row>
    <row r="358" spans="1:37" ht="110.25" x14ac:dyDescent="0.25">
      <c r="A358" s="267">
        <f t="shared" si="316"/>
        <v>306</v>
      </c>
      <c r="B358" s="133" t="s">
        <v>593</v>
      </c>
      <c r="C358" s="138" t="s">
        <v>1702</v>
      </c>
      <c r="D358" s="142">
        <v>1.892544</v>
      </c>
      <c r="E358" s="142">
        <f t="shared" si="318"/>
        <v>0.11355264</v>
      </c>
      <c r="F358" s="142">
        <f t="shared" si="319"/>
        <v>1.58973696</v>
      </c>
      <c r="G358" s="142">
        <v>0</v>
      </c>
      <c r="H358" s="142">
        <f t="shared" si="320"/>
        <v>0.18925440000000002</v>
      </c>
      <c r="I358" s="142">
        <v>0</v>
      </c>
      <c r="J358" s="142">
        <v>0</v>
      </c>
      <c r="K358" s="142">
        <v>0</v>
      </c>
      <c r="L358" s="142">
        <v>0</v>
      </c>
      <c r="M358" s="142">
        <v>0</v>
      </c>
      <c r="N358" s="142">
        <f t="shared" si="321"/>
        <v>1.892544</v>
      </c>
      <c r="O358" s="142">
        <f t="shared" si="322"/>
        <v>0.11355264</v>
      </c>
      <c r="P358" s="142">
        <f t="shared" si="323"/>
        <v>1.58973696</v>
      </c>
      <c r="Q358" s="142">
        <f t="shared" si="324"/>
        <v>0</v>
      </c>
      <c r="R358" s="142">
        <f t="shared" si="325"/>
        <v>0.18925440000000002</v>
      </c>
      <c r="S358" s="134">
        <v>0</v>
      </c>
      <c r="T358" s="134">
        <v>0</v>
      </c>
      <c r="U358" s="168">
        <v>0</v>
      </c>
      <c r="V358" s="134">
        <v>0</v>
      </c>
      <c r="W358" s="142">
        <v>0</v>
      </c>
      <c r="X358" s="142"/>
      <c r="Y358" s="142"/>
      <c r="Z358" s="142"/>
      <c r="AA358" s="142"/>
      <c r="AB358" s="142"/>
      <c r="AC358" s="142"/>
      <c r="AD358" s="142"/>
      <c r="AE358" s="134">
        <v>0</v>
      </c>
      <c r="AF358" s="142"/>
      <c r="AG358" s="142"/>
      <c r="AH358" s="142"/>
      <c r="AI358" s="142"/>
      <c r="AJ358" s="134">
        <v>0</v>
      </c>
      <c r="AK358" s="142"/>
    </row>
    <row r="359" spans="1:37" ht="15.75" x14ac:dyDescent="0.25">
      <c r="A359" s="267"/>
      <c r="B359" s="191" t="s">
        <v>594</v>
      </c>
      <c r="C359" s="188"/>
      <c r="D359" s="170">
        <v>5.4620879999999996</v>
      </c>
      <c r="E359" s="170">
        <f t="shared" ref="E359:AK359" si="326">SUM(E360:E369)</f>
        <v>0.32772527999999995</v>
      </c>
      <c r="F359" s="170">
        <f t="shared" si="326"/>
        <v>4.5881539199999999</v>
      </c>
      <c r="G359" s="170">
        <f t="shared" si="326"/>
        <v>0</v>
      </c>
      <c r="H359" s="170">
        <f t="shared" si="326"/>
        <v>0.54620879999999994</v>
      </c>
      <c r="I359" s="170">
        <f t="shared" si="326"/>
        <v>17.006636992000001</v>
      </c>
      <c r="J359" s="170">
        <f t="shared" si="326"/>
        <v>0.62526475999999998</v>
      </c>
      <c r="K359" s="170">
        <f t="shared" si="326"/>
        <v>13.79400242</v>
      </c>
      <c r="L359" s="170">
        <f t="shared" si="326"/>
        <v>2.1773934000000001</v>
      </c>
      <c r="M359" s="170">
        <f t="shared" si="326"/>
        <v>0.40997641200000001</v>
      </c>
      <c r="N359" s="170">
        <f t="shared" si="326"/>
        <v>-11.544548991999996</v>
      </c>
      <c r="O359" s="170">
        <f t="shared" si="326"/>
        <v>-0.29753947999999997</v>
      </c>
      <c r="P359" s="170">
        <f t="shared" si="326"/>
        <v>-9.2058485000000001</v>
      </c>
      <c r="Q359" s="170">
        <f t="shared" si="326"/>
        <v>-2.1773934000000001</v>
      </c>
      <c r="R359" s="170">
        <f t="shared" si="326"/>
        <v>0.13623238799999995</v>
      </c>
      <c r="S359" s="170">
        <v>17.447347550000003</v>
      </c>
      <c r="T359" s="170">
        <v>0.39873875999999997</v>
      </c>
      <c r="U359" s="168">
        <v>16.688323019999999</v>
      </c>
      <c r="V359" s="170">
        <v>0</v>
      </c>
      <c r="W359" s="170">
        <v>0.36028577000000001</v>
      </c>
      <c r="X359" s="170">
        <f t="shared" si="326"/>
        <v>0</v>
      </c>
      <c r="Y359" s="170">
        <f t="shared" si="326"/>
        <v>0</v>
      </c>
      <c r="Z359" s="170">
        <f t="shared" si="326"/>
        <v>0</v>
      </c>
      <c r="AA359" s="170">
        <f t="shared" si="326"/>
        <v>0</v>
      </c>
      <c r="AB359" s="170"/>
      <c r="AC359" s="170"/>
      <c r="AD359" s="170"/>
      <c r="AE359" s="170">
        <f t="shared" si="326"/>
        <v>3.1300000000000003</v>
      </c>
      <c r="AF359" s="170"/>
      <c r="AG359" s="170"/>
      <c r="AH359" s="170"/>
      <c r="AI359" s="170"/>
      <c r="AJ359" s="170">
        <f t="shared" si="326"/>
        <v>0.30000000000000004</v>
      </c>
      <c r="AK359" s="170">
        <f t="shared" si="326"/>
        <v>0</v>
      </c>
    </row>
    <row r="360" spans="1:37" ht="63" x14ac:dyDescent="0.25">
      <c r="A360" s="267">
        <f t="shared" si="316"/>
        <v>307</v>
      </c>
      <c r="B360" s="133" t="s">
        <v>595</v>
      </c>
      <c r="C360" s="138" t="s">
        <v>596</v>
      </c>
      <c r="D360" s="142">
        <v>0.44660399999999995</v>
      </c>
      <c r="E360" s="142">
        <f t="shared" ref="E360:E369" si="327">D360*6%</f>
        <v>2.6796239999999995E-2</v>
      </c>
      <c r="F360" s="142">
        <f t="shared" ref="F360:F369" si="328">D360-E360-H360</f>
        <v>0.37514735999999999</v>
      </c>
      <c r="G360" s="142">
        <v>0</v>
      </c>
      <c r="H360" s="142">
        <f t="shared" ref="H360:H369" si="329">D360*10%</f>
        <v>4.4660399999999996E-2</v>
      </c>
      <c r="I360" s="142">
        <v>13.671695132</v>
      </c>
      <c r="J360" s="142">
        <v>3.9932199999999994E-2</v>
      </c>
      <c r="K360" s="142">
        <v>13.6</v>
      </c>
      <c r="L360" s="142">
        <v>0</v>
      </c>
      <c r="M360" s="142">
        <v>3.1762932000000001E-2</v>
      </c>
      <c r="N360" s="142">
        <f t="shared" ref="N360:N369" si="330">D360-I360</f>
        <v>-13.225091131999999</v>
      </c>
      <c r="O360" s="142">
        <f t="shared" ref="O360:O369" si="331">E360-J360</f>
        <v>-1.3135959999999999E-2</v>
      </c>
      <c r="P360" s="142">
        <f t="shared" ref="P360:P369" si="332">F360-K360</f>
        <v>-13.22485264</v>
      </c>
      <c r="Q360" s="142">
        <f t="shared" ref="Q360:Q369" si="333">G360-L360</f>
        <v>0</v>
      </c>
      <c r="R360" s="142">
        <f t="shared" ref="R360:R369" si="334">H360-M360</f>
        <v>1.2897467999999995E-2</v>
      </c>
      <c r="S360" s="134">
        <v>14.193135770000001</v>
      </c>
      <c r="T360" s="134">
        <v>0</v>
      </c>
      <c r="U360" s="168">
        <v>14.166666660000001</v>
      </c>
      <c r="V360" s="134">
        <v>0</v>
      </c>
      <c r="W360" s="142">
        <v>2.6469110000000001E-2</v>
      </c>
      <c r="X360" s="142"/>
      <c r="Y360" s="142"/>
      <c r="Z360" s="142"/>
      <c r="AA360" s="142"/>
      <c r="AB360" s="142"/>
      <c r="AC360" s="142"/>
      <c r="AD360" s="142"/>
      <c r="AE360" s="134">
        <v>0</v>
      </c>
      <c r="AF360" s="142"/>
      <c r="AG360" s="142"/>
      <c r="AH360" s="142"/>
      <c r="AI360" s="142"/>
      <c r="AJ360" s="134">
        <v>0</v>
      </c>
      <c r="AK360" s="142"/>
    </row>
    <row r="361" spans="1:37" ht="47.25" x14ac:dyDescent="0.25">
      <c r="A361" s="267">
        <f t="shared" si="316"/>
        <v>308</v>
      </c>
      <c r="B361" s="133" t="s">
        <v>597</v>
      </c>
      <c r="C361" s="138" t="s">
        <v>598</v>
      </c>
      <c r="D361" s="142">
        <v>0.21890400000000002</v>
      </c>
      <c r="E361" s="142">
        <f t="shared" si="327"/>
        <v>1.313424E-2</v>
      </c>
      <c r="F361" s="142">
        <f t="shared" si="328"/>
        <v>0.18387936000000002</v>
      </c>
      <c r="G361" s="142">
        <v>0</v>
      </c>
      <c r="H361" s="142">
        <f t="shared" si="329"/>
        <v>2.1890400000000004E-2</v>
      </c>
      <c r="I361" s="142">
        <v>0.21014983600000001</v>
      </c>
      <c r="J361" s="142">
        <v>0</v>
      </c>
      <c r="K361" s="142">
        <v>0.19400242000000001</v>
      </c>
      <c r="L361" s="142">
        <v>0</v>
      </c>
      <c r="M361" s="142">
        <v>1.6147415999999998E-2</v>
      </c>
      <c r="N361" s="142">
        <f t="shared" si="330"/>
        <v>8.7541640000000087E-3</v>
      </c>
      <c r="O361" s="142">
        <f t="shared" si="331"/>
        <v>1.313424E-2</v>
      </c>
      <c r="P361" s="142">
        <f t="shared" si="332"/>
        <v>-1.0123059999999989E-2</v>
      </c>
      <c r="Q361" s="142">
        <f t="shared" si="333"/>
        <v>0</v>
      </c>
      <c r="R361" s="142">
        <f t="shared" si="334"/>
        <v>5.7429840000000065E-3</v>
      </c>
      <c r="S361" s="134">
        <v>1.345618E-2</v>
      </c>
      <c r="T361" s="134">
        <v>0</v>
      </c>
      <c r="U361" s="168">
        <v>0</v>
      </c>
      <c r="V361" s="134">
        <v>0</v>
      </c>
      <c r="W361" s="142">
        <v>1.345618E-2</v>
      </c>
      <c r="X361" s="142"/>
      <c r="Y361" s="142"/>
      <c r="Z361" s="142"/>
      <c r="AA361" s="142"/>
      <c r="AB361" s="181">
        <v>2020</v>
      </c>
      <c r="AC361" s="142" t="s">
        <v>2198</v>
      </c>
      <c r="AD361" s="142" t="s">
        <v>2199</v>
      </c>
      <c r="AE361" s="134">
        <v>0.4</v>
      </c>
      <c r="AF361" s="181">
        <v>2020</v>
      </c>
      <c r="AG361" s="142" t="s">
        <v>2200</v>
      </c>
      <c r="AH361" s="142" t="s">
        <v>2201</v>
      </c>
      <c r="AI361" s="142" t="s">
        <v>2202</v>
      </c>
      <c r="AJ361" s="134">
        <v>0.03</v>
      </c>
      <c r="AK361" s="142"/>
    </row>
    <row r="362" spans="1:37" ht="47.25" x14ac:dyDescent="0.25">
      <c r="A362" s="267">
        <f t="shared" si="316"/>
        <v>309</v>
      </c>
      <c r="B362" s="133" t="s">
        <v>599</v>
      </c>
      <c r="C362" s="138" t="s">
        <v>600</v>
      </c>
      <c r="D362" s="142">
        <v>1.2</v>
      </c>
      <c r="E362" s="142">
        <f t="shared" si="327"/>
        <v>7.1999999999999995E-2</v>
      </c>
      <c r="F362" s="142">
        <f t="shared" si="328"/>
        <v>1.008</v>
      </c>
      <c r="G362" s="142">
        <v>0</v>
      </c>
      <c r="H362" s="142">
        <f t="shared" si="329"/>
        <v>0.12</v>
      </c>
      <c r="I362" s="142">
        <v>0.27193896399999995</v>
      </c>
      <c r="J362" s="142">
        <v>0.18659379999999998</v>
      </c>
      <c r="K362" s="142">
        <v>0</v>
      </c>
      <c r="L362" s="142">
        <v>0</v>
      </c>
      <c r="M362" s="142">
        <v>8.5345164000000001E-2</v>
      </c>
      <c r="N362" s="142">
        <f t="shared" si="330"/>
        <v>0.92806103600000001</v>
      </c>
      <c r="O362" s="142">
        <f t="shared" si="331"/>
        <v>-0.11459379999999998</v>
      </c>
      <c r="P362" s="142">
        <f t="shared" si="332"/>
        <v>1.008</v>
      </c>
      <c r="Q362" s="142">
        <f t="shared" si="333"/>
        <v>0</v>
      </c>
      <c r="R362" s="142">
        <f t="shared" si="334"/>
        <v>3.4654835999999994E-2</v>
      </c>
      <c r="S362" s="134">
        <v>7.1120970000000019E-2</v>
      </c>
      <c r="T362" s="134">
        <v>0</v>
      </c>
      <c r="U362" s="168">
        <v>0</v>
      </c>
      <c r="V362" s="134">
        <v>0</v>
      </c>
      <c r="W362" s="142">
        <v>7.1120970000000019E-2</v>
      </c>
      <c r="X362" s="142"/>
      <c r="Y362" s="142"/>
      <c r="Z362" s="142"/>
      <c r="AA362" s="142"/>
      <c r="AB362" s="142"/>
      <c r="AC362" s="142"/>
      <c r="AD362" s="142"/>
      <c r="AE362" s="134">
        <v>0</v>
      </c>
      <c r="AF362" s="142"/>
      <c r="AG362" s="142"/>
      <c r="AH362" s="142"/>
      <c r="AI362" s="142"/>
      <c r="AJ362" s="134">
        <v>0</v>
      </c>
      <c r="AK362" s="142"/>
    </row>
    <row r="363" spans="1:37" ht="78.75" x14ac:dyDescent="0.25">
      <c r="A363" s="267">
        <f t="shared" si="316"/>
        <v>310</v>
      </c>
      <c r="B363" s="133" t="s">
        <v>601</v>
      </c>
      <c r="C363" s="138" t="s">
        <v>1703</v>
      </c>
      <c r="D363" s="142">
        <v>0.76949999999999996</v>
      </c>
      <c r="E363" s="142">
        <f t="shared" si="327"/>
        <v>4.6169999999999996E-2</v>
      </c>
      <c r="F363" s="142">
        <f t="shared" si="328"/>
        <v>0.64637999999999995</v>
      </c>
      <c r="G363" s="142">
        <v>0</v>
      </c>
      <c r="H363" s="142">
        <f t="shared" si="329"/>
        <v>7.6950000000000005E-2</v>
      </c>
      <c r="I363" s="142">
        <v>0.43731421199999998</v>
      </c>
      <c r="J363" s="142">
        <v>6.9446999999999995E-2</v>
      </c>
      <c r="K363" s="142">
        <v>0</v>
      </c>
      <c r="L363" s="142">
        <v>0.33213300000000001</v>
      </c>
      <c r="M363" s="142">
        <v>3.5734212000000001E-2</v>
      </c>
      <c r="N363" s="142">
        <f t="shared" si="330"/>
        <v>0.33218578799999998</v>
      </c>
      <c r="O363" s="142">
        <f t="shared" si="331"/>
        <v>-2.3276999999999999E-2</v>
      </c>
      <c r="P363" s="142">
        <f t="shared" si="332"/>
        <v>0.64637999999999995</v>
      </c>
      <c r="Q363" s="142">
        <f t="shared" si="333"/>
        <v>-0.33213300000000001</v>
      </c>
      <c r="R363" s="142">
        <f t="shared" si="334"/>
        <v>4.1215788000000003E-2</v>
      </c>
      <c r="S363" s="134">
        <v>0.38211798000000002</v>
      </c>
      <c r="T363" s="134">
        <v>6.9447000000000009E-2</v>
      </c>
      <c r="U363" s="168">
        <v>0.28053502000000002</v>
      </c>
      <c r="V363" s="134">
        <v>0</v>
      </c>
      <c r="W363" s="142">
        <v>3.2135960000000005E-2</v>
      </c>
      <c r="X363" s="142"/>
      <c r="Y363" s="142"/>
      <c r="Z363" s="142"/>
      <c r="AA363" s="142"/>
      <c r="AB363" s="181">
        <v>2020</v>
      </c>
      <c r="AC363" s="142" t="s">
        <v>2198</v>
      </c>
      <c r="AD363" s="142" t="s">
        <v>2199</v>
      </c>
      <c r="AE363" s="134">
        <v>0.63</v>
      </c>
      <c r="AF363" s="142"/>
      <c r="AG363" s="142"/>
      <c r="AH363" s="142"/>
      <c r="AI363" s="142"/>
      <c r="AJ363" s="134">
        <v>0</v>
      </c>
      <c r="AK363" s="142"/>
    </row>
    <row r="364" spans="1:37" ht="78.75" x14ac:dyDescent="0.25">
      <c r="A364" s="267">
        <f t="shared" si="316"/>
        <v>311</v>
      </c>
      <c r="B364" s="133" t="s">
        <v>602</v>
      </c>
      <c r="C364" s="138" t="s">
        <v>603</v>
      </c>
      <c r="D364" s="142">
        <v>0.279864</v>
      </c>
      <c r="E364" s="142">
        <f t="shared" si="327"/>
        <v>1.6791839999999999E-2</v>
      </c>
      <c r="F364" s="142">
        <f t="shared" si="328"/>
        <v>0.23508576</v>
      </c>
      <c r="G364" s="142">
        <v>0</v>
      </c>
      <c r="H364" s="142">
        <f t="shared" si="329"/>
        <v>2.7986400000000002E-2</v>
      </c>
      <c r="I364" s="142">
        <v>0</v>
      </c>
      <c r="J364" s="142">
        <v>0</v>
      </c>
      <c r="K364" s="142">
        <v>0</v>
      </c>
      <c r="L364" s="142">
        <v>0</v>
      </c>
      <c r="M364" s="142">
        <v>0</v>
      </c>
      <c r="N364" s="142">
        <f t="shared" si="330"/>
        <v>0.279864</v>
      </c>
      <c r="O364" s="142">
        <f t="shared" si="331"/>
        <v>1.6791839999999999E-2</v>
      </c>
      <c r="P364" s="142">
        <f t="shared" si="332"/>
        <v>0.23508576</v>
      </c>
      <c r="Q364" s="142">
        <f t="shared" si="333"/>
        <v>0</v>
      </c>
      <c r="R364" s="142">
        <f t="shared" si="334"/>
        <v>2.7986400000000002E-2</v>
      </c>
      <c r="S364" s="134">
        <v>0</v>
      </c>
      <c r="T364" s="134">
        <v>0</v>
      </c>
      <c r="U364" s="168">
        <v>0</v>
      </c>
      <c r="V364" s="134">
        <v>0</v>
      </c>
      <c r="W364" s="142">
        <v>0</v>
      </c>
      <c r="X364" s="142"/>
      <c r="Y364" s="142"/>
      <c r="Z364" s="142"/>
      <c r="AA364" s="142"/>
      <c r="AB364" s="142"/>
      <c r="AC364" s="142"/>
      <c r="AD364" s="142"/>
      <c r="AE364" s="134">
        <v>0</v>
      </c>
      <c r="AF364" s="142"/>
      <c r="AG364" s="142"/>
      <c r="AH364" s="142"/>
      <c r="AI364" s="142"/>
      <c r="AJ364" s="134">
        <v>0</v>
      </c>
      <c r="AK364" s="142"/>
    </row>
    <row r="365" spans="1:37" ht="78.75" x14ac:dyDescent="0.25">
      <c r="A365" s="267">
        <f t="shared" si="316"/>
        <v>312</v>
      </c>
      <c r="B365" s="133" t="s">
        <v>1901</v>
      </c>
      <c r="C365" s="138" t="s">
        <v>604</v>
      </c>
      <c r="D365" s="142">
        <v>0.94430399999999981</v>
      </c>
      <c r="E365" s="142">
        <f t="shared" si="327"/>
        <v>5.6658239999999985E-2</v>
      </c>
      <c r="F365" s="142">
        <f t="shared" si="328"/>
        <v>0.79321535999999981</v>
      </c>
      <c r="G365" s="142">
        <v>0</v>
      </c>
      <c r="H365" s="142">
        <f t="shared" si="329"/>
        <v>9.4430399999999984E-2</v>
      </c>
      <c r="I365" s="142">
        <v>0.41799127199999997</v>
      </c>
      <c r="J365" s="142">
        <v>0</v>
      </c>
      <c r="K365" s="142">
        <v>0</v>
      </c>
      <c r="L365" s="142">
        <v>0.37531199999999998</v>
      </c>
      <c r="M365" s="142">
        <v>4.2679272000000004E-2</v>
      </c>
      <c r="N365" s="142">
        <f t="shared" si="330"/>
        <v>0.52631272799999984</v>
      </c>
      <c r="O365" s="142">
        <f t="shared" si="331"/>
        <v>5.6658239999999985E-2</v>
      </c>
      <c r="P365" s="142">
        <f t="shared" si="332"/>
        <v>0.79321535999999981</v>
      </c>
      <c r="Q365" s="142">
        <f t="shared" si="333"/>
        <v>-0.37531199999999998</v>
      </c>
      <c r="R365" s="142">
        <f t="shared" si="334"/>
        <v>5.175112799999998E-2</v>
      </c>
      <c r="S365" s="134">
        <v>0.42719704999999997</v>
      </c>
      <c r="T365" s="134">
        <v>0</v>
      </c>
      <c r="U365" s="168">
        <v>0.38839181</v>
      </c>
      <c r="V365" s="134">
        <v>0</v>
      </c>
      <c r="W365" s="142">
        <v>3.8805239999999998E-2</v>
      </c>
      <c r="X365" s="142"/>
      <c r="Y365" s="142"/>
      <c r="Z365" s="142"/>
      <c r="AA365" s="142"/>
      <c r="AB365" s="181">
        <v>2020</v>
      </c>
      <c r="AC365" s="142" t="s">
        <v>2198</v>
      </c>
      <c r="AD365" s="142" t="s">
        <v>2199</v>
      </c>
      <c r="AE365" s="134">
        <v>0.4</v>
      </c>
      <c r="AF365" s="142"/>
      <c r="AG365" s="142"/>
      <c r="AH365" s="142"/>
      <c r="AI365" s="142"/>
      <c r="AJ365" s="134">
        <v>0</v>
      </c>
      <c r="AK365" s="142"/>
    </row>
    <row r="366" spans="1:37" ht="94.5" x14ac:dyDescent="0.25">
      <c r="A366" s="267">
        <f t="shared" si="316"/>
        <v>313</v>
      </c>
      <c r="B366" s="133" t="s">
        <v>1902</v>
      </c>
      <c r="C366" s="138" t="s">
        <v>1704</v>
      </c>
      <c r="D366" s="142">
        <v>1.6029119999999999</v>
      </c>
      <c r="E366" s="142">
        <f t="shared" si="327"/>
        <v>9.6174719999999991E-2</v>
      </c>
      <c r="F366" s="142">
        <f t="shared" si="328"/>
        <v>1.3464460799999998</v>
      </c>
      <c r="G366" s="142">
        <v>0</v>
      </c>
      <c r="H366" s="142">
        <f t="shared" si="329"/>
        <v>0.16029119999999999</v>
      </c>
      <c r="I366" s="142">
        <v>0.90881680799999998</v>
      </c>
      <c r="J366" s="142">
        <v>9.5578200000000002E-2</v>
      </c>
      <c r="K366" s="142">
        <v>0</v>
      </c>
      <c r="L366" s="142">
        <v>0.75062399999999996</v>
      </c>
      <c r="M366" s="142">
        <v>6.2614608000000002E-2</v>
      </c>
      <c r="N366" s="142">
        <f t="shared" si="330"/>
        <v>0.69409519199999992</v>
      </c>
      <c r="O366" s="142">
        <f t="shared" si="331"/>
        <v>5.9651999999998928E-4</v>
      </c>
      <c r="P366" s="142">
        <f t="shared" si="332"/>
        <v>1.3464460799999998</v>
      </c>
      <c r="Q366" s="142">
        <f t="shared" si="333"/>
        <v>-0.75062399999999996</v>
      </c>
      <c r="R366" s="142">
        <f t="shared" si="334"/>
        <v>9.7676591999999993E-2</v>
      </c>
      <c r="S366" s="134">
        <v>1.0656762799999999</v>
      </c>
      <c r="T366" s="134">
        <v>9.5578200000000002E-2</v>
      </c>
      <c r="U366" s="168">
        <v>0.91791923999999991</v>
      </c>
      <c r="V366" s="134">
        <v>0</v>
      </c>
      <c r="W366" s="142">
        <v>5.2178839999999997E-2</v>
      </c>
      <c r="X366" s="142"/>
      <c r="Y366" s="142"/>
      <c r="Z366" s="142"/>
      <c r="AA366" s="142"/>
      <c r="AB366" s="181">
        <v>2020</v>
      </c>
      <c r="AC366" s="142" t="s">
        <v>2198</v>
      </c>
      <c r="AD366" s="142" t="s">
        <v>2199</v>
      </c>
      <c r="AE366" s="134">
        <v>0.8</v>
      </c>
      <c r="AF366" s="142"/>
      <c r="AG366" s="142"/>
      <c r="AH366" s="142"/>
      <c r="AI366" s="142"/>
      <c r="AJ366" s="134">
        <v>0</v>
      </c>
      <c r="AK366" s="142"/>
    </row>
    <row r="367" spans="1:37" ht="47.25" x14ac:dyDescent="0.25">
      <c r="A367" s="267">
        <f t="shared" si="316"/>
        <v>314</v>
      </c>
      <c r="B367" s="133" t="s">
        <v>605</v>
      </c>
      <c r="C367" s="138" t="s">
        <v>606</v>
      </c>
      <c r="D367" s="142">
        <v>0</v>
      </c>
      <c r="E367" s="142">
        <f t="shared" si="327"/>
        <v>0</v>
      </c>
      <c r="F367" s="142">
        <f t="shared" si="328"/>
        <v>0</v>
      </c>
      <c r="G367" s="142">
        <v>0</v>
      </c>
      <c r="H367" s="142">
        <f t="shared" si="329"/>
        <v>0</v>
      </c>
      <c r="I367" s="142">
        <v>0.30896992400000001</v>
      </c>
      <c r="J367" s="142">
        <v>4.7788999999999998E-2</v>
      </c>
      <c r="K367" s="142">
        <v>0</v>
      </c>
      <c r="L367" s="142">
        <v>0.25282260000000001</v>
      </c>
      <c r="M367" s="142">
        <v>8.3583240000000003E-3</v>
      </c>
      <c r="N367" s="142">
        <f t="shared" si="330"/>
        <v>-0.30896992400000001</v>
      </c>
      <c r="O367" s="142">
        <f t="shared" si="331"/>
        <v>-4.7788999999999998E-2</v>
      </c>
      <c r="P367" s="142">
        <f t="shared" si="332"/>
        <v>0</v>
      </c>
      <c r="Q367" s="142">
        <f t="shared" si="333"/>
        <v>-0.25282260000000001</v>
      </c>
      <c r="R367" s="142">
        <f t="shared" si="334"/>
        <v>-8.3583240000000003E-3</v>
      </c>
      <c r="S367" s="134">
        <v>0.29528427000000002</v>
      </c>
      <c r="T367" s="134">
        <v>4.7788999999999998E-2</v>
      </c>
      <c r="U367" s="168">
        <v>0.24004210000000001</v>
      </c>
      <c r="V367" s="134">
        <v>0</v>
      </c>
      <c r="W367" s="142">
        <v>7.4531699999999994E-3</v>
      </c>
      <c r="X367" s="142"/>
      <c r="Y367" s="142"/>
      <c r="Z367" s="142"/>
      <c r="AA367" s="142"/>
      <c r="AB367" s="181">
        <v>2020</v>
      </c>
      <c r="AC367" s="142" t="s">
        <v>2198</v>
      </c>
      <c r="AD367" s="142" t="s">
        <v>2199</v>
      </c>
      <c r="AE367" s="134">
        <v>0.4</v>
      </c>
      <c r="AF367" s="142"/>
      <c r="AG367" s="142"/>
      <c r="AH367" s="142"/>
      <c r="AI367" s="142"/>
      <c r="AJ367" s="134">
        <v>0</v>
      </c>
      <c r="AK367" s="142"/>
    </row>
    <row r="368" spans="1:37" ht="110.25" x14ac:dyDescent="0.25">
      <c r="A368" s="267">
        <f t="shared" si="316"/>
        <v>315</v>
      </c>
      <c r="B368" s="133" t="s">
        <v>1535</v>
      </c>
      <c r="C368" s="138" t="s">
        <v>1536</v>
      </c>
      <c r="D368" s="142">
        <v>0</v>
      </c>
      <c r="E368" s="142">
        <f t="shared" si="327"/>
        <v>0</v>
      </c>
      <c r="F368" s="142">
        <f t="shared" si="328"/>
        <v>0</v>
      </c>
      <c r="G368" s="142">
        <v>0</v>
      </c>
      <c r="H368" s="142">
        <f t="shared" si="329"/>
        <v>0</v>
      </c>
      <c r="I368" s="142">
        <v>0.25740653999999996</v>
      </c>
      <c r="J368" s="142">
        <v>3.288E-2</v>
      </c>
      <c r="K368" s="142">
        <v>0</v>
      </c>
      <c r="L368" s="142">
        <v>0.20364179999999998</v>
      </c>
      <c r="M368" s="142">
        <v>2.0884740000000002E-2</v>
      </c>
      <c r="N368" s="142">
        <f t="shared" si="330"/>
        <v>-0.25740653999999996</v>
      </c>
      <c r="O368" s="142">
        <f t="shared" si="331"/>
        <v>-3.288E-2</v>
      </c>
      <c r="P368" s="142">
        <f t="shared" si="332"/>
        <v>0</v>
      </c>
      <c r="Q368" s="142">
        <f t="shared" si="333"/>
        <v>-0.20364179999999998</v>
      </c>
      <c r="R368" s="142">
        <f t="shared" si="334"/>
        <v>-2.0884740000000002E-2</v>
      </c>
      <c r="S368" s="134">
        <v>0.22337882000000001</v>
      </c>
      <c r="T368" s="134">
        <v>3.288E-2</v>
      </c>
      <c r="U368" s="168">
        <v>0.17196092000000002</v>
      </c>
      <c r="V368" s="134">
        <v>0</v>
      </c>
      <c r="W368" s="142">
        <v>1.85379E-2</v>
      </c>
      <c r="X368" s="142"/>
      <c r="Y368" s="142"/>
      <c r="Z368" s="142"/>
      <c r="AA368" s="142"/>
      <c r="AB368" s="181">
        <v>2020</v>
      </c>
      <c r="AC368" s="142" t="s">
        <v>2198</v>
      </c>
      <c r="AD368" s="142" t="s">
        <v>2199</v>
      </c>
      <c r="AE368" s="134">
        <v>0.25</v>
      </c>
      <c r="AF368" s="142"/>
      <c r="AG368" s="142"/>
      <c r="AH368" s="142"/>
      <c r="AI368" s="142"/>
      <c r="AJ368" s="134">
        <v>0</v>
      </c>
      <c r="AK368" s="142"/>
    </row>
    <row r="369" spans="1:37" ht="78.75" x14ac:dyDescent="0.25">
      <c r="A369" s="267">
        <f t="shared" si="316"/>
        <v>316</v>
      </c>
      <c r="B369" s="133" t="s">
        <v>1903</v>
      </c>
      <c r="C369" s="138" t="s">
        <v>1904</v>
      </c>
      <c r="D369" s="142">
        <v>0</v>
      </c>
      <c r="E369" s="142">
        <f t="shared" si="327"/>
        <v>0</v>
      </c>
      <c r="F369" s="142">
        <f t="shared" si="328"/>
        <v>0</v>
      </c>
      <c r="G369" s="142">
        <v>0</v>
      </c>
      <c r="H369" s="142">
        <f t="shared" si="329"/>
        <v>0</v>
      </c>
      <c r="I369" s="142">
        <v>0.52235430399999994</v>
      </c>
      <c r="J369" s="142">
        <v>0.15304456</v>
      </c>
      <c r="K369" s="142">
        <v>0</v>
      </c>
      <c r="L369" s="142">
        <v>0.26285999999999998</v>
      </c>
      <c r="M369" s="142">
        <v>0.10644974399999999</v>
      </c>
      <c r="N369" s="142">
        <f t="shared" si="330"/>
        <v>-0.52235430399999994</v>
      </c>
      <c r="O369" s="142">
        <f t="shared" si="331"/>
        <v>-0.15304456</v>
      </c>
      <c r="P369" s="142">
        <f t="shared" si="332"/>
        <v>0</v>
      </c>
      <c r="Q369" s="142">
        <f t="shared" si="333"/>
        <v>-0.26285999999999998</v>
      </c>
      <c r="R369" s="142">
        <f t="shared" si="334"/>
        <v>-0.10644974399999999</v>
      </c>
      <c r="S369" s="134">
        <v>0.77598023000000005</v>
      </c>
      <c r="T369" s="134">
        <v>0.15304456</v>
      </c>
      <c r="U369" s="168">
        <v>0.52280727000000005</v>
      </c>
      <c r="V369" s="134">
        <v>0</v>
      </c>
      <c r="W369" s="142">
        <v>0.10012840000000002</v>
      </c>
      <c r="X369" s="142"/>
      <c r="Y369" s="142"/>
      <c r="Z369" s="142"/>
      <c r="AA369" s="142"/>
      <c r="AB369" s="181">
        <v>2020</v>
      </c>
      <c r="AC369" s="142" t="s">
        <v>2198</v>
      </c>
      <c r="AD369" s="142" t="s">
        <v>2199</v>
      </c>
      <c r="AE369" s="134">
        <v>0.25</v>
      </c>
      <c r="AF369" s="181">
        <v>2020</v>
      </c>
      <c r="AG369" s="142" t="s">
        <v>2200</v>
      </c>
      <c r="AH369" s="142" t="s">
        <v>2201</v>
      </c>
      <c r="AI369" s="142" t="s">
        <v>2202</v>
      </c>
      <c r="AJ369" s="134">
        <v>0.27</v>
      </c>
      <c r="AK369" s="142"/>
    </row>
    <row r="370" spans="1:37" ht="15.75" x14ac:dyDescent="0.25">
      <c r="A370" s="267"/>
      <c r="B370" s="187" t="s">
        <v>607</v>
      </c>
      <c r="C370" s="188"/>
      <c r="D370" s="170">
        <v>2.281272</v>
      </c>
      <c r="E370" s="170">
        <f t="shared" ref="E370:AK370" si="335">SUM(E371:E372)</f>
        <v>0.13687632</v>
      </c>
      <c r="F370" s="170">
        <f t="shared" si="335"/>
        <v>1.9162684799999998</v>
      </c>
      <c r="G370" s="170">
        <f t="shared" si="335"/>
        <v>0</v>
      </c>
      <c r="H370" s="170">
        <f t="shared" si="335"/>
        <v>0.2281272</v>
      </c>
      <c r="I370" s="170">
        <f t="shared" si="335"/>
        <v>2.4770146740000003</v>
      </c>
      <c r="J370" s="170">
        <f t="shared" si="335"/>
        <v>4.9236000000000002E-2</v>
      </c>
      <c r="K370" s="170">
        <f t="shared" si="335"/>
        <v>1.68523383</v>
      </c>
      <c r="L370" s="170">
        <f t="shared" si="335"/>
        <v>0.37531199999999998</v>
      </c>
      <c r="M370" s="170">
        <f t="shared" si="335"/>
        <v>0.36723284399999989</v>
      </c>
      <c r="N370" s="170">
        <f t="shared" si="335"/>
        <v>-0.19574267400000023</v>
      </c>
      <c r="O370" s="170">
        <f t="shared" si="335"/>
        <v>8.764031999999998E-2</v>
      </c>
      <c r="P370" s="170">
        <f t="shared" si="335"/>
        <v>0.23103464999999979</v>
      </c>
      <c r="Q370" s="170">
        <f t="shared" si="335"/>
        <v>-0.37531199999999998</v>
      </c>
      <c r="R370" s="170">
        <f t="shared" si="335"/>
        <v>-0.13910564399999989</v>
      </c>
      <c r="S370" s="170">
        <v>0.66367315000000004</v>
      </c>
      <c r="T370" s="170">
        <v>4.1030000000000004E-2</v>
      </c>
      <c r="U370" s="168">
        <v>0.31321578000000005</v>
      </c>
      <c r="V370" s="170">
        <v>0</v>
      </c>
      <c r="W370" s="170">
        <v>0.30942736999999992</v>
      </c>
      <c r="X370" s="170">
        <f t="shared" si="335"/>
        <v>0</v>
      </c>
      <c r="Y370" s="170">
        <f t="shared" si="335"/>
        <v>0</v>
      </c>
      <c r="Z370" s="170">
        <f t="shared" si="335"/>
        <v>0</v>
      </c>
      <c r="AA370" s="170">
        <f t="shared" si="335"/>
        <v>0</v>
      </c>
      <c r="AB370" s="170"/>
      <c r="AC370" s="170"/>
      <c r="AD370" s="170"/>
      <c r="AE370" s="170">
        <f t="shared" si="335"/>
        <v>0.4</v>
      </c>
      <c r="AF370" s="170"/>
      <c r="AG370" s="170"/>
      <c r="AH370" s="170"/>
      <c r="AI370" s="170"/>
      <c r="AJ370" s="170">
        <f t="shared" si="335"/>
        <v>3.2610000000000001</v>
      </c>
      <c r="AK370" s="170">
        <f t="shared" si="335"/>
        <v>0</v>
      </c>
    </row>
    <row r="371" spans="1:37" ht="31.5" x14ac:dyDescent="0.25">
      <c r="A371" s="267">
        <f t="shared" si="316"/>
        <v>317</v>
      </c>
      <c r="B371" s="133" t="s">
        <v>608</v>
      </c>
      <c r="C371" s="138" t="s">
        <v>609</v>
      </c>
      <c r="D371" s="142">
        <v>1.6967999999999999</v>
      </c>
      <c r="E371" s="142">
        <f t="shared" ref="E371:E372" si="336">D371*6%</f>
        <v>0.10180799999999998</v>
      </c>
      <c r="F371" s="142">
        <f t="shared" ref="F371:F372" si="337">D371-E371-H371</f>
        <v>1.4253119999999999</v>
      </c>
      <c r="G371" s="142">
        <v>0</v>
      </c>
      <c r="H371" s="142">
        <f t="shared" ref="H371:H372" si="338">D371*10%</f>
        <v>0.16968</v>
      </c>
      <c r="I371" s="142">
        <v>2.0003873940000001</v>
      </c>
      <c r="J371" s="142">
        <v>0</v>
      </c>
      <c r="K371" s="142">
        <v>1.68523383</v>
      </c>
      <c r="L371" s="142">
        <v>0</v>
      </c>
      <c r="M371" s="142">
        <v>0.31515356399999989</v>
      </c>
      <c r="N371" s="142">
        <f t="shared" ref="N371:N372" si="339">D371-I371</f>
        <v>-0.30358739400000023</v>
      </c>
      <c r="O371" s="142">
        <f t="shared" ref="O371:O372" si="340">E371-J371</f>
        <v>0.10180799999999998</v>
      </c>
      <c r="P371" s="142">
        <f t="shared" ref="P371:P372" si="341">F371-K371</f>
        <v>-0.25992183000000013</v>
      </c>
      <c r="Q371" s="142">
        <f t="shared" ref="Q371:Q372" si="342">G371-L371</f>
        <v>0</v>
      </c>
      <c r="R371" s="142">
        <f t="shared" ref="R371:R372" si="343">H371-M371</f>
        <v>-0.14547356399999989</v>
      </c>
      <c r="S371" s="134">
        <v>0.26262796999999993</v>
      </c>
      <c r="T371" s="134">
        <v>0</v>
      </c>
      <c r="U371" s="168">
        <v>0</v>
      </c>
      <c r="V371" s="134">
        <v>0</v>
      </c>
      <c r="W371" s="142">
        <v>0.26262796999999993</v>
      </c>
      <c r="X371" s="142"/>
      <c r="Y371" s="142"/>
      <c r="Z371" s="142"/>
      <c r="AA371" s="142"/>
      <c r="AB371" s="142"/>
      <c r="AC371" s="142"/>
      <c r="AD371" s="142"/>
      <c r="AE371" s="134">
        <v>0</v>
      </c>
      <c r="AF371" s="181">
        <v>2020</v>
      </c>
      <c r="AG371" s="142" t="s">
        <v>2200</v>
      </c>
      <c r="AH371" s="142" t="s">
        <v>2201</v>
      </c>
      <c r="AI371" s="142" t="s">
        <v>2202</v>
      </c>
      <c r="AJ371" s="134">
        <v>3.2610000000000001</v>
      </c>
      <c r="AK371" s="142"/>
    </row>
    <row r="372" spans="1:37" ht="78.75" x14ac:dyDescent="0.25">
      <c r="A372" s="267">
        <f t="shared" si="316"/>
        <v>318</v>
      </c>
      <c r="B372" s="133" t="s">
        <v>610</v>
      </c>
      <c r="C372" s="138" t="s">
        <v>1705</v>
      </c>
      <c r="D372" s="142">
        <v>0.58447199999999999</v>
      </c>
      <c r="E372" s="142">
        <f t="shared" si="336"/>
        <v>3.506832E-2</v>
      </c>
      <c r="F372" s="142">
        <f t="shared" si="337"/>
        <v>0.49095647999999992</v>
      </c>
      <c r="G372" s="142">
        <v>0</v>
      </c>
      <c r="H372" s="142">
        <f t="shared" si="338"/>
        <v>5.8447200000000005E-2</v>
      </c>
      <c r="I372" s="142">
        <v>0.47662727999999999</v>
      </c>
      <c r="J372" s="142">
        <v>4.9236000000000002E-2</v>
      </c>
      <c r="K372" s="142">
        <v>0</v>
      </c>
      <c r="L372" s="142">
        <v>0.37531199999999998</v>
      </c>
      <c r="M372" s="142">
        <v>5.2079279999999999E-2</v>
      </c>
      <c r="N372" s="142">
        <f t="shared" si="339"/>
        <v>0.10784472000000001</v>
      </c>
      <c r="O372" s="142">
        <f t="shared" si="340"/>
        <v>-1.4167680000000002E-2</v>
      </c>
      <c r="P372" s="142">
        <f t="shared" si="341"/>
        <v>0.49095647999999992</v>
      </c>
      <c r="Q372" s="142">
        <f t="shared" si="342"/>
        <v>-0.37531199999999998</v>
      </c>
      <c r="R372" s="142">
        <f t="shared" si="343"/>
        <v>6.3679200000000061E-3</v>
      </c>
      <c r="S372" s="134">
        <v>0.40104518000000006</v>
      </c>
      <c r="T372" s="134">
        <v>4.1030000000000004E-2</v>
      </c>
      <c r="U372" s="168">
        <v>0.31321578000000005</v>
      </c>
      <c r="V372" s="134">
        <v>0</v>
      </c>
      <c r="W372" s="142">
        <v>4.6799399999999998E-2</v>
      </c>
      <c r="X372" s="142"/>
      <c r="Y372" s="142"/>
      <c r="Z372" s="142"/>
      <c r="AA372" s="142"/>
      <c r="AB372" s="181">
        <v>2020</v>
      </c>
      <c r="AC372" s="142" t="s">
        <v>2198</v>
      </c>
      <c r="AD372" s="142" t="s">
        <v>2199</v>
      </c>
      <c r="AE372" s="134">
        <v>0.4</v>
      </c>
      <c r="AF372" s="142"/>
      <c r="AG372" s="142"/>
      <c r="AH372" s="142"/>
      <c r="AI372" s="142"/>
      <c r="AJ372" s="134">
        <v>0</v>
      </c>
      <c r="AK372" s="142"/>
    </row>
    <row r="373" spans="1:37" ht="15.75" x14ac:dyDescent="0.25">
      <c r="A373" s="267"/>
      <c r="B373" s="187" t="s">
        <v>611</v>
      </c>
      <c r="C373" s="188"/>
      <c r="D373" s="170">
        <v>4.0722984000000002</v>
      </c>
      <c r="E373" s="170">
        <f t="shared" ref="E373:AK373" si="344">SUM(E374:E381)</f>
        <v>0.24433790399999999</v>
      </c>
      <c r="F373" s="170">
        <f t="shared" si="344"/>
        <v>3.4207306559999999</v>
      </c>
      <c r="G373" s="170">
        <f t="shared" si="344"/>
        <v>0</v>
      </c>
      <c r="H373" s="170">
        <f t="shared" si="344"/>
        <v>0.40722983999999995</v>
      </c>
      <c r="I373" s="170">
        <f t="shared" si="344"/>
        <v>10.781453045999999</v>
      </c>
      <c r="J373" s="170">
        <f t="shared" si="344"/>
        <v>1.3041461600000002</v>
      </c>
      <c r="K373" s="170">
        <f t="shared" si="344"/>
        <v>9.1789480899999987</v>
      </c>
      <c r="L373" s="170">
        <f t="shared" si="344"/>
        <v>0</v>
      </c>
      <c r="M373" s="170">
        <f t="shared" si="344"/>
        <v>0.29835879599999998</v>
      </c>
      <c r="N373" s="170">
        <f t="shared" si="344"/>
        <v>-6.709154646</v>
      </c>
      <c r="O373" s="170">
        <f t="shared" si="344"/>
        <v>-1.0598082560000002</v>
      </c>
      <c r="P373" s="170">
        <f t="shared" si="344"/>
        <v>-5.7582174339999996</v>
      </c>
      <c r="Q373" s="170">
        <f t="shared" si="344"/>
        <v>0</v>
      </c>
      <c r="R373" s="170">
        <f t="shared" si="344"/>
        <v>0.10887104400000001</v>
      </c>
      <c r="S373" s="170">
        <v>11.017024070000002</v>
      </c>
      <c r="T373" s="170">
        <v>1.0867884600000002</v>
      </c>
      <c r="U373" s="168">
        <v>9.6682571300000006</v>
      </c>
      <c r="V373" s="170">
        <v>0</v>
      </c>
      <c r="W373" s="170">
        <v>0.26197848000000001</v>
      </c>
      <c r="X373" s="170">
        <f t="shared" si="344"/>
        <v>0</v>
      </c>
      <c r="Y373" s="170">
        <f t="shared" si="344"/>
        <v>0</v>
      </c>
      <c r="Z373" s="170">
        <f t="shared" si="344"/>
        <v>0</v>
      </c>
      <c r="AA373" s="170">
        <f t="shared" si="344"/>
        <v>0</v>
      </c>
      <c r="AB373" s="170"/>
      <c r="AC373" s="170"/>
      <c r="AD373" s="170"/>
      <c r="AE373" s="170">
        <f t="shared" si="344"/>
        <v>0</v>
      </c>
      <c r="AF373" s="170"/>
      <c r="AG373" s="170"/>
      <c r="AH373" s="170"/>
      <c r="AI373" s="170"/>
      <c r="AJ373" s="170">
        <f t="shared" si="344"/>
        <v>0.61499999999999999</v>
      </c>
      <c r="AK373" s="170">
        <f t="shared" si="344"/>
        <v>0</v>
      </c>
    </row>
    <row r="374" spans="1:37" ht="47.25" x14ac:dyDescent="0.25">
      <c r="A374" s="267">
        <f t="shared" si="316"/>
        <v>319</v>
      </c>
      <c r="B374" s="133" t="s">
        <v>612</v>
      </c>
      <c r="C374" s="138" t="s">
        <v>613</v>
      </c>
      <c r="D374" s="142">
        <v>1.8685823999999998</v>
      </c>
      <c r="E374" s="142">
        <f t="shared" ref="E374:E381" si="345">D374*6%</f>
        <v>0.11211494399999998</v>
      </c>
      <c r="F374" s="142">
        <f t="shared" ref="F374:F381" si="346">D374-E374-H374</f>
        <v>1.5696092159999997</v>
      </c>
      <c r="G374" s="142">
        <v>0</v>
      </c>
      <c r="H374" s="142">
        <f t="shared" ref="H374:H381" si="347">D374*10%</f>
        <v>0.18685823999999998</v>
      </c>
      <c r="I374" s="142">
        <v>2.1608849379999997</v>
      </c>
      <c r="J374" s="142">
        <v>0.40559552000000004</v>
      </c>
      <c r="K374" s="142">
        <v>1.62239399</v>
      </c>
      <c r="L374" s="142">
        <v>0</v>
      </c>
      <c r="M374" s="142">
        <v>0.13289542799999998</v>
      </c>
      <c r="N374" s="142">
        <f t="shared" ref="N374:N381" si="348">D374-I374</f>
        <v>-0.29230253799999995</v>
      </c>
      <c r="O374" s="142">
        <f t="shared" ref="O374:O381" si="349">E374-J374</f>
        <v>-0.29348057600000005</v>
      </c>
      <c r="P374" s="142">
        <f t="shared" ref="P374:P381" si="350">F374-K374</f>
        <v>-5.2784774000000256E-2</v>
      </c>
      <c r="Q374" s="142">
        <f t="shared" ref="Q374:Q381" si="351">G374-L374</f>
        <v>0</v>
      </c>
      <c r="R374" s="142">
        <f t="shared" ref="R374:R381" si="352">H374-M374</f>
        <v>5.3962811999999999E-2</v>
      </c>
      <c r="S374" s="134">
        <v>2.13873618</v>
      </c>
      <c r="T374" s="134">
        <v>0.33799625999999999</v>
      </c>
      <c r="U374" s="168">
        <v>1.6899937299999999</v>
      </c>
      <c r="V374" s="134">
        <v>0</v>
      </c>
      <c r="W374" s="142">
        <v>0.11074618999999998</v>
      </c>
      <c r="X374" s="142"/>
      <c r="Y374" s="142"/>
      <c r="Z374" s="142"/>
      <c r="AA374" s="142"/>
      <c r="AB374" s="142"/>
      <c r="AC374" s="142"/>
      <c r="AD374" s="142"/>
      <c r="AE374" s="134">
        <v>0</v>
      </c>
      <c r="AF374" s="142"/>
      <c r="AG374" s="142"/>
      <c r="AH374" s="142"/>
      <c r="AI374" s="142"/>
      <c r="AJ374" s="134">
        <v>0</v>
      </c>
      <c r="AK374" s="142"/>
    </row>
    <row r="375" spans="1:37" ht="47.25" x14ac:dyDescent="0.25">
      <c r="A375" s="267">
        <f t="shared" si="316"/>
        <v>320</v>
      </c>
      <c r="B375" s="133" t="s">
        <v>614</v>
      </c>
      <c r="C375" s="138" t="s">
        <v>615</v>
      </c>
      <c r="D375" s="142">
        <v>0.62847600000000003</v>
      </c>
      <c r="E375" s="142">
        <f t="shared" si="345"/>
        <v>3.7708560000000002E-2</v>
      </c>
      <c r="F375" s="142">
        <f t="shared" si="346"/>
        <v>0.52791984000000003</v>
      </c>
      <c r="G375" s="142">
        <v>0</v>
      </c>
      <c r="H375" s="142">
        <f t="shared" si="347"/>
        <v>6.2847600000000003E-2</v>
      </c>
      <c r="I375" s="142">
        <v>4.4697875999999991E-2</v>
      </c>
      <c r="J375" s="142">
        <v>0</v>
      </c>
      <c r="K375" s="142">
        <v>0</v>
      </c>
      <c r="L375" s="142">
        <v>0</v>
      </c>
      <c r="M375" s="142">
        <v>4.4697875999999991E-2</v>
      </c>
      <c r="N375" s="142">
        <f t="shared" si="348"/>
        <v>0.58377812400000006</v>
      </c>
      <c r="O375" s="142">
        <f t="shared" si="349"/>
        <v>3.7708560000000002E-2</v>
      </c>
      <c r="P375" s="142">
        <f t="shared" si="350"/>
        <v>0.52791984000000003</v>
      </c>
      <c r="Q375" s="142">
        <f t="shared" si="351"/>
        <v>0</v>
      </c>
      <c r="R375" s="142">
        <f t="shared" si="352"/>
        <v>1.8149724000000013E-2</v>
      </c>
      <c r="S375" s="134">
        <v>3.7248230000000007E-2</v>
      </c>
      <c r="T375" s="134">
        <v>0</v>
      </c>
      <c r="U375" s="168">
        <v>0</v>
      </c>
      <c r="V375" s="134">
        <v>0</v>
      </c>
      <c r="W375" s="142">
        <v>3.7248230000000007E-2</v>
      </c>
      <c r="X375" s="142"/>
      <c r="Y375" s="142"/>
      <c r="Z375" s="142"/>
      <c r="AA375" s="142"/>
      <c r="AB375" s="142"/>
      <c r="AC375" s="142"/>
      <c r="AD375" s="142"/>
      <c r="AE375" s="134">
        <v>0</v>
      </c>
      <c r="AF375" s="142"/>
      <c r="AG375" s="142"/>
      <c r="AH375" s="142"/>
      <c r="AI375" s="142"/>
      <c r="AJ375" s="134">
        <v>0</v>
      </c>
      <c r="AK375" s="142"/>
    </row>
    <row r="376" spans="1:37" ht="63" x14ac:dyDescent="0.25">
      <c r="A376" s="267">
        <f t="shared" si="316"/>
        <v>321</v>
      </c>
      <c r="B376" s="133" t="s">
        <v>1905</v>
      </c>
      <c r="C376" s="139" t="s">
        <v>616</v>
      </c>
      <c r="D376" s="142">
        <v>1.57524</v>
      </c>
      <c r="E376" s="142">
        <f t="shared" si="345"/>
        <v>9.4514399999999998E-2</v>
      </c>
      <c r="F376" s="142">
        <f t="shared" si="346"/>
        <v>1.3232016</v>
      </c>
      <c r="G376" s="142">
        <v>0</v>
      </c>
      <c r="H376" s="142">
        <f t="shared" si="347"/>
        <v>0.157524</v>
      </c>
      <c r="I376" s="142">
        <v>7.6685867119999997</v>
      </c>
      <c r="J376" s="142">
        <v>0</v>
      </c>
      <c r="K376" s="142">
        <v>7.5565540999999996</v>
      </c>
      <c r="L376" s="142">
        <v>0</v>
      </c>
      <c r="M376" s="142">
        <v>0.11203261199999999</v>
      </c>
      <c r="N376" s="142">
        <f t="shared" si="348"/>
        <v>-6.0933467119999998</v>
      </c>
      <c r="O376" s="142">
        <f t="shared" si="349"/>
        <v>9.4514399999999998E-2</v>
      </c>
      <c r="P376" s="142">
        <f t="shared" si="350"/>
        <v>-6.2333524999999996</v>
      </c>
      <c r="Q376" s="142">
        <f t="shared" si="351"/>
        <v>0</v>
      </c>
      <c r="R376" s="142">
        <f t="shared" si="352"/>
        <v>4.5491388000000008E-2</v>
      </c>
      <c r="S376" s="134">
        <v>7.9647710299999996</v>
      </c>
      <c r="T376" s="134">
        <v>0</v>
      </c>
      <c r="U376" s="168">
        <v>7.8714105199999995</v>
      </c>
      <c r="V376" s="134">
        <v>0</v>
      </c>
      <c r="W376" s="142">
        <v>9.3360510000000008E-2</v>
      </c>
      <c r="X376" s="142"/>
      <c r="Y376" s="142"/>
      <c r="Z376" s="142"/>
      <c r="AA376" s="142"/>
      <c r="AB376" s="142"/>
      <c r="AC376" s="142"/>
      <c r="AD376" s="142"/>
      <c r="AE376" s="134">
        <v>0</v>
      </c>
      <c r="AF376" s="142"/>
      <c r="AG376" s="142"/>
      <c r="AH376" s="142"/>
      <c r="AI376" s="142"/>
      <c r="AJ376" s="134">
        <v>0</v>
      </c>
      <c r="AK376" s="142"/>
    </row>
    <row r="377" spans="1:37" ht="78.75" x14ac:dyDescent="0.25">
      <c r="A377" s="267">
        <f t="shared" si="316"/>
        <v>322</v>
      </c>
      <c r="B377" s="133" t="s">
        <v>1906</v>
      </c>
      <c r="C377" s="138" t="s">
        <v>1537</v>
      </c>
      <c r="D377" s="142">
        <v>0</v>
      </c>
      <c r="E377" s="142">
        <f t="shared" si="345"/>
        <v>0</v>
      </c>
      <c r="F377" s="142">
        <f t="shared" si="346"/>
        <v>0</v>
      </c>
      <c r="G377" s="142">
        <v>0</v>
      </c>
      <c r="H377" s="142">
        <f t="shared" si="347"/>
        <v>0</v>
      </c>
      <c r="I377" s="142">
        <v>8.7328799999999984E-3</v>
      </c>
      <c r="J377" s="142">
        <v>0</v>
      </c>
      <c r="K377" s="142">
        <v>0</v>
      </c>
      <c r="L377" s="142">
        <v>0</v>
      </c>
      <c r="M377" s="142">
        <v>8.7328799999999984E-3</v>
      </c>
      <c r="N377" s="142">
        <f t="shared" si="348"/>
        <v>-8.7328799999999984E-3</v>
      </c>
      <c r="O377" s="142">
        <f t="shared" si="349"/>
        <v>0</v>
      </c>
      <c r="P377" s="142">
        <f t="shared" si="350"/>
        <v>0</v>
      </c>
      <c r="Q377" s="142">
        <f t="shared" si="351"/>
        <v>0</v>
      </c>
      <c r="R377" s="142">
        <f t="shared" si="352"/>
        <v>-8.7328799999999984E-3</v>
      </c>
      <c r="S377" s="134">
        <v>4.5607920000000003E-2</v>
      </c>
      <c r="T377" s="134">
        <v>0</v>
      </c>
      <c r="U377" s="168">
        <v>3.833052E-2</v>
      </c>
      <c r="V377" s="134">
        <v>0</v>
      </c>
      <c r="W377" s="142">
        <v>7.277399999999999E-3</v>
      </c>
      <c r="X377" s="142"/>
      <c r="Y377" s="142"/>
      <c r="Z377" s="142"/>
      <c r="AA377" s="142"/>
      <c r="AB377" s="142"/>
      <c r="AC377" s="142"/>
      <c r="AD377" s="142"/>
      <c r="AE377" s="134">
        <v>0</v>
      </c>
      <c r="AF377" s="181">
        <v>2020</v>
      </c>
      <c r="AG377" s="142" t="s">
        <v>2200</v>
      </c>
      <c r="AH377" s="142" t="s">
        <v>2201</v>
      </c>
      <c r="AI377" s="142" t="s">
        <v>2202</v>
      </c>
      <c r="AJ377" s="134">
        <v>0.16</v>
      </c>
      <c r="AK377" s="142"/>
    </row>
    <row r="378" spans="1:37" ht="47.25" x14ac:dyDescent="0.25">
      <c r="A378" s="267">
        <f t="shared" si="316"/>
        <v>323</v>
      </c>
      <c r="B378" s="133" t="s">
        <v>1907</v>
      </c>
      <c r="C378" s="138" t="s">
        <v>1908</v>
      </c>
      <c r="D378" s="142">
        <v>0</v>
      </c>
      <c r="E378" s="142">
        <f t="shared" si="345"/>
        <v>0</v>
      </c>
      <c r="F378" s="142">
        <f t="shared" si="346"/>
        <v>0</v>
      </c>
      <c r="G378" s="142">
        <v>0</v>
      </c>
      <c r="H378" s="142">
        <f t="shared" si="347"/>
        <v>0</v>
      </c>
      <c r="I378" s="142">
        <v>0</v>
      </c>
      <c r="J378" s="142">
        <v>0</v>
      </c>
      <c r="K378" s="142">
        <v>0</v>
      </c>
      <c r="L378" s="142">
        <v>0</v>
      </c>
      <c r="M378" s="142">
        <v>0</v>
      </c>
      <c r="N378" s="142">
        <f t="shared" si="348"/>
        <v>0</v>
      </c>
      <c r="O378" s="142">
        <f t="shared" si="349"/>
        <v>0</v>
      </c>
      <c r="P378" s="142">
        <f t="shared" si="350"/>
        <v>0</v>
      </c>
      <c r="Q378" s="142">
        <f t="shared" si="351"/>
        <v>0</v>
      </c>
      <c r="R378" s="142">
        <f t="shared" si="352"/>
        <v>0</v>
      </c>
      <c r="S378" s="134">
        <v>1.8260839999999997E-2</v>
      </c>
      <c r="T378" s="134">
        <v>0</v>
      </c>
      <c r="U378" s="168">
        <v>1.2342319999999999E-2</v>
      </c>
      <c r="V378" s="134">
        <v>0</v>
      </c>
      <c r="W378" s="142">
        <v>5.91852E-3</v>
      </c>
      <c r="X378" s="142"/>
      <c r="Y378" s="142"/>
      <c r="Z378" s="142"/>
      <c r="AA378" s="142"/>
      <c r="AB378" s="142"/>
      <c r="AC378" s="142"/>
      <c r="AD378" s="142"/>
      <c r="AE378" s="134">
        <v>0</v>
      </c>
      <c r="AF378" s="181">
        <v>2020</v>
      </c>
      <c r="AG378" s="142" t="s">
        <v>2200</v>
      </c>
      <c r="AH378" s="142" t="s">
        <v>2201</v>
      </c>
      <c r="AI378" s="142" t="s">
        <v>2202</v>
      </c>
      <c r="AJ378" s="134">
        <v>0.11</v>
      </c>
      <c r="AK378" s="142"/>
    </row>
    <row r="379" spans="1:37" ht="94.5" x14ac:dyDescent="0.25">
      <c r="A379" s="267">
        <f t="shared" si="316"/>
        <v>324</v>
      </c>
      <c r="B379" s="133" t="s">
        <v>1909</v>
      </c>
      <c r="C379" s="138" t="s">
        <v>1910</v>
      </c>
      <c r="D379" s="142">
        <v>0</v>
      </c>
      <c r="E379" s="142">
        <f t="shared" si="345"/>
        <v>0</v>
      </c>
      <c r="F379" s="142">
        <f t="shared" si="346"/>
        <v>0</v>
      </c>
      <c r="G379" s="142">
        <v>0</v>
      </c>
      <c r="H379" s="142">
        <f t="shared" si="347"/>
        <v>0</v>
      </c>
      <c r="I379" s="142">
        <v>0</v>
      </c>
      <c r="J379" s="142">
        <v>0</v>
      </c>
      <c r="K379" s="142">
        <v>0</v>
      </c>
      <c r="L379" s="142">
        <v>0</v>
      </c>
      <c r="M379" s="142">
        <v>0</v>
      </c>
      <c r="N379" s="142">
        <f t="shared" si="348"/>
        <v>0</v>
      </c>
      <c r="O379" s="142">
        <f t="shared" si="349"/>
        <v>0</v>
      </c>
      <c r="P379" s="142">
        <f t="shared" si="350"/>
        <v>0</v>
      </c>
      <c r="Q379" s="142">
        <f t="shared" si="351"/>
        <v>0</v>
      </c>
      <c r="R379" s="142">
        <f t="shared" si="352"/>
        <v>0</v>
      </c>
      <c r="S379" s="134">
        <v>3.1725879999999998E-2</v>
      </c>
      <c r="T379" s="134">
        <v>0</v>
      </c>
      <c r="U379" s="168">
        <v>2.8784749999999998E-2</v>
      </c>
      <c r="V379" s="134">
        <v>0</v>
      </c>
      <c r="W379" s="142">
        <v>2.9411300000000001E-3</v>
      </c>
      <c r="X379" s="142"/>
      <c r="Y379" s="142"/>
      <c r="Z379" s="142"/>
      <c r="AA379" s="142"/>
      <c r="AB379" s="142"/>
      <c r="AC379" s="142"/>
      <c r="AD379" s="142"/>
      <c r="AE379" s="134">
        <v>0</v>
      </c>
      <c r="AF379" s="181">
        <v>2020</v>
      </c>
      <c r="AG379" s="142" t="s">
        <v>2200</v>
      </c>
      <c r="AH379" s="142" t="s">
        <v>2201</v>
      </c>
      <c r="AI379" s="142" t="s">
        <v>2202</v>
      </c>
      <c r="AJ379" s="134">
        <v>0.22</v>
      </c>
      <c r="AK379" s="142"/>
    </row>
    <row r="380" spans="1:37" ht="47.25" x14ac:dyDescent="0.25">
      <c r="A380" s="267">
        <f t="shared" si="316"/>
        <v>325</v>
      </c>
      <c r="B380" s="133" t="s">
        <v>1911</v>
      </c>
      <c r="C380" s="138" t="s">
        <v>1912</v>
      </c>
      <c r="D380" s="142">
        <v>0</v>
      </c>
      <c r="E380" s="142">
        <f t="shared" si="345"/>
        <v>0</v>
      </c>
      <c r="F380" s="142">
        <f t="shared" si="346"/>
        <v>0</v>
      </c>
      <c r="G380" s="142">
        <v>0</v>
      </c>
      <c r="H380" s="142">
        <f t="shared" si="347"/>
        <v>0</v>
      </c>
      <c r="I380" s="142">
        <v>0</v>
      </c>
      <c r="J380" s="142">
        <v>0</v>
      </c>
      <c r="K380" s="142">
        <v>0</v>
      </c>
      <c r="L380" s="142">
        <v>0</v>
      </c>
      <c r="M380" s="142">
        <v>0</v>
      </c>
      <c r="N380" s="142">
        <f t="shared" si="348"/>
        <v>0</v>
      </c>
      <c r="O380" s="142">
        <f t="shared" si="349"/>
        <v>0</v>
      </c>
      <c r="P380" s="142">
        <f t="shared" si="350"/>
        <v>0</v>
      </c>
      <c r="Q380" s="142">
        <f t="shared" si="351"/>
        <v>0</v>
      </c>
      <c r="R380" s="142">
        <f t="shared" si="352"/>
        <v>0</v>
      </c>
      <c r="S380" s="134">
        <v>3.188179E-2</v>
      </c>
      <c r="T380" s="134">
        <v>0</v>
      </c>
      <c r="U380" s="168">
        <v>2.7395289999999999E-2</v>
      </c>
      <c r="V380" s="134">
        <v>0</v>
      </c>
      <c r="W380" s="142">
        <v>4.4865E-3</v>
      </c>
      <c r="X380" s="142"/>
      <c r="Y380" s="142"/>
      <c r="Z380" s="142"/>
      <c r="AA380" s="142"/>
      <c r="AB380" s="142"/>
      <c r="AC380" s="142"/>
      <c r="AD380" s="142"/>
      <c r="AE380" s="134">
        <v>0</v>
      </c>
      <c r="AF380" s="181">
        <v>2020</v>
      </c>
      <c r="AG380" s="142" t="s">
        <v>2200</v>
      </c>
      <c r="AH380" s="142" t="s">
        <v>2201</v>
      </c>
      <c r="AI380" s="142" t="s">
        <v>2202</v>
      </c>
      <c r="AJ380" s="134">
        <v>0.125</v>
      </c>
      <c r="AK380" s="142"/>
    </row>
    <row r="381" spans="1:37" ht="47.25" x14ac:dyDescent="0.25">
      <c r="A381" s="267">
        <f t="shared" si="316"/>
        <v>326</v>
      </c>
      <c r="B381" s="133" t="s">
        <v>1913</v>
      </c>
      <c r="C381" s="138" t="s">
        <v>1914</v>
      </c>
      <c r="D381" s="142">
        <v>0</v>
      </c>
      <c r="E381" s="142">
        <f t="shared" si="345"/>
        <v>0</v>
      </c>
      <c r="F381" s="142">
        <f t="shared" si="346"/>
        <v>0</v>
      </c>
      <c r="G381" s="142">
        <v>0</v>
      </c>
      <c r="H381" s="142">
        <f t="shared" si="347"/>
        <v>0</v>
      </c>
      <c r="I381" s="142">
        <v>0.89855064000000007</v>
      </c>
      <c r="J381" s="142">
        <v>0.89855064000000007</v>
      </c>
      <c r="K381" s="142">
        <v>0</v>
      </c>
      <c r="L381" s="142">
        <v>0</v>
      </c>
      <c r="M381" s="142">
        <v>0</v>
      </c>
      <c r="N381" s="142">
        <f t="shared" si="348"/>
        <v>-0.89855064000000007</v>
      </c>
      <c r="O381" s="142">
        <f t="shared" si="349"/>
        <v>-0.89855064000000007</v>
      </c>
      <c r="P381" s="142">
        <f t="shared" si="350"/>
        <v>0</v>
      </c>
      <c r="Q381" s="142">
        <f t="shared" si="351"/>
        <v>0</v>
      </c>
      <c r="R381" s="142">
        <f t="shared" si="352"/>
        <v>0</v>
      </c>
      <c r="S381" s="134">
        <v>0.74879220000000013</v>
      </c>
      <c r="T381" s="134">
        <v>0.74879220000000013</v>
      </c>
      <c r="U381" s="168">
        <v>0</v>
      </c>
      <c r="V381" s="134">
        <v>0</v>
      </c>
      <c r="W381" s="142">
        <v>0</v>
      </c>
      <c r="X381" s="142"/>
      <c r="Y381" s="142"/>
      <c r="Z381" s="142"/>
      <c r="AA381" s="142"/>
      <c r="AB381" s="142"/>
      <c r="AC381" s="142"/>
      <c r="AD381" s="142"/>
      <c r="AE381" s="134">
        <v>0</v>
      </c>
      <c r="AF381" s="142"/>
      <c r="AG381" s="142"/>
      <c r="AH381" s="142"/>
      <c r="AI381" s="142"/>
      <c r="AJ381" s="134">
        <v>0</v>
      </c>
      <c r="AK381" s="142"/>
    </row>
    <row r="382" spans="1:37" ht="15.75" x14ac:dyDescent="0.25">
      <c r="A382" s="267"/>
      <c r="B382" s="187" t="s">
        <v>617</v>
      </c>
      <c r="C382" s="188"/>
      <c r="D382" s="170">
        <v>2.9681280000000001</v>
      </c>
      <c r="E382" s="170">
        <f t="shared" ref="E382:AK382" si="353">SUM(E383:E390)</f>
        <v>0.17808767999999997</v>
      </c>
      <c r="F382" s="170">
        <f t="shared" si="353"/>
        <v>2.49322752</v>
      </c>
      <c r="G382" s="170">
        <f t="shared" si="353"/>
        <v>0</v>
      </c>
      <c r="H382" s="170">
        <f t="shared" si="353"/>
        <v>0.29681279999999999</v>
      </c>
      <c r="I382" s="170">
        <f t="shared" si="353"/>
        <v>2.4168022920000003</v>
      </c>
      <c r="J382" s="170">
        <f t="shared" si="353"/>
        <v>0</v>
      </c>
      <c r="K382" s="170">
        <f t="shared" si="353"/>
        <v>2.2508135999999999</v>
      </c>
      <c r="L382" s="170">
        <f t="shared" si="353"/>
        <v>0</v>
      </c>
      <c r="M382" s="170">
        <f t="shared" si="353"/>
        <v>0.16598869199999997</v>
      </c>
      <c r="N382" s="170">
        <f t="shared" si="353"/>
        <v>0.5513257079999998</v>
      </c>
      <c r="O382" s="170">
        <f t="shared" si="353"/>
        <v>0.17808767999999997</v>
      </c>
      <c r="P382" s="170">
        <f t="shared" si="353"/>
        <v>0.24241391999999995</v>
      </c>
      <c r="Q382" s="170">
        <f t="shared" si="353"/>
        <v>0</v>
      </c>
      <c r="R382" s="170">
        <f t="shared" si="353"/>
        <v>0.13082410800000005</v>
      </c>
      <c r="S382" s="170">
        <v>2.23594961</v>
      </c>
      <c r="T382" s="170">
        <v>0</v>
      </c>
      <c r="U382" s="168">
        <v>2.0976257</v>
      </c>
      <c r="V382" s="170">
        <v>0</v>
      </c>
      <c r="W382" s="170">
        <v>0.13832391000000002</v>
      </c>
      <c r="X382" s="170">
        <f t="shared" si="353"/>
        <v>0</v>
      </c>
      <c r="Y382" s="170">
        <f t="shared" si="353"/>
        <v>0</v>
      </c>
      <c r="Z382" s="170">
        <f t="shared" si="353"/>
        <v>0</v>
      </c>
      <c r="AA382" s="170">
        <f t="shared" si="353"/>
        <v>0</v>
      </c>
      <c r="AB382" s="170"/>
      <c r="AC382" s="170"/>
      <c r="AD382" s="170"/>
      <c r="AE382" s="170">
        <f t="shared" si="353"/>
        <v>1.4</v>
      </c>
      <c r="AF382" s="170"/>
      <c r="AG382" s="170"/>
      <c r="AH382" s="170"/>
      <c r="AI382" s="170"/>
      <c r="AJ382" s="170">
        <f t="shared" si="353"/>
        <v>0.64400000000000002</v>
      </c>
      <c r="AK382" s="170">
        <f t="shared" si="353"/>
        <v>0</v>
      </c>
    </row>
    <row r="383" spans="1:37" ht="47.25" x14ac:dyDescent="0.25">
      <c r="A383" s="267">
        <f t="shared" si="316"/>
        <v>327</v>
      </c>
      <c r="B383" s="133" t="s">
        <v>618</v>
      </c>
      <c r="C383" s="185" t="s">
        <v>619</v>
      </c>
      <c r="D383" s="142">
        <v>1.8334199999999998</v>
      </c>
      <c r="E383" s="142">
        <f t="shared" ref="E383:E390" si="354">D383*6%</f>
        <v>0.11000519999999998</v>
      </c>
      <c r="F383" s="142">
        <f t="shared" ref="F383:F390" si="355">D383-E383-H383</f>
        <v>1.5400727999999999</v>
      </c>
      <c r="G383" s="142">
        <v>0</v>
      </c>
      <c r="H383" s="142">
        <f t="shared" ref="H383:H390" si="356">D383*10%</f>
        <v>0.183342</v>
      </c>
      <c r="I383" s="142">
        <v>1.805592912</v>
      </c>
      <c r="J383" s="142">
        <v>0</v>
      </c>
      <c r="K383" s="142">
        <v>1.73634</v>
      </c>
      <c r="L383" s="142">
        <v>0</v>
      </c>
      <c r="M383" s="142">
        <v>6.9252911999999986E-2</v>
      </c>
      <c r="N383" s="142">
        <f t="shared" ref="N383:N390" si="357">D383-I383</f>
        <v>2.7827087999999778E-2</v>
      </c>
      <c r="O383" s="142">
        <f t="shared" ref="O383:O390" si="358">E383-J383</f>
        <v>0.11000519999999998</v>
      </c>
      <c r="P383" s="142">
        <f t="shared" ref="P383:P390" si="359">F383-K383</f>
        <v>-0.19626720000000009</v>
      </c>
      <c r="Q383" s="142">
        <f t="shared" ref="Q383:Q390" si="360">G383-L383</f>
        <v>0</v>
      </c>
      <c r="R383" s="142">
        <f t="shared" ref="R383:R390" si="361">H383-M383</f>
        <v>0.11408908800000002</v>
      </c>
      <c r="S383" s="134">
        <v>1.5046607599999999</v>
      </c>
      <c r="T383" s="134">
        <v>0</v>
      </c>
      <c r="U383" s="168">
        <v>1.44695</v>
      </c>
      <c r="V383" s="134">
        <v>0</v>
      </c>
      <c r="W383" s="142">
        <v>5.771076E-2</v>
      </c>
      <c r="X383" s="142"/>
      <c r="Y383" s="142"/>
      <c r="Z383" s="142"/>
      <c r="AA383" s="142"/>
      <c r="AB383" s="181">
        <v>2020</v>
      </c>
      <c r="AC383" s="142" t="s">
        <v>2198</v>
      </c>
      <c r="AD383" s="142" t="s">
        <v>2199</v>
      </c>
      <c r="AE383" s="134">
        <v>0.5</v>
      </c>
      <c r="AF383" s="142"/>
      <c r="AG383" s="142"/>
      <c r="AH383" s="142"/>
      <c r="AI383" s="142"/>
      <c r="AJ383" s="134">
        <v>0</v>
      </c>
      <c r="AK383" s="142"/>
    </row>
    <row r="384" spans="1:37" ht="47.25" x14ac:dyDescent="0.25">
      <c r="A384" s="267">
        <f t="shared" si="316"/>
        <v>328</v>
      </c>
      <c r="B384" s="133" t="s">
        <v>620</v>
      </c>
      <c r="C384" s="185" t="s">
        <v>621</v>
      </c>
      <c r="D384" s="142">
        <v>0.69627600000000001</v>
      </c>
      <c r="E384" s="142">
        <f t="shared" si="354"/>
        <v>4.1776559999999997E-2</v>
      </c>
      <c r="F384" s="142">
        <f t="shared" si="355"/>
        <v>0.58487184000000003</v>
      </c>
      <c r="G384" s="142">
        <v>0</v>
      </c>
      <c r="H384" s="142">
        <f t="shared" si="356"/>
        <v>6.9627599999999998E-2</v>
      </c>
      <c r="I384" s="142">
        <v>0.57142004400000002</v>
      </c>
      <c r="J384" s="142">
        <v>0</v>
      </c>
      <c r="K384" s="142">
        <v>0.51447359999999998</v>
      </c>
      <c r="L384" s="142">
        <v>0</v>
      </c>
      <c r="M384" s="142">
        <v>5.6946443999999999E-2</v>
      </c>
      <c r="N384" s="142">
        <f t="shared" si="357"/>
        <v>0.12485595599999999</v>
      </c>
      <c r="O384" s="142">
        <f t="shared" si="358"/>
        <v>4.1776559999999997E-2</v>
      </c>
      <c r="P384" s="142">
        <f t="shared" si="359"/>
        <v>7.0398240000000056E-2</v>
      </c>
      <c r="Q384" s="142">
        <f t="shared" si="360"/>
        <v>0</v>
      </c>
      <c r="R384" s="142">
        <f t="shared" si="361"/>
        <v>1.2681155999999999E-2</v>
      </c>
      <c r="S384" s="134">
        <v>0.58336536999999999</v>
      </c>
      <c r="T384" s="134">
        <v>0</v>
      </c>
      <c r="U384" s="168">
        <v>0.53591</v>
      </c>
      <c r="V384" s="134">
        <v>0</v>
      </c>
      <c r="W384" s="142">
        <v>4.7455370000000011E-2</v>
      </c>
      <c r="X384" s="142"/>
      <c r="Y384" s="142"/>
      <c r="Z384" s="142"/>
      <c r="AA384" s="142"/>
      <c r="AB384" s="181">
        <v>2020</v>
      </c>
      <c r="AC384" s="142" t="s">
        <v>2198</v>
      </c>
      <c r="AD384" s="142" t="s">
        <v>2199</v>
      </c>
      <c r="AE384" s="134">
        <v>0.1</v>
      </c>
      <c r="AF384" s="142"/>
      <c r="AG384" s="142"/>
      <c r="AH384" s="142"/>
      <c r="AI384" s="142"/>
      <c r="AJ384" s="134">
        <v>0</v>
      </c>
      <c r="AK384" s="142"/>
    </row>
    <row r="385" spans="1:37" ht="78.75" x14ac:dyDescent="0.25">
      <c r="A385" s="267">
        <f t="shared" si="316"/>
        <v>329</v>
      </c>
      <c r="B385" s="133" t="s">
        <v>1915</v>
      </c>
      <c r="C385" s="185" t="s">
        <v>622</v>
      </c>
      <c r="D385" s="142">
        <v>6.0143999999999989E-2</v>
      </c>
      <c r="E385" s="142">
        <f t="shared" si="354"/>
        <v>3.6086399999999993E-3</v>
      </c>
      <c r="F385" s="142">
        <f t="shared" si="355"/>
        <v>5.052095999999999E-2</v>
      </c>
      <c r="G385" s="142">
        <v>0</v>
      </c>
      <c r="H385" s="142">
        <f t="shared" si="356"/>
        <v>6.0143999999999996E-3</v>
      </c>
      <c r="I385" s="142">
        <v>0</v>
      </c>
      <c r="J385" s="142">
        <v>0</v>
      </c>
      <c r="K385" s="142">
        <v>0</v>
      </c>
      <c r="L385" s="142">
        <v>0</v>
      </c>
      <c r="M385" s="142">
        <v>0</v>
      </c>
      <c r="N385" s="142">
        <f t="shared" si="357"/>
        <v>6.0143999999999989E-2</v>
      </c>
      <c r="O385" s="142">
        <f t="shared" si="358"/>
        <v>3.6086399999999993E-3</v>
      </c>
      <c r="P385" s="142">
        <f t="shared" si="359"/>
        <v>5.052095999999999E-2</v>
      </c>
      <c r="Q385" s="142">
        <f t="shared" si="360"/>
        <v>0</v>
      </c>
      <c r="R385" s="142">
        <f t="shared" si="361"/>
        <v>6.0143999999999996E-3</v>
      </c>
      <c r="S385" s="134">
        <v>0</v>
      </c>
      <c r="T385" s="134">
        <v>0</v>
      </c>
      <c r="U385" s="168">
        <v>0</v>
      </c>
      <c r="V385" s="134">
        <v>0</v>
      </c>
      <c r="W385" s="142">
        <v>0</v>
      </c>
      <c r="X385" s="142"/>
      <c r="Y385" s="142"/>
      <c r="Z385" s="142"/>
      <c r="AA385" s="142"/>
      <c r="AB385" s="181">
        <v>2020</v>
      </c>
      <c r="AC385" s="142" t="s">
        <v>2198</v>
      </c>
      <c r="AD385" s="142" t="s">
        <v>2199</v>
      </c>
      <c r="AE385" s="134">
        <v>0.8</v>
      </c>
      <c r="AF385" s="142"/>
      <c r="AG385" s="142"/>
      <c r="AH385" s="142"/>
      <c r="AI385" s="142"/>
      <c r="AJ385" s="134">
        <v>0</v>
      </c>
      <c r="AK385" s="142"/>
    </row>
    <row r="386" spans="1:37" ht="78.75" x14ac:dyDescent="0.25">
      <c r="A386" s="267">
        <f t="shared" si="316"/>
        <v>330</v>
      </c>
      <c r="B386" s="133" t="s">
        <v>1916</v>
      </c>
      <c r="C386" s="185" t="s">
        <v>1706</v>
      </c>
      <c r="D386" s="142">
        <v>0.11775599999999999</v>
      </c>
      <c r="E386" s="142">
        <f t="shared" si="354"/>
        <v>7.0653599999999988E-3</v>
      </c>
      <c r="F386" s="142">
        <f t="shared" si="355"/>
        <v>9.8915039999999996E-2</v>
      </c>
      <c r="G386" s="142">
        <v>0</v>
      </c>
      <c r="H386" s="142">
        <f t="shared" si="356"/>
        <v>1.1775599999999999E-2</v>
      </c>
      <c r="I386" s="142">
        <v>0</v>
      </c>
      <c r="J386" s="142">
        <v>0</v>
      </c>
      <c r="K386" s="142">
        <v>0</v>
      </c>
      <c r="L386" s="142">
        <v>0</v>
      </c>
      <c r="M386" s="142">
        <v>0</v>
      </c>
      <c r="N386" s="142">
        <f t="shared" si="357"/>
        <v>0.11775599999999999</v>
      </c>
      <c r="O386" s="142">
        <f t="shared" si="358"/>
        <v>7.0653599999999988E-3</v>
      </c>
      <c r="P386" s="142">
        <f t="shared" si="359"/>
        <v>9.8915039999999996E-2</v>
      </c>
      <c r="Q386" s="142">
        <f t="shared" si="360"/>
        <v>0</v>
      </c>
      <c r="R386" s="142">
        <f t="shared" si="361"/>
        <v>1.1775599999999999E-2</v>
      </c>
      <c r="S386" s="134">
        <v>0</v>
      </c>
      <c r="T386" s="134">
        <v>0</v>
      </c>
      <c r="U386" s="168">
        <v>0</v>
      </c>
      <c r="V386" s="134">
        <v>0</v>
      </c>
      <c r="W386" s="142">
        <v>0</v>
      </c>
      <c r="X386" s="142"/>
      <c r="Y386" s="142"/>
      <c r="Z386" s="142"/>
      <c r="AA386" s="142"/>
      <c r="AB386" s="142"/>
      <c r="AC386" s="142"/>
      <c r="AD386" s="142"/>
      <c r="AE386" s="134">
        <v>0</v>
      </c>
      <c r="AF386" s="181">
        <v>2020</v>
      </c>
      <c r="AG386" s="142" t="s">
        <v>2200</v>
      </c>
      <c r="AH386" s="142" t="s">
        <v>2201</v>
      </c>
      <c r="AI386" s="142" t="s">
        <v>2202</v>
      </c>
      <c r="AJ386" s="134">
        <v>4.9000000000000002E-2</v>
      </c>
      <c r="AK386" s="142"/>
    </row>
    <row r="387" spans="1:37" ht="78.75" x14ac:dyDescent="0.25">
      <c r="A387" s="267">
        <f t="shared" si="316"/>
        <v>331</v>
      </c>
      <c r="B387" s="133" t="s">
        <v>623</v>
      </c>
      <c r="C387" s="185" t="s">
        <v>1707</v>
      </c>
      <c r="D387" s="142">
        <v>0.26053199999999999</v>
      </c>
      <c r="E387" s="142">
        <f t="shared" si="354"/>
        <v>1.5631919999999997E-2</v>
      </c>
      <c r="F387" s="142">
        <f t="shared" si="355"/>
        <v>0.21884687999999999</v>
      </c>
      <c r="G387" s="142">
        <v>0</v>
      </c>
      <c r="H387" s="142">
        <f t="shared" si="356"/>
        <v>2.6053199999999999E-2</v>
      </c>
      <c r="I387" s="142">
        <v>0</v>
      </c>
      <c r="J387" s="142">
        <v>0</v>
      </c>
      <c r="K387" s="142">
        <v>0</v>
      </c>
      <c r="L387" s="142">
        <v>0</v>
      </c>
      <c r="M387" s="142">
        <v>0</v>
      </c>
      <c r="N387" s="142">
        <f t="shared" si="357"/>
        <v>0.26053199999999999</v>
      </c>
      <c r="O387" s="142">
        <f t="shared" si="358"/>
        <v>1.5631919999999997E-2</v>
      </c>
      <c r="P387" s="142">
        <f t="shared" si="359"/>
        <v>0.21884687999999999</v>
      </c>
      <c r="Q387" s="142">
        <f t="shared" si="360"/>
        <v>0</v>
      </c>
      <c r="R387" s="142">
        <f t="shared" si="361"/>
        <v>2.6053199999999999E-2</v>
      </c>
      <c r="S387" s="134">
        <v>0</v>
      </c>
      <c r="T387" s="134">
        <v>0</v>
      </c>
      <c r="U387" s="168">
        <v>0</v>
      </c>
      <c r="V387" s="134">
        <v>0</v>
      </c>
      <c r="W387" s="142">
        <v>0</v>
      </c>
      <c r="X387" s="142"/>
      <c r="Y387" s="142"/>
      <c r="Z387" s="142"/>
      <c r="AA387" s="142"/>
      <c r="AB387" s="142"/>
      <c r="AC387" s="142"/>
      <c r="AD387" s="142"/>
      <c r="AE387" s="134">
        <v>0</v>
      </c>
      <c r="AF387" s="181">
        <v>2020</v>
      </c>
      <c r="AG387" s="142" t="s">
        <v>2200</v>
      </c>
      <c r="AH387" s="142" t="s">
        <v>2201</v>
      </c>
      <c r="AI387" s="142" t="s">
        <v>2202</v>
      </c>
      <c r="AJ387" s="134">
        <v>0.27900000000000003</v>
      </c>
      <c r="AK387" s="142"/>
    </row>
    <row r="388" spans="1:37" ht="94.5" x14ac:dyDescent="0.25">
      <c r="A388" s="267">
        <f t="shared" si="316"/>
        <v>332</v>
      </c>
      <c r="B388" s="133" t="s">
        <v>1538</v>
      </c>
      <c r="C388" s="185" t="s">
        <v>1539</v>
      </c>
      <c r="D388" s="142">
        <v>0</v>
      </c>
      <c r="E388" s="142">
        <f t="shared" si="354"/>
        <v>0</v>
      </c>
      <c r="F388" s="142">
        <f t="shared" si="355"/>
        <v>0</v>
      </c>
      <c r="G388" s="142">
        <v>0</v>
      </c>
      <c r="H388" s="142">
        <f t="shared" si="356"/>
        <v>0</v>
      </c>
      <c r="I388" s="142">
        <v>1.6928171999999998E-2</v>
      </c>
      <c r="J388" s="142">
        <v>0</v>
      </c>
      <c r="K388" s="142">
        <v>0</v>
      </c>
      <c r="L388" s="142">
        <v>0</v>
      </c>
      <c r="M388" s="142">
        <v>1.6928171999999998E-2</v>
      </c>
      <c r="N388" s="142">
        <f t="shared" si="357"/>
        <v>-1.6928171999999998E-2</v>
      </c>
      <c r="O388" s="142">
        <f t="shared" si="358"/>
        <v>0</v>
      </c>
      <c r="P388" s="142">
        <f t="shared" si="359"/>
        <v>0</v>
      </c>
      <c r="Q388" s="142">
        <f t="shared" si="360"/>
        <v>0</v>
      </c>
      <c r="R388" s="142">
        <f t="shared" si="361"/>
        <v>-1.6928171999999998E-2</v>
      </c>
      <c r="S388" s="134">
        <v>4.3416059999999999E-2</v>
      </c>
      <c r="T388" s="134">
        <v>0</v>
      </c>
      <c r="U388" s="168">
        <v>2.9309249999999998E-2</v>
      </c>
      <c r="V388" s="134">
        <v>0</v>
      </c>
      <c r="W388" s="142">
        <v>1.4106809999999999E-2</v>
      </c>
      <c r="X388" s="142"/>
      <c r="Y388" s="142"/>
      <c r="Z388" s="142"/>
      <c r="AA388" s="142"/>
      <c r="AB388" s="142"/>
      <c r="AC388" s="142"/>
      <c r="AD388" s="142"/>
      <c r="AE388" s="134">
        <v>0</v>
      </c>
      <c r="AF388" s="181">
        <v>2020</v>
      </c>
      <c r="AG388" s="142" t="s">
        <v>2200</v>
      </c>
      <c r="AH388" s="142" t="s">
        <v>2201</v>
      </c>
      <c r="AI388" s="142" t="s">
        <v>2202</v>
      </c>
      <c r="AJ388" s="134">
        <v>0.16300000000000001</v>
      </c>
      <c r="AK388" s="142"/>
    </row>
    <row r="389" spans="1:37" ht="94.5" x14ac:dyDescent="0.25">
      <c r="A389" s="267">
        <f t="shared" si="316"/>
        <v>333</v>
      </c>
      <c r="B389" s="133" t="s">
        <v>1917</v>
      </c>
      <c r="C389" s="185" t="s">
        <v>1918</v>
      </c>
      <c r="D389" s="142">
        <v>0</v>
      </c>
      <c r="E389" s="142">
        <f t="shared" si="354"/>
        <v>0</v>
      </c>
      <c r="F389" s="142">
        <f t="shared" si="355"/>
        <v>0</v>
      </c>
      <c r="G389" s="142">
        <v>0</v>
      </c>
      <c r="H389" s="142">
        <f t="shared" si="356"/>
        <v>0</v>
      </c>
      <c r="I389" s="142">
        <v>8.6341200000000003E-3</v>
      </c>
      <c r="J389" s="142">
        <v>0</v>
      </c>
      <c r="K389" s="142">
        <v>0</v>
      </c>
      <c r="L389" s="142">
        <v>0</v>
      </c>
      <c r="M389" s="142">
        <v>8.6341200000000003E-3</v>
      </c>
      <c r="N389" s="142">
        <f t="shared" si="357"/>
        <v>-8.6341200000000003E-3</v>
      </c>
      <c r="O389" s="142">
        <f t="shared" si="358"/>
        <v>0</v>
      </c>
      <c r="P389" s="142">
        <f t="shared" si="359"/>
        <v>0</v>
      </c>
      <c r="Q389" s="142">
        <f t="shared" si="360"/>
        <v>0</v>
      </c>
      <c r="R389" s="142">
        <f t="shared" si="361"/>
        <v>-8.6341200000000003E-3</v>
      </c>
      <c r="S389" s="134">
        <v>6.3490619999999998E-2</v>
      </c>
      <c r="T389" s="134">
        <v>0</v>
      </c>
      <c r="U389" s="168">
        <v>5.6295519999999995E-2</v>
      </c>
      <c r="V389" s="134">
        <v>0</v>
      </c>
      <c r="W389" s="142">
        <v>7.1951000000000003E-3</v>
      </c>
      <c r="X389" s="142"/>
      <c r="Y389" s="142"/>
      <c r="Z389" s="142"/>
      <c r="AA389" s="142"/>
      <c r="AB389" s="142"/>
      <c r="AC389" s="142"/>
      <c r="AD389" s="142"/>
      <c r="AE389" s="134">
        <v>0</v>
      </c>
      <c r="AF389" s="142"/>
      <c r="AG389" s="142"/>
      <c r="AH389" s="142"/>
      <c r="AI389" s="142"/>
      <c r="AJ389" s="134">
        <v>0</v>
      </c>
      <c r="AK389" s="142"/>
    </row>
    <row r="390" spans="1:37" ht="94.5" x14ac:dyDescent="0.25">
      <c r="A390" s="267">
        <f t="shared" si="316"/>
        <v>334</v>
      </c>
      <c r="B390" s="133" t="s">
        <v>1540</v>
      </c>
      <c r="C390" s="185" t="s">
        <v>1541</v>
      </c>
      <c r="D390" s="142">
        <v>0</v>
      </c>
      <c r="E390" s="142">
        <f t="shared" si="354"/>
        <v>0</v>
      </c>
      <c r="F390" s="142">
        <f t="shared" si="355"/>
        <v>0</v>
      </c>
      <c r="G390" s="142">
        <v>0</v>
      </c>
      <c r="H390" s="142">
        <f t="shared" si="356"/>
        <v>0</v>
      </c>
      <c r="I390" s="142">
        <v>1.4227044000000001E-2</v>
      </c>
      <c r="J390" s="142">
        <v>0</v>
      </c>
      <c r="K390" s="142">
        <v>0</v>
      </c>
      <c r="L390" s="142">
        <v>0</v>
      </c>
      <c r="M390" s="142">
        <v>1.4227044000000001E-2</v>
      </c>
      <c r="N390" s="142">
        <f t="shared" si="357"/>
        <v>-1.4227044000000001E-2</v>
      </c>
      <c r="O390" s="142">
        <f t="shared" si="358"/>
        <v>0</v>
      </c>
      <c r="P390" s="142">
        <f t="shared" si="359"/>
        <v>0</v>
      </c>
      <c r="Q390" s="142">
        <f t="shared" si="360"/>
        <v>0</v>
      </c>
      <c r="R390" s="142">
        <f t="shared" si="361"/>
        <v>-1.4227044000000001E-2</v>
      </c>
      <c r="S390" s="134">
        <v>4.1016800000000006E-2</v>
      </c>
      <c r="T390" s="134">
        <v>0</v>
      </c>
      <c r="U390" s="168">
        <v>2.9160930000000002E-2</v>
      </c>
      <c r="V390" s="134">
        <v>0</v>
      </c>
      <c r="W390" s="142">
        <v>1.1855870000000001E-2</v>
      </c>
      <c r="X390" s="142"/>
      <c r="Y390" s="142"/>
      <c r="Z390" s="142"/>
      <c r="AA390" s="142"/>
      <c r="AB390" s="142"/>
      <c r="AC390" s="142"/>
      <c r="AD390" s="142"/>
      <c r="AE390" s="134">
        <v>0</v>
      </c>
      <c r="AF390" s="181">
        <v>2020</v>
      </c>
      <c r="AG390" s="142" t="s">
        <v>2200</v>
      </c>
      <c r="AH390" s="142" t="s">
        <v>2201</v>
      </c>
      <c r="AI390" s="142" t="s">
        <v>2202</v>
      </c>
      <c r="AJ390" s="134">
        <v>0.153</v>
      </c>
      <c r="AK390" s="142"/>
    </row>
    <row r="391" spans="1:37" ht="15.75" x14ac:dyDescent="0.25">
      <c r="A391" s="267"/>
      <c r="B391" s="187" t="s">
        <v>624</v>
      </c>
      <c r="C391" s="183"/>
      <c r="D391" s="170">
        <v>29.477731199999997</v>
      </c>
      <c r="E391" s="170">
        <f t="shared" ref="E391:AK391" si="362">SUM(E392:E408)</f>
        <v>1.7686638719999999</v>
      </c>
      <c r="F391" s="170">
        <f t="shared" si="362"/>
        <v>24.761294207999995</v>
      </c>
      <c r="G391" s="170">
        <f t="shared" si="362"/>
        <v>0</v>
      </c>
      <c r="H391" s="170">
        <f t="shared" si="362"/>
        <v>2.9477731200000008</v>
      </c>
      <c r="I391" s="170">
        <f t="shared" si="362"/>
        <v>12.196065795999997</v>
      </c>
      <c r="J391" s="170">
        <f t="shared" si="362"/>
        <v>0.44787850999999995</v>
      </c>
      <c r="K391" s="170">
        <f t="shared" si="362"/>
        <v>9.9532297099999987</v>
      </c>
      <c r="L391" s="170">
        <f t="shared" si="362"/>
        <v>0</v>
      </c>
      <c r="M391" s="170">
        <f t="shared" si="362"/>
        <v>1.7949575759999998</v>
      </c>
      <c r="N391" s="170">
        <f t="shared" si="362"/>
        <v>17.281665404000002</v>
      </c>
      <c r="O391" s="170">
        <f t="shared" si="362"/>
        <v>1.3207853620000001</v>
      </c>
      <c r="P391" s="170">
        <f t="shared" si="362"/>
        <v>14.808064497999998</v>
      </c>
      <c r="Q391" s="170">
        <f t="shared" si="362"/>
        <v>0</v>
      </c>
      <c r="R391" s="170">
        <f t="shared" si="362"/>
        <v>1.1528155440000005</v>
      </c>
      <c r="S391" s="170">
        <v>11.426942950000003</v>
      </c>
      <c r="T391" s="170">
        <v>0.46619308999999998</v>
      </c>
      <c r="U391" s="168">
        <v>9.4649518799999992</v>
      </c>
      <c r="V391" s="170">
        <v>0</v>
      </c>
      <c r="W391" s="170">
        <v>1.4957979799999999</v>
      </c>
      <c r="X391" s="170">
        <f t="shared" si="362"/>
        <v>0</v>
      </c>
      <c r="Y391" s="170">
        <f t="shared" si="362"/>
        <v>0</v>
      </c>
      <c r="Z391" s="170">
        <f t="shared" si="362"/>
        <v>0</v>
      </c>
      <c r="AA391" s="170">
        <f t="shared" si="362"/>
        <v>0</v>
      </c>
      <c r="AB391" s="170"/>
      <c r="AC391" s="170"/>
      <c r="AD391" s="170"/>
      <c r="AE391" s="170">
        <f t="shared" si="362"/>
        <v>0.4</v>
      </c>
      <c r="AF391" s="170"/>
      <c r="AG391" s="170"/>
      <c r="AH391" s="170"/>
      <c r="AI391" s="170"/>
      <c r="AJ391" s="170">
        <f t="shared" si="362"/>
        <v>2.3727999999999998</v>
      </c>
      <c r="AK391" s="170">
        <f t="shared" si="362"/>
        <v>0</v>
      </c>
    </row>
    <row r="392" spans="1:37" ht="47.25" x14ac:dyDescent="0.25">
      <c r="A392" s="267">
        <f t="shared" si="316"/>
        <v>335</v>
      </c>
      <c r="B392" s="133" t="s">
        <v>625</v>
      </c>
      <c r="C392" s="185" t="s">
        <v>626</v>
      </c>
      <c r="D392" s="142">
        <v>7.7026320000000004</v>
      </c>
      <c r="E392" s="142">
        <f t="shared" ref="E392:E408" si="363">D392*6%</f>
        <v>0.46215792</v>
      </c>
      <c r="F392" s="142">
        <f t="shared" ref="F392:F408" si="364">D392-E392-H392</f>
        <v>6.4702108799999998</v>
      </c>
      <c r="G392" s="142">
        <v>0</v>
      </c>
      <c r="H392" s="142">
        <f t="shared" ref="H392:H408" si="365">D392*10%</f>
        <v>0.77026320000000004</v>
      </c>
      <c r="I392" s="142">
        <v>0.54781876799999996</v>
      </c>
      <c r="J392" s="142">
        <v>0</v>
      </c>
      <c r="K392" s="142">
        <v>0</v>
      </c>
      <c r="L392" s="142">
        <v>0</v>
      </c>
      <c r="M392" s="142">
        <v>0.54781876799999996</v>
      </c>
      <c r="N392" s="142">
        <f t="shared" ref="N392:N408" si="366">D392-I392</f>
        <v>7.1548132320000004</v>
      </c>
      <c r="O392" s="142">
        <f t="shared" ref="O392:O408" si="367">E392-J392</f>
        <v>0.46215792</v>
      </c>
      <c r="P392" s="142">
        <f t="shared" ref="P392:P408" si="368">F392-K392</f>
        <v>6.4702108799999998</v>
      </c>
      <c r="Q392" s="142">
        <f t="shared" ref="Q392:Q408" si="369">G392-L392</f>
        <v>0</v>
      </c>
      <c r="R392" s="142">
        <f t="shared" ref="R392:R408" si="370">H392-M392</f>
        <v>0.22244443200000008</v>
      </c>
      <c r="S392" s="134">
        <v>0.45651563999999994</v>
      </c>
      <c r="T392" s="134">
        <v>0</v>
      </c>
      <c r="U392" s="168">
        <v>0</v>
      </c>
      <c r="V392" s="134">
        <v>0</v>
      </c>
      <c r="W392" s="142">
        <v>0.45651563999999994</v>
      </c>
      <c r="X392" s="142"/>
      <c r="Y392" s="142"/>
      <c r="Z392" s="142"/>
      <c r="AA392" s="142"/>
      <c r="AB392" s="142"/>
      <c r="AC392" s="142"/>
      <c r="AD392" s="142"/>
      <c r="AE392" s="134">
        <v>0</v>
      </c>
      <c r="AF392" s="142"/>
      <c r="AG392" s="142"/>
      <c r="AH392" s="142"/>
      <c r="AI392" s="142"/>
      <c r="AJ392" s="134">
        <v>0</v>
      </c>
      <c r="AK392" s="142"/>
    </row>
    <row r="393" spans="1:37" ht="94.5" x14ac:dyDescent="0.25">
      <c r="A393" s="267">
        <f t="shared" si="316"/>
        <v>336</v>
      </c>
      <c r="B393" s="133" t="s">
        <v>1919</v>
      </c>
      <c r="C393" s="185" t="s">
        <v>627</v>
      </c>
      <c r="D393" s="142">
        <v>4.1438999999999995</v>
      </c>
      <c r="E393" s="142">
        <f t="shared" si="363"/>
        <v>0.24863399999999997</v>
      </c>
      <c r="F393" s="142">
        <f t="shared" si="364"/>
        <v>3.4808759999999994</v>
      </c>
      <c r="G393" s="142">
        <v>0</v>
      </c>
      <c r="H393" s="142">
        <f t="shared" si="365"/>
        <v>0.41438999999999998</v>
      </c>
      <c r="I393" s="142">
        <v>0</v>
      </c>
      <c r="J393" s="142">
        <v>0</v>
      </c>
      <c r="K393" s="142">
        <v>0</v>
      </c>
      <c r="L393" s="142">
        <v>0</v>
      </c>
      <c r="M393" s="142">
        <v>0</v>
      </c>
      <c r="N393" s="142">
        <f t="shared" si="366"/>
        <v>4.1438999999999995</v>
      </c>
      <c r="O393" s="142">
        <f t="shared" si="367"/>
        <v>0.24863399999999997</v>
      </c>
      <c r="P393" s="142">
        <f t="shared" si="368"/>
        <v>3.4808759999999994</v>
      </c>
      <c r="Q393" s="142">
        <f t="shared" si="369"/>
        <v>0</v>
      </c>
      <c r="R393" s="142">
        <f t="shared" si="370"/>
        <v>0.41438999999999998</v>
      </c>
      <c r="S393" s="134">
        <v>0</v>
      </c>
      <c r="T393" s="134">
        <v>0</v>
      </c>
      <c r="U393" s="168">
        <v>0</v>
      </c>
      <c r="V393" s="134">
        <v>0</v>
      </c>
      <c r="W393" s="142">
        <v>0</v>
      </c>
      <c r="X393" s="142"/>
      <c r="Y393" s="142"/>
      <c r="Z393" s="142"/>
      <c r="AA393" s="142"/>
      <c r="AB393" s="142"/>
      <c r="AC393" s="142"/>
      <c r="AD393" s="142"/>
      <c r="AE393" s="134">
        <v>0</v>
      </c>
      <c r="AF393" s="142"/>
      <c r="AG393" s="142"/>
      <c r="AH393" s="142"/>
      <c r="AI393" s="142"/>
      <c r="AJ393" s="134">
        <v>0</v>
      </c>
      <c r="AK393" s="142"/>
    </row>
    <row r="394" spans="1:37" ht="110.25" x14ac:dyDescent="0.25">
      <c r="A394" s="267">
        <f t="shared" si="316"/>
        <v>337</v>
      </c>
      <c r="B394" s="133" t="s">
        <v>628</v>
      </c>
      <c r="C394" s="185" t="s">
        <v>629</v>
      </c>
      <c r="D394" s="142">
        <v>3.4662719999999996</v>
      </c>
      <c r="E394" s="142">
        <f t="shared" si="363"/>
        <v>0.20797631999999996</v>
      </c>
      <c r="F394" s="142">
        <f t="shared" si="364"/>
        <v>2.9116684799999999</v>
      </c>
      <c r="G394" s="142">
        <v>0</v>
      </c>
      <c r="H394" s="142">
        <f t="shared" si="365"/>
        <v>0.34662719999999997</v>
      </c>
      <c r="I394" s="142">
        <v>0.246524676</v>
      </c>
      <c r="J394" s="142">
        <v>0</v>
      </c>
      <c r="K394" s="142">
        <v>0</v>
      </c>
      <c r="L394" s="142">
        <v>0</v>
      </c>
      <c r="M394" s="142">
        <v>0.246524676</v>
      </c>
      <c r="N394" s="142">
        <f t="shared" si="366"/>
        <v>3.2197473239999996</v>
      </c>
      <c r="O394" s="142">
        <f t="shared" si="367"/>
        <v>0.20797631999999996</v>
      </c>
      <c r="P394" s="142">
        <f t="shared" si="368"/>
        <v>2.9116684799999999</v>
      </c>
      <c r="Q394" s="142">
        <f t="shared" si="369"/>
        <v>0</v>
      </c>
      <c r="R394" s="142">
        <f t="shared" si="370"/>
        <v>0.10010252399999997</v>
      </c>
      <c r="S394" s="134">
        <v>0.20543723</v>
      </c>
      <c r="T394" s="134">
        <v>0</v>
      </c>
      <c r="U394" s="168">
        <v>0</v>
      </c>
      <c r="V394" s="134">
        <v>0</v>
      </c>
      <c r="W394" s="142">
        <v>0.20543723</v>
      </c>
      <c r="X394" s="142"/>
      <c r="Y394" s="142"/>
      <c r="Z394" s="142"/>
      <c r="AA394" s="142"/>
      <c r="AB394" s="142"/>
      <c r="AC394" s="142"/>
      <c r="AD394" s="142"/>
      <c r="AE394" s="134">
        <v>0</v>
      </c>
      <c r="AF394" s="142"/>
      <c r="AG394" s="142"/>
      <c r="AH394" s="142"/>
      <c r="AI394" s="142"/>
      <c r="AJ394" s="134">
        <v>0</v>
      </c>
      <c r="AK394" s="142"/>
    </row>
    <row r="395" spans="1:37" ht="47.25" x14ac:dyDescent="0.25">
      <c r="A395" s="267">
        <f t="shared" si="316"/>
        <v>338</v>
      </c>
      <c r="B395" s="133" t="s">
        <v>630</v>
      </c>
      <c r="C395" s="185" t="s">
        <v>631</v>
      </c>
      <c r="D395" s="142">
        <v>5.4121991999999999</v>
      </c>
      <c r="E395" s="142">
        <f t="shared" si="363"/>
        <v>0.32473195199999999</v>
      </c>
      <c r="F395" s="142">
        <f t="shared" si="364"/>
        <v>4.5462473280000006</v>
      </c>
      <c r="G395" s="142">
        <v>0</v>
      </c>
      <c r="H395" s="142">
        <f t="shared" si="365"/>
        <v>0.54121991999999997</v>
      </c>
      <c r="I395" s="142">
        <v>0.38492095199999998</v>
      </c>
      <c r="J395" s="142">
        <v>0</v>
      </c>
      <c r="K395" s="142">
        <v>0</v>
      </c>
      <c r="L395" s="142">
        <v>0</v>
      </c>
      <c r="M395" s="142">
        <v>0.38492095199999998</v>
      </c>
      <c r="N395" s="142">
        <f t="shared" si="366"/>
        <v>5.027278248</v>
      </c>
      <c r="O395" s="142">
        <f t="shared" si="367"/>
        <v>0.32473195199999999</v>
      </c>
      <c r="P395" s="142">
        <f t="shared" si="368"/>
        <v>4.5462473280000006</v>
      </c>
      <c r="Q395" s="142">
        <f t="shared" si="369"/>
        <v>0</v>
      </c>
      <c r="R395" s="142">
        <f t="shared" si="370"/>
        <v>0.15629896799999998</v>
      </c>
      <c r="S395" s="134">
        <v>0.32076746</v>
      </c>
      <c r="T395" s="134">
        <v>0</v>
      </c>
      <c r="U395" s="168">
        <v>0</v>
      </c>
      <c r="V395" s="134">
        <v>0</v>
      </c>
      <c r="W395" s="142">
        <v>0.32076746</v>
      </c>
      <c r="X395" s="142"/>
      <c r="Y395" s="142"/>
      <c r="Z395" s="142"/>
      <c r="AA395" s="142"/>
      <c r="AB395" s="142"/>
      <c r="AC395" s="142"/>
      <c r="AD395" s="142"/>
      <c r="AE395" s="134">
        <v>0</v>
      </c>
      <c r="AF395" s="142"/>
      <c r="AG395" s="142"/>
      <c r="AH395" s="142"/>
      <c r="AI395" s="142"/>
      <c r="AJ395" s="134">
        <v>0</v>
      </c>
      <c r="AK395" s="142"/>
    </row>
    <row r="396" spans="1:37" ht="63" x14ac:dyDescent="0.25">
      <c r="A396" s="267">
        <f t="shared" si="316"/>
        <v>339</v>
      </c>
      <c r="B396" s="174" t="s">
        <v>632</v>
      </c>
      <c r="C396" s="138" t="s">
        <v>633</v>
      </c>
      <c r="D396" s="142">
        <v>4.9863359999999997</v>
      </c>
      <c r="E396" s="142">
        <f t="shared" si="363"/>
        <v>0.29918015999999997</v>
      </c>
      <c r="F396" s="142">
        <f t="shared" si="364"/>
        <v>4.1885222400000002</v>
      </c>
      <c r="G396" s="142">
        <v>0</v>
      </c>
      <c r="H396" s="142">
        <f t="shared" si="365"/>
        <v>0.49863360000000001</v>
      </c>
      <c r="I396" s="142">
        <v>0.91222726599999993</v>
      </c>
      <c r="J396" s="142">
        <v>0</v>
      </c>
      <c r="K396" s="142">
        <v>0.78095718999999997</v>
      </c>
      <c r="L396" s="142">
        <v>0</v>
      </c>
      <c r="M396" s="142">
        <v>0.13127007599999999</v>
      </c>
      <c r="N396" s="142">
        <f t="shared" si="366"/>
        <v>4.0741087339999993</v>
      </c>
      <c r="O396" s="142">
        <f t="shared" si="367"/>
        <v>0.29918015999999997</v>
      </c>
      <c r="P396" s="142">
        <f t="shared" si="368"/>
        <v>3.4075650500000001</v>
      </c>
      <c r="Q396" s="142">
        <f t="shared" si="369"/>
        <v>0</v>
      </c>
      <c r="R396" s="142">
        <f t="shared" si="370"/>
        <v>0.36736352400000005</v>
      </c>
      <c r="S396" s="134">
        <v>0.10939172999999999</v>
      </c>
      <c r="T396" s="134">
        <v>0</v>
      </c>
      <c r="U396" s="168">
        <v>0</v>
      </c>
      <c r="V396" s="134">
        <v>0</v>
      </c>
      <c r="W396" s="142">
        <v>0.10939172999999999</v>
      </c>
      <c r="X396" s="142"/>
      <c r="Y396" s="142"/>
      <c r="Z396" s="142"/>
      <c r="AA396" s="142"/>
      <c r="AB396" s="142"/>
      <c r="AC396" s="142"/>
      <c r="AD396" s="142"/>
      <c r="AE396" s="134">
        <v>0</v>
      </c>
      <c r="AF396" s="181">
        <v>2020</v>
      </c>
      <c r="AG396" s="142" t="s">
        <v>2200</v>
      </c>
      <c r="AH396" s="142" t="s">
        <v>2201</v>
      </c>
      <c r="AI396" s="142" t="s">
        <v>2202</v>
      </c>
      <c r="AJ396" s="134">
        <v>0.54779999999999995</v>
      </c>
      <c r="AK396" s="142"/>
    </row>
    <row r="397" spans="1:37" ht="78.75" x14ac:dyDescent="0.25">
      <c r="A397" s="267">
        <f t="shared" si="316"/>
        <v>340</v>
      </c>
      <c r="B397" s="133" t="s">
        <v>634</v>
      </c>
      <c r="C397" s="138" t="s">
        <v>635</v>
      </c>
      <c r="D397" s="142">
        <v>1.2</v>
      </c>
      <c r="E397" s="142">
        <f t="shared" si="363"/>
        <v>7.1999999999999995E-2</v>
      </c>
      <c r="F397" s="142">
        <f t="shared" si="364"/>
        <v>1.008</v>
      </c>
      <c r="G397" s="142">
        <v>0</v>
      </c>
      <c r="H397" s="142">
        <f t="shared" si="365"/>
        <v>0.12</v>
      </c>
      <c r="I397" s="142">
        <v>4.3771407639999991</v>
      </c>
      <c r="J397" s="142">
        <v>0</v>
      </c>
      <c r="K397" s="142">
        <v>4.2917955999999995</v>
      </c>
      <c r="L397" s="142">
        <v>0</v>
      </c>
      <c r="M397" s="142">
        <v>8.5345164000000001E-2</v>
      </c>
      <c r="N397" s="142">
        <f t="shared" si="366"/>
        <v>-3.1771407639999989</v>
      </c>
      <c r="O397" s="142">
        <f t="shared" si="367"/>
        <v>7.1999999999999995E-2</v>
      </c>
      <c r="P397" s="142">
        <f t="shared" si="368"/>
        <v>-3.2837955999999995</v>
      </c>
      <c r="Q397" s="142">
        <f t="shared" si="369"/>
        <v>0</v>
      </c>
      <c r="R397" s="142">
        <f t="shared" si="370"/>
        <v>3.4654835999999994E-2</v>
      </c>
      <c r="S397" s="134">
        <v>4.5417413800000004</v>
      </c>
      <c r="T397" s="134">
        <v>0</v>
      </c>
      <c r="U397" s="168">
        <v>4.4706204100000004</v>
      </c>
      <c r="V397" s="134">
        <v>0</v>
      </c>
      <c r="W397" s="142">
        <v>7.1120970000000019E-2</v>
      </c>
      <c r="X397" s="142"/>
      <c r="Y397" s="142"/>
      <c r="Z397" s="142"/>
      <c r="AA397" s="142"/>
      <c r="AB397" s="142"/>
      <c r="AC397" s="142"/>
      <c r="AD397" s="142"/>
      <c r="AE397" s="134">
        <v>0</v>
      </c>
      <c r="AF397" s="142"/>
      <c r="AG397" s="142"/>
      <c r="AH397" s="142"/>
      <c r="AI397" s="142"/>
      <c r="AJ397" s="134">
        <v>0</v>
      </c>
      <c r="AK397" s="142"/>
    </row>
    <row r="398" spans="1:37" ht="63" x14ac:dyDescent="0.25">
      <c r="A398" s="267">
        <f t="shared" si="316"/>
        <v>341</v>
      </c>
      <c r="B398" s="133" t="s">
        <v>636</v>
      </c>
      <c r="C398" s="138" t="s">
        <v>637</v>
      </c>
      <c r="D398" s="142">
        <v>1.2</v>
      </c>
      <c r="E398" s="142">
        <f t="shared" si="363"/>
        <v>7.1999999999999995E-2</v>
      </c>
      <c r="F398" s="142">
        <f t="shared" si="364"/>
        <v>1.008</v>
      </c>
      <c r="G398" s="142">
        <v>0</v>
      </c>
      <c r="H398" s="142">
        <f t="shared" si="365"/>
        <v>0.12</v>
      </c>
      <c r="I398" s="142">
        <v>4.4549000760000004</v>
      </c>
      <c r="J398" s="142">
        <v>0</v>
      </c>
      <c r="K398" s="142">
        <v>4.1601529800000003</v>
      </c>
      <c r="L398" s="142">
        <v>0</v>
      </c>
      <c r="M398" s="142">
        <v>0.29474709599999999</v>
      </c>
      <c r="N398" s="142">
        <f t="shared" si="366"/>
        <v>-3.2549000760000002</v>
      </c>
      <c r="O398" s="142">
        <f t="shared" si="367"/>
        <v>7.1999999999999995E-2</v>
      </c>
      <c r="P398" s="142">
        <f t="shared" si="368"/>
        <v>-3.1521529800000003</v>
      </c>
      <c r="Q398" s="142">
        <f t="shared" si="369"/>
        <v>0</v>
      </c>
      <c r="R398" s="142">
        <f t="shared" si="370"/>
        <v>-0.17474709599999999</v>
      </c>
      <c r="S398" s="134">
        <v>4.57911526</v>
      </c>
      <c r="T398" s="134">
        <v>0</v>
      </c>
      <c r="U398" s="168">
        <v>4.3334926799999991</v>
      </c>
      <c r="V398" s="134">
        <v>0</v>
      </c>
      <c r="W398" s="142">
        <v>0.24562258000000001</v>
      </c>
      <c r="X398" s="142"/>
      <c r="Y398" s="142"/>
      <c r="Z398" s="142"/>
      <c r="AA398" s="142"/>
      <c r="AB398" s="142"/>
      <c r="AC398" s="142"/>
      <c r="AD398" s="142"/>
      <c r="AE398" s="134">
        <v>0</v>
      </c>
      <c r="AF398" s="181">
        <v>2020</v>
      </c>
      <c r="AG398" s="142" t="s">
        <v>2200</v>
      </c>
      <c r="AH398" s="142" t="s">
        <v>2201</v>
      </c>
      <c r="AI398" s="142" t="s">
        <v>2202</v>
      </c>
      <c r="AJ398" s="134">
        <v>1.18</v>
      </c>
      <c r="AK398" s="142"/>
    </row>
    <row r="399" spans="1:37" ht="47.25" x14ac:dyDescent="0.25">
      <c r="A399" s="267">
        <f t="shared" si="316"/>
        <v>342</v>
      </c>
      <c r="B399" s="133" t="s">
        <v>638</v>
      </c>
      <c r="C399" s="138" t="s">
        <v>639</v>
      </c>
      <c r="D399" s="142">
        <v>0.33885599999999999</v>
      </c>
      <c r="E399" s="142">
        <f t="shared" si="363"/>
        <v>2.033136E-2</v>
      </c>
      <c r="F399" s="142">
        <f t="shared" si="364"/>
        <v>0.28463903999999995</v>
      </c>
      <c r="G399" s="142">
        <v>0</v>
      </c>
      <c r="H399" s="142">
        <f t="shared" si="365"/>
        <v>3.3885600000000002E-2</v>
      </c>
      <c r="I399" s="142">
        <v>3.5373276000000002E-2</v>
      </c>
      <c r="J399" s="142">
        <v>0</v>
      </c>
      <c r="K399" s="142">
        <v>0</v>
      </c>
      <c r="L399" s="142">
        <v>0</v>
      </c>
      <c r="M399" s="142">
        <v>3.5373276000000002E-2</v>
      </c>
      <c r="N399" s="142">
        <f t="shared" si="366"/>
        <v>0.30348272399999998</v>
      </c>
      <c r="O399" s="142">
        <f t="shared" si="367"/>
        <v>2.033136E-2</v>
      </c>
      <c r="P399" s="142">
        <f t="shared" si="368"/>
        <v>0.28463903999999995</v>
      </c>
      <c r="Q399" s="142">
        <f t="shared" si="369"/>
        <v>0</v>
      </c>
      <c r="R399" s="142">
        <f t="shared" si="370"/>
        <v>-1.4876760000000003E-3</v>
      </c>
      <c r="S399" s="134">
        <v>0.48045508000000003</v>
      </c>
      <c r="T399" s="134">
        <v>0.11708138000000001</v>
      </c>
      <c r="U399" s="168">
        <v>0.33389597000000004</v>
      </c>
      <c r="V399" s="134">
        <v>0</v>
      </c>
      <c r="W399" s="142">
        <v>2.9477730000000004E-2</v>
      </c>
      <c r="X399" s="142"/>
      <c r="Y399" s="142"/>
      <c r="Z399" s="142"/>
      <c r="AA399" s="142"/>
      <c r="AB399" s="142"/>
      <c r="AC399" s="142"/>
      <c r="AD399" s="142"/>
      <c r="AE399" s="134">
        <v>0</v>
      </c>
      <c r="AF399" s="181">
        <v>2020</v>
      </c>
      <c r="AG399" s="142" t="s">
        <v>2200</v>
      </c>
      <c r="AH399" s="142" t="s">
        <v>2201</v>
      </c>
      <c r="AI399" s="142" t="s">
        <v>2202</v>
      </c>
      <c r="AJ399" s="134">
        <v>0.2</v>
      </c>
      <c r="AK399" s="142"/>
    </row>
    <row r="400" spans="1:37" ht="78.75" x14ac:dyDescent="0.25">
      <c r="A400" s="267">
        <f t="shared" si="316"/>
        <v>343</v>
      </c>
      <c r="B400" s="133" t="s">
        <v>1920</v>
      </c>
      <c r="C400" s="138" t="s">
        <v>640</v>
      </c>
      <c r="D400" s="142">
        <v>0.81310800000000005</v>
      </c>
      <c r="E400" s="142">
        <f t="shared" si="363"/>
        <v>4.878648E-2</v>
      </c>
      <c r="F400" s="142">
        <f t="shared" si="364"/>
        <v>0.68301072000000007</v>
      </c>
      <c r="G400" s="142">
        <v>0</v>
      </c>
      <c r="H400" s="142">
        <f t="shared" si="365"/>
        <v>8.1310800000000016E-2</v>
      </c>
      <c r="I400" s="142">
        <v>7.4333233999999998E-2</v>
      </c>
      <c r="J400" s="142">
        <v>0</v>
      </c>
      <c r="K400" s="142">
        <v>6.1683410000000001E-2</v>
      </c>
      <c r="L400" s="142">
        <v>0</v>
      </c>
      <c r="M400" s="142">
        <v>1.2649824E-2</v>
      </c>
      <c r="N400" s="142">
        <f t="shared" si="366"/>
        <v>0.73877476600000003</v>
      </c>
      <c r="O400" s="142">
        <f t="shared" si="367"/>
        <v>4.878648E-2</v>
      </c>
      <c r="P400" s="142">
        <f t="shared" si="368"/>
        <v>0.62132731000000008</v>
      </c>
      <c r="Q400" s="142">
        <f t="shared" si="369"/>
        <v>0</v>
      </c>
      <c r="R400" s="142">
        <f t="shared" si="370"/>
        <v>6.8660976000000012E-2</v>
      </c>
      <c r="S400" s="134">
        <v>1.054152E-2</v>
      </c>
      <c r="T400" s="134">
        <v>0</v>
      </c>
      <c r="U400" s="168">
        <v>0</v>
      </c>
      <c r="V400" s="134">
        <v>0</v>
      </c>
      <c r="W400" s="142">
        <v>1.054152E-2</v>
      </c>
      <c r="X400" s="142"/>
      <c r="Y400" s="142"/>
      <c r="Z400" s="142"/>
      <c r="AA400" s="142"/>
      <c r="AB400" s="142"/>
      <c r="AC400" s="142"/>
      <c r="AD400" s="142"/>
      <c r="AE400" s="134">
        <v>0</v>
      </c>
      <c r="AF400" s="181">
        <v>2020</v>
      </c>
      <c r="AG400" s="142" t="s">
        <v>2200</v>
      </c>
      <c r="AH400" s="142" t="s">
        <v>2201</v>
      </c>
      <c r="AI400" s="142" t="s">
        <v>2202</v>
      </c>
      <c r="AJ400" s="134">
        <v>5.5E-2</v>
      </c>
      <c r="AK400" s="142"/>
    </row>
    <row r="401" spans="1:37" ht="78.75" x14ac:dyDescent="0.25">
      <c r="A401" s="267">
        <f t="shared" si="316"/>
        <v>344</v>
      </c>
      <c r="B401" s="133" t="s">
        <v>1921</v>
      </c>
      <c r="C401" s="138" t="s">
        <v>1708</v>
      </c>
      <c r="D401" s="142">
        <v>0.21442800000000001</v>
      </c>
      <c r="E401" s="142">
        <f t="shared" si="363"/>
        <v>1.2865679999999999E-2</v>
      </c>
      <c r="F401" s="142">
        <f t="shared" si="364"/>
        <v>0.18011952000000001</v>
      </c>
      <c r="G401" s="142">
        <v>0</v>
      </c>
      <c r="H401" s="142">
        <f t="shared" si="365"/>
        <v>2.1442800000000001E-2</v>
      </c>
      <c r="I401" s="142">
        <v>0</v>
      </c>
      <c r="J401" s="142">
        <v>0</v>
      </c>
      <c r="K401" s="142">
        <v>0</v>
      </c>
      <c r="L401" s="142">
        <v>0</v>
      </c>
      <c r="M401" s="142">
        <v>0</v>
      </c>
      <c r="N401" s="142">
        <f t="shared" si="366"/>
        <v>0.21442800000000001</v>
      </c>
      <c r="O401" s="142">
        <f t="shared" si="367"/>
        <v>1.2865679999999999E-2</v>
      </c>
      <c r="P401" s="142">
        <f t="shared" si="368"/>
        <v>0.18011952000000001</v>
      </c>
      <c r="Q401" s="142">
        <f t="shared" si="369"/>
        <v>0</v>
      </c>
      <c r="R401" s="142">
        <f t="shared" si="370"/>
        <v>2.1442800000000001E-2</v>
      </c>
      <c r="S401" s="134">
        <v>0</v>
      </c>
      <c r="T401" s="134">
        <v>0</v>
      </c>
      <c r="U401" s="168">
        <v>0</v>
      </c>
      <c r="V401" s="134">
        <v>0</v>
      </c>
      <c r="W401" s="142">
        <v>0</v>
      </c>
      <c r="X401" s="142"/>
      <c r="Y401" s="142"/>
      <c r="Z401" s="142"/>
      <c r="AA401" s="142"/>
      <c r="AB401" s="142"/>
      <c r="AC401" s="142"/>
      <c r="AD401" s="142"/>
      <c r="AE401" s="134">
        <v>0</v>
      </c>
      <c r="AF401" s="142"/>
      <c r="AG401" s="142"/>
      <c r="AH401" s="142"/>
      <c r="AI401" s="142"/>
      <c r="AJ401" s="134">
        <v>0</v>
      </c>
      <c r="AK401" s="142"/>
    </row>
    <row r="402" spans="1:37" ht="94.5" x14ac:dyDescent="0.25">
      <c r="A402" s="267">
        <f t="shared" si="316"/>
        <v>345</v>
      </c>
      <c r="B402" s="133" t="s">
        <v>1922</v>
      </c>
      <c r="C402" s="138" t="s">
        <v>641</v>
      </c>
      <c r="D402" s="142">
        <v>0</v>
      </c>
      <c r="E402" s="142">
        <f t="shared" si="363"/>
        <v>0</v>
      </c>
      <c r="F402" s="142">
        <f t="shared" si="364"/>
        <v>0</v>
      </c>
      <c r="G402" s="142">
        <v>0</v>
      </c>
      <c r="H402" s="142">
        <f t="shared" si="365"/>
        <v>0</v>
      </c>
      <c r="I402" s="142">
        <v>0.48630270000000003</v>
      </c>
      <c r="J402" s="142">
        <v>0</v>
      </c>
      <c r="K402" s="142">
        <v>0.48630270000000003</v>
      </c>
      <c r="L402" s="142">
        <v>0</v>
      </c>
      <c r="M402" s="142">
        <v>0</v>
      </c>
      <c r="N402" s="142">
        <f t="shared" si="366"/>
        <v>-0.48630270000000003</v>
      </c>
      <c r="O402" s="142">
        <f t="shared" si="367"/>
        <v>0</v>
      </c>
      <c r="P402" s="142">
        <f t="shared" si="368"/>
        <v>-0.48630270000000003</v>
      </c>
      <c r="Q402" s="142">
        <f t="shared" si="369"/>
        <v>0</v>
      </c>
      <c r="R402" s="142">
        <f t="shared" si="370"/>
        <v>0</v>
      </c>
      <c r="S402" s="134">
        <v>0</v>
      </c>
      <c r="T402" s="134">
        <v>0</v>
      </c>
      <c r="U402" s="168">
        <v>0</v>
      </c>
      <c r="V402" s="134">
        <v>0</v>
      </c>
      <c r="W402" s="142">
        <v>0</v>
      </c>
      <c r="X402" s="142"/>
      <c r="Y402" s="142"/>
      <c r="Z402" s="142"/>
      <c r="AA402" s="142"/>
      <c r="AB402" s="142"/>
      <c r="AC402" s="142"/>
      <c r="AD402" s="142"/>
      <c r="AE402" s="134">
        <v>0</v>
      </c>
      <c r="AF402" s="142"/>
      <c r="AG402" s="142"/>
      <c r="AH402" s="142"/>
      <c r="AI402" s="142"/>
      <c r="AJ402" s="134">
        <v>0</v>
      </c>
      <c r="AK402" s="142"/>
    </row>
    <row r="403" spans="1:37" ht="47.25" x14ac:dyDescent="0.25">
      <c r="A403" s="267">
        <f t="shared" si="316"/>
        <v>346</v>
      </c>
      <c r="B403" s="133" t="s">
        <v>642</v>
      </c>
      <c r="C403" s="138" t="s">
        <v>643</v>
      </c>
      <c r="D403" s="142">
        <v>0</v>
      </c>
      <c r="E403" s="142">
        <f t="shared" si="363"/>
        <v>0</v>
      </c>
      <c r="F403" s="142">
        <f t="shared" si="364"/>
        <v>0</v>
      </c>
      <c r="G403" s="142">
        <v>0</v>
      </c>
      <c r="H403" s="142">
        <f t="shared" si="365"/>
        <v>0</v>
      </c>
      <c r="I403" s="142">
        <v>0.20128229</v>
      </c>
      <c r="J403" s="142">
        <v>2.8944459999999998E-2</v>
      </c>
      <c r="K403" s="142">
        <v>0.17233783</v>
      </c>
      <c r="L403" s="142">
        <v>0</v>
      </c>
      <c r="M403" s="142">
        <v>0</v>
      </c>
      <c r="N403" s="142">
        <f t="shared" si="366"/>
        <v>-0.20128229</v>
      </c>
      <c r="O403" s="142">
        <f t="shared" si="367"/>
        <v>-2.8944459999999998E-2</v>
      </c>
      <c r="P403" s="142">
        <f t="shared" si="368"/>
        <v>-0.17233783</v>
      </c>
      <c r="Q403" s="142">
        <f t="shared" si="369"/>
        <v>0</v>
      </c>
      <c r="R403" s="142">
        <f t="shared" si="370"/>
        <v>0</v>
      </c>
      <c r="S403" s="134">
        <v>0</v>
      </c>
      <c r="T403" s="134">
        <v>0</v>
      </c>
      <c r="U403" s="168">
        <v>0</v>
      </c>
      <c r="V403" s="134">
        <v>0</v>
      </c>
      <c r="W403" s="142">
        <v>0</v>
      </c>
      <c r="X403" s="142"/>
      <c r="Y403" s="142"/>
      <c r="Z403" s="142"/>
      <c r="AA403" s="142"/>
      <c r="AB403" s="142"/>
      <c r="AC403" s="142"/>
      <c r="AD403" s="142"/>
      <c r="AE403" s="134">
        <v>0</v>
      </c>
      <c r="AF403" s="142"/>
      <c r="AG403" s="142"/>
      <c r="AH403" s="142"/>
      <c r="AI403" s="142"/>
      <c r="AJ403" s="134">
        <v>0</v>
      </c>
      <c r="AK403" s="142"/>
    </row>
    <row r="404" spans="1:37" ht="32.25" customHeight="1" x14ac:dyDescent="0.25">
      <c r="A404" s="267">
        <f t="shared" si="316"/>
        <v>347</v>
      </c>
      <c r="B404" s="174" t="s">
        <v>644</v>
      </c>
      <c r="C404" s="138" t="s">
        <v>645</v>
      </c>
      <c r="D404" s="142">
        <v>0</v>
      </c>
      <c r="E404" s="142">
        <f t="shared" si="363"/>
        <v>0</v>
      </c>
      <c r="F404" s="142">
        <f t="shared" si="364"/>
        <v>0</v>
      </c>
      <c r="G404" s="142">
        <v>0</v>
      </c>
      <c r="H404" s="142">
        <f t="shared" si="365"/>
        <v>0</v>
      </c>
      <c r="I404" s="142">
        <v>0</v>
      </c>
      <c r="J404" s="142">
        <v>0</v>
      </c>
      <c r="K404" s="142">
        <v>0</v>
      </c>
      <c r="L404" s="142">
        <v>0</v>
      </c>
      <c r="M404" s="142">
        <v>0</v>
      </c>
      <c r="N404" s="142">
        <f t="shared" si="366"/>
        <v>0</v>
      </c>
      <c r="O404" s="142">
        <f t="shared" si="367"/>
        <v>0</v>
      </c>
      <c r="P404" s="142">
        <f t="shared" si="368"/>
        <v>0</v>
      </c>
      <c r="Q404" s="142">
        <f t="shared" si="369"/>
        <v>0</v>
      </c>
      <c r="R404" s="142">
        <f t="shared" si="370"/>
        <v>0</v>
      </c>
      <c r="S404" s="134">
        <v>0</v>
      </c>
      <c r="T404" s="134">
        <v>0</v>
      </c>
      <c r="U404" s="168">
        <v>0</v>
      </c>
      <c r="V404" s="134">
        <v>0</v>
      </c>
      <c r="W404" s="142">
        <v>0</v>
      </c>
      <c r="X404" s="142"/>
      <c r="Y404" s="142"/>
      <c r="Z404" s="142"/>
      <c r="AA404" s="142"/>
      <c r="AB404" s="181">
        <v>2020</v>
      </c>
      <c r="AC404" s="142" t="s">
        <v>2198</v>
      </c>
      <c r="AD404" s="142" t="s">
        <v>2199</v>
      </c>
      <c r="AE404" s="134">
        <v>0.4</v>
      </c>
      <c r="AF404" s="142"/>
      <c r="AG404" s="142"/>
      <c r="AH404" s="142"/>
      <c r="AI404" s="142"/>
      <c r="AJ404" s="134">
        <v>0</v>
      </c>
      <c r="AK404" s="142"/>
    </row>
    <row r="405" spans="1:37" ht="78.75" x14ac:dyDescent="0.25">
      <c r="A405" s="267">
        <f t="shared" si="316"/>
        <v>348</v>
      </c>
      <c r="B405" s="174" t="s">
        <v>1542</v>
      </c>
      <c r="C405" s="138" t="s">
        <v>1543</v>
      </c>
      <c r="D405" s="142">
        <v>0</v>
      </c>
      <c r="E405" s="142">
        <f t="shared" si="363"/>
        <v>0</v>
      </c>
      <c r="F405" s="142">
        <f t="shared" si="364"/>
        <v>0</v>
      </c>
      <c r="G405" s="142">
        <v>0</v>
      </c>
      <c r="H405" s="142">
        <f t="shared" si="365"/>
        <v>0</v>
      </c>
      <c r="I405" s="142">
        <v>0.32654916599999995</v>
      </c>
      <c r="J405" s="142">
        <v>0.28907996999999996</v>
      </c>
      <c r="K405" s="142">
        <v>0</v>
      </c>
      <c r="L405" s="142">
        <v>0</v>
      </c>
      <c r="M405" s="142">
        <v>3.7469196000000003E-2</v>
      </c>
      <c r="N405" s="142">
        <f t="shared" si="366"/>
        <v>-0.32654916599999995</v>
      </c>
      <c r="O405" s="142">
        <f t="shared" si="367"/>
        <v>-0.28907996999999996</v>
      </c>
      <c r="P405" s="142">
        <f t="shared" si="368"/>
        <v>0</v>
      </c>
      <c r="Q405" s="142">
        <f t="shared" si="369"/>
        <v>0</v>
      </c>
      <c r="R405" s="142">
        <f t="shared" si="370"/>
        <v>-3.7469196000000003E-2</v>
      </c>
      <c r="S405" s="134">
        <v>0.47705702999999994</v>
      </c>
      <c r="T405" s="134">
        <v>0.24089997999999999</v>
      </c>
      <c r="U405" s="168">
        <v>0.20493271999999998</v>
      </c>
      <c r="V405" s="134">
        <v>0</v>
      </c>
      <c r="W405" s="142">
        <v>3.1224330000000002E-2</v>
      </c>
      <c r="X405" s="142"/>
      <c r="Y405" s="142"/>
      <c r="Z405" s="142"/>
      <c r="AA405" s="142"/>
      <c r="AB405" s="142"/>
      <c r="AC405" s="142"/>
      <c r="AD405" s="142"/>
      <c r="AE405" s="134">
        <v>0</v>
      </c>
      <c r="AF405" s="181">
        <v>2020</v>
      </c>
      <c r="AG405" s="142" t="s">
        <v>2200</v>
      </c>
      <c r="AH405" s="142" t="s">
        <v>2201</v>
      </c>
      <c r="AI405" s="142" t="s">
        <v>2202</v>
      </c>
      <c r="AJ405" s="134">
        <v>0.39</v>
      </c>
      <c r="AK405" s="142"/>
    </row>
    <row r="406" spans="1:37" ht="78.75" x14ac:dyDescent="0.25">
      <c r="A406" s="267">
        <f t="shared" ref="A406:A469" si="371">IF(A405&gt;0,A405+1,A404+1)</f>
        <v>349</v>
      </c>
      <c r="B406" s="133" t="s">
        <v>1544</v>
      </c>
      <c r="C406" s="138" t="s">
        <v>1545</v>
      </c>
      <c r="D406" s="142">
        <v>0</v>
      </c>
      <c r="E406" s="142">
        <f t="shared" si="363"/>
        <v>0</v>
      </c>
      <c r="F406" s="142">
        <f t="shared" si="364"/>
        <v>0</v>
      </c>
      <c r="G406" s="142">
        <v>0</v>
      </c>
      <c r="H406" s="142">
        <f t="shared" si="365"/>
        <v>0</v>
      </c>
      <c r="I406" s="142">
        <v>3.2910945999999996E-2</v>
      </c>
      <c r="J406" s="142">
        <v>1.9791429999999999E-2</v>
      </c>
      <c r="K406" s="142">
        <v>0</v>
      </c>
      <c r="L406" s="142">
        <v>0</v>
      </c>
      <c r="M406" s="142">
        <v>1.3119515999999999E-2</v>
      </c>
      <c r="N406" s="142">
        <f t="shared" si="366"/>
        <v>-3.2910945999999996E-2</v>
      </c>
      <c r="O406" s="142">
        <f t="shared" si="367"/>
        <v>-1.9791429999999999E-2</v>
      </c>
      <c r="P406" s="142">
        <f t="shared" si="368"/>
        <v>0</v>
      </c>
      <c r="Q406" s="142">
        <f t="shared" si="369"/>
        <v>0</v>
      </c>
      <c r="R406" s="142">
        <f t="shared" si="370"/>
        <v>-1.3119515999999999E-2</v>
      </c>
      <c r="S406" s="134">
        <v>0.13696501999999999</v>
      </c>
      <c r="T406" s="134">
        <v>1.6492860000000002E-2</v>
      </c>
      <c r="U406" s="168">
        <v>0.10953922999999999</v>
      </c>
      <c r="V406" s="134">
        <v>0</v>
      </c>
      <c r="W406" s="142">
        <v>1.093293E-2</v>
      </c>
      <c r="X406" s="142"/>
      <c r="Y406" s="142"/>
      <c r="Z406" s="142"/>
      <c r="AA406" s="142"/>
      <c r="AB406" s="142"/>
      <c r="AC406" s="142"/>
      <c r="AD406" s="142"/>
      <c r="AE406" s="134">
        <v>0</v>
      </c>
      <c r="AF406" s="142"/>
      <c r="AG406" s="142"/>
      <c r="AH406" s="142"/>
      <c r="AI406" s="142"/>
      <c r="AJ406" s="134">
        <v>0</v>
      </c>
      <c r="AK406" s="142"/>
    </row>
    <row r="407" spans="1:37" ht="110.25" x14ac:dyDescent="0.25">
      <c r="A407" s="267">
        <f t="shared" si="371"/>
        <v>350</v>
      </c>
      <c r="B407" s="133" t="s">
        <v>1923</v>
      </c>
      <c r="C407" s="138" t="s">
        <v>1924</v>
      </c>
      <c r="D407" s="142">
        <v>0</v>
      </c>
      <c r="E407" s="142">
        <f t="shared" si="363"/>
        <v>0</v>
      </c>
      <c r="F407" s="142">
        <f t="shared" si="364"/>
        <v>0</v>
      </c>
      <c r="G407" s="142">
        <v>0</v>
      </c>
      <c r="H407" s="142">
        <f t="shared" si="365"/>
        <v>0</v>
      </c>
      <c r="I407" s="142">
        <v>5.7190319999999998E-3</v>
      </c>
      <c r="J407" s="142">
        <v>0</v>
      </c>
      <c r="K407" s="142">
        <v>0</v>
      </c>
      <c r="L407" s="142">
        <v>0</v>
      </c>
      <c r="M407" s="142">
        <v>5.7190319999999998E-3</v>
      </c>
      <c r="N407" s="142">
        <f t="shared" si="366"/>
        <v>-5.7190319999999998E-3</v>
      </c>
      <c r="O407" s="142">
        <f t="shared" si="367"/>
        <v>0</v>
      </c>
      <c r="P407" s="142">
        <f t="shared" si="368"/>
        <v>0</v>
      </c>
      <c r="Q407" s="142">
        <f t="shared" si="369"/>
        <v>0</v>
      </c>
      <c r="R407" s="142">
        <f t="shared" si="370"/>
        <v>-5.7190319999999998E-3</v>
      </c>
      <c r="S407" s="134">
        <v>1.7236730000000002E-2</v>
      </c>
      <c r="T407" s="134">
        <v>0</v>
      </c>
      <c r="U407" s="168">
        <v>1.2470870000000002E-2</v>
      </c>
      <c r="V407" s="134">
        <v>0</v>
      </c>
      <c r="W407" s="142">
        <v>4.7658600000000011E-3</v>
      </c>
      <c r="X407" s="142"/>
      <c r="Y407" s="142"/>
      <c r="Z407" s="142"/>
      <c r="AA407" s="142"/>
      <c r="AB407" s="142"/>
      <c r="AC407" s="142"/>
      <c r="AD407" s="142"/>
      <c r="AE407" s="134">
        <v>0</v>
      </c>
      <c r="AF407" s="142"/>
      <c r="AG407" s="142"/>
      <c r="AH407" s="142"/>
      <c r="AI407" s="142"/>
      <c r="AJ407" s="134">
        <v>0</v>
      </c>
      <c r="AK407" s="142"/>
    </row>
    <row r="408" spans="1:37" ht="63" x14ac:dyDescent="0.25">
      <c r="A408" s="267">
        <f t="shared" si="371"/>
        <v>351</v>
      </c>
      <c r="B408" s="133" t="s">
        <v>1546</v>
      </c>
      <c r="C408" s="138" t="s">
        <v>1547</v>
      </c>
      <c r="D408" s="142">
        <v>0</v>
      </c>
      <c r="E408" s="142">
        <f t="shared" si="363"/>
        <v>0</v>
      </c>
      <c r="F408" s="142">
        <f t="shared" si="364"/>
        <v>0</v>
      </c>
      <c r="G408" s="142">
        <v>0</v>
      </c>
      <c r="H408" s="142">
        <f t="shared" si="365"/>
        <v>0</v>
      </c>
      <c r="I408" s="142">
        <v>0.11006265</v>
      </c>
      <c r="J408" s="142">
        <v>0.11006265</v>
      </c>
      <c r="K408" s="142">
        <v>0</v>
      </c>
      <c r="L408" s="142">
        <v>0</v>
      </c>
      <c r="M408" s="142">
        <v>0</v>
      </c>
      <c r="N408" s="142">
        <f t="shared" si="366"/>
        <v>-0.11006265</v>
      </c>
      <c r="O408" s="142">
        <f t="shared" si="367"/>
        <v>-0.11006265</v>
      </c>
      <c r="P408" s="142">
        <f t="shared" si="368"/>
        <v>0</v>
      </c>
      <c r="Q408" s="142">
        <f t="shared" si="369"/>
        <v>0</v>
      </c>
      <c r="R408" s="142">
        <f t="shared" si="370"/>
        <v>0</v>
      </c>
      <c r="S408" s="134">
        <v>9.1718869999999994E-2</v>
      </c>
      <c r="T408" s="134">
        <v>9.1718869999999994E-2</v>
      </c>
      <c r="U408" s="168">
        <v>0</v>
      </c>
      <c r="V408" s="134">
        <v>0</v>
      </c>
      <c r="W408" s="142">
        <v>0</v>
      </c>
      <c r="X408" s="142"/>
      <c r="Y408" s="142"/>
      <c r="Z408" s="142"/>
      <c r="AA408" s="142"/>
      <c r="AB408" s="142"/>
      <c r="AC408" s="142"/>
      <c r="AD408" s="142"/>
      <c r="AE408" s="134">
        <v>0</v>
      </c>
      <c r="AF408" s="142"/>
      <c r="AG408" s="142"/>
      <c r="AH408" s="142"/>
      <c r="AI408" s="142"/>
      <c r="AJ408" s="134">
        <v>0</v>
      </c>
      <c r="AK408" s="142"/>
    </row>
    <row r="409" spans="1:37" ht="31.5" x14ac:dyDescent="0.25">
      <c r="A409" s="267"/>
      <c r="B409" s="187" t="s">
        <v>646</v>
      </c>
      <c r="C409" s="188"/>
      <c r="D409" s="170">
        <v>50.039216707999991</v>
      </c>
      <c r="E409" s="170">
        <f t="shared" ref="E409:AK409" si="372">SUM(E410:E449)</f>
        <v>3.0023530024799996</v>
      </c>
      <c r="F409" s="170">
        <f t="shared" si="372"/>
        <v>42.032942034720008</v>
      </c>
      <c r="G409" s="170">
        <f t="shared" si="372"/>
        <v>0</v>
      </c>
      <c r="H409" s="170">
        <f t="shared" si="372"/>
        <v>5.0039216708000005</v>
      </c>
      <c r="I409" s="170">
        <f t="shared" si="372"/>
        <v>26.21071709600001</v>
      </c>
      <c r="J409" s="170">
        <f t="shared" si="372"/>
        <v>2.8351229899999999</v>
      </c>
      <c r="K409" s="170">
        <f t="shared" si="372"/>
        <v>14.63375538</v>
      </c>
      <c r="L409" s="170">
        <f t="shared" si="372"/>
        <v>5.4850406100000004</v>
      </c>
      <c r="M409" s="170">
        <f t="shared" si="372"/>
        <v>3.2567981160000001</v>
      </c>
      <c r="N409" s="170">
        <f t="shared" si="372"/>
        <v>23.828499612000002</v>
      </c>
      <c r="O409" s="170">
        <f t="shared" si="372"/>
        <v>0.16723001247999991</v>
      </c>
      <c r="P409" s="170">
        <f t="shared" si="372"/>
        <v>27.399186654720005</v>
      </c>
      <c r="Q409" s="170">
        <f t="shared" si="372"/>
        <v>-5.4850406100000004</v>
      </c>
      <c r="R409" s="170">
        <f t="shared" si="372"/>
        <v>1.7471235547999997</v>
      </c>
      <c r="S409" s="170">
        <v>20.168576659999999</v>
      </c>
      <c r="T409" s="170">
        <v>1.6112565900000002</v>
      </c>
      <c r="U409" s="168">
        <v>15.843321639999997</v>
      </c>
      <c r="V409" s="170">
        <v>0</v>
      </c>
      <c r="W409" s="170">
        <v>2.7139984299999989</v>
      </c>
      <c r="X409" s="170">
        <f t="shared" si="372"/>
        <v>0</v>
      </c>
      <c r="Y409" s="170">
        <f t="shared" si="372"/>
        <v>0</v>
      </c>
      <c r="Z409" s="170">
        <f t="shared" si="372"/>
        <v>0</v>
      </c>
      <c r="AA409" s="170">
        <f t="shared" si="372"/>
        <v>0</v>
      </c>
      <c r="AB409" s="170"/>
      <c r="AC409" s="170"/>
      <c r="AD409" s="170"/>
      <c r="AE409" s="170">
        <f t="shared" si="372"/>
        <v>11.420000000000002</v>
      </c>
      <c r="AF409" s="170"/>
      <c r="AG409" s="170"/>
      <c r="AH409" s="170"/>
      <c r="AI409" s="170"/>
      <c r="AJ409" s="170">
        <f t="shared" si="372"/>
        <v>1.3776000000000002</v>
      </c>
      <c r="AK409" s="170">
        <f t="shared" si="372"/>
        <v>0</v>
      </c>
    </row>
    <row r="410" spans="1:37" ht="126" x14ac:dyDescent="0.25">
      <c r="A410" s="267">
        <f t="shared" si="371"/>
        <v>352</v>
      </c>
      <c r="B410" s="133" t="s">
        <v>647</v>
      </c>
      <c r="C410" s="138" t="s">
        <v>648</v>
      </c>
      <c r="D410" s="142">
        <v>4.8082504400000037</v>
      </c>
      <c r="E410" s="142">
        <f t="shared" ref="E410:E449" si="373">D410*6%</f>
        <v>0.28849502640000019</v>
      </c>
      <c r="F410" s="142">
        <f t="shared" ref="F410:F449" si="374">D410-E410-H410</f>
        <v>4.0389303696000027</v>
      </c>
      <c r="G410" s="142">
        <v>0</v>
      </c>
      <c r="H410" s="142">
        <f t="shared" ref="H410:H449" si="375">D410*10%</f>
        <v>0.48082504400000037</v>
      </c>
      <c r="I410" s="142">
        <v>0.34079572800000002</v>
      </c>
      <c r="J410" s="142">
        <v>0</v>
      </c>
      <c r="K410" s="142">
        <v>0</v>
      </c>
      <c r="L410" s="142">
        <v>0</v>
      </c>
      <c r="M410" s="142">
        <v>0.34079572800000002</v>
      </c>
      <c r="N410" s="142">
        <f t="shared" ref="N410:N449" si="376">D410-I410</f>
        <v>4.4674547120000039</v>
      </c>
      <c r="O410" s="142">
        <f t="shared" ref="O410:O449" si="377">E410-J410</f>
        <v>0.28849502640000019</v>
      </c>
      <c r="P410" s="142">
        <f t="shared" ref="P410:P449" si="378">F410-K410</f>
        <v>4.0389303696000027</v>
      </c>
      <c r="Q410" s="142">
        <f t="shared" ref="Q410:Q449" si="379">G410-L410</f>
        <v>0</v>
      </c>
      <c r="R410" s="142">
        <f t="shared" ref="R410:R449" si="380">H410-M410</f>
        <v>0.14002931600000035</v>
      </c>
      <c r="S410" s="134">
        <v>0.28399644000000002</v>
      </c>
      <c r="T410" s="134">
        <v>0</v>
      </c>
      <c r="U410" s="168">
        <v>0</v>
      </c>
      <c r="V410" s="134">
        <v>0</v>
      </c>
      <c r="W410" s="142">
        <v>0.28399644000000002</v>
      </c>
      <c r="X410" s="142"/>
      <c r="Y410" s="142"/>
      <c r="Z410" s="142"/>
      <c r="AA410" s="142"/>
      <c r="AB410" s="181">
        <v>2020</v>
      </c>
      <c r="AC410" s="142" t="s">
        <v>2198</v>
      </c>
      <c r="AD410" s="142" t="s">
        <v>2199</v>
      </c>
      <c r="AE410" s="134">
        <v>2</v>
      </c>
      <c r="AF410" s="142"/>
      <c r="AG410" s="142"/>
      <c r="AH410" s="142"/>
      <c r="AI410" s="142"/>
      <c r="AJ410" s="134">
        <v>0</v>
      </c>
      <c r="AK410" s="142"/>
    </row>
    <row r="411" spans="1:37" ht="94.5" x14ac:dyDescent="0.25">
      <c r="A411" s="267">
        <f t="shared" si="371"/>
        <v>353</v>
      </c>
      <c r="B411" s="174" t="s">
        <v>1925</v>
      </c>
      <c r="C411" s="138" t="s">
        <v>1926</v>
      </c>
      <c r="D411" s="142">
        <v>0</v>
      </c>
      <c r="E411" s="142">
        <f t="shared" si="373"/>
        <v>0</v>
      </c>
      <c r="F411" s="142">
        <f t="shared" si="374"/>
        <v>0</v>
      </c>
      <c r="G411" s="142">
        <v>0</v>
      </c>
      <c r="H411" s="142">
        <f t="shared" si="375"/>
        <v>0</v>
      </c>
      <c r="I411" s="142">
        <v>0.32450735800000002</v>
      </c>
      <c r="J411" s="142">
        <v>3.9455999999999998E-2</v>
      </c>
      <c r="K411" s="142">
        <v>0</v>
      </c>
      <c r="L411" s="142">
        <v>0.26286001000000003</v>
      </c>
      <c r="M411" s="142">
        <v>2.2191347999999996E-2</v>
      </c>
      <c r="N411" s="142">
        <f t="shared" si="376"/>
        <v>-0.32450735800000002</v>
      </c>
      <c r="O411" s="142">
        <f t="shared" si="377"/>
        <v>-3.9455999999999998E-2</v>
      </c>
      <c r="P411" s="142">
        <f t="shared" si="378"/>
        <v>0</v>
      </c>
      <c r="Q411" s="142">
        <f t="shared" si="379"/>
        <v>-0.26286001000000003</v>
      </c>
      <c r="R411" s="142">
        <f t="shared" si="380"/>
        <v>-2.2191347999999996E-2</v>
      </c>
      <c r="S411" s="134">
        <v>0.28572811000000004</v>
      </c>
      <c r="T411" s="134">
        <v>3.288E-2</v>
      </c>
      <c r="U411" s="168">
        <v>0.23435532000000001</v>
      </c>
      <c r="V411" s="134">
        <v>0</v>
      </c>
      <c r="W411" s="142">
        <v>1.8492789999999999E-2</v>
      </c>
      <c r="X411" s="142"/>
      <c r="Y411" s="142"/>
      <c r="Z411" s="142"/>
      <c r="AA411" s="142"/>
      <c r="AB411" s="142"/>
      <c r="AC411" s="142"/>
      <c r="AD411" s="142"/>
      <c r="AE411" s="134">
        <v>0</v>
      </c>
      <c r="AF411" s="142"/>
      <c r="AG411" s="142"/>
      <c r="AH411" s="142"/>
      <c r="AI411" s="142"/>
      <c r="AJ411" s="134">
        <v>0</v>
      </c>
      <c r="AK411" s="142"/>
    </row>
    <row r="412" spans="1:37" ht="29.25" customHeight="1" x14ac:dyDescent="0.25">
      <c r="A412" s="267">
        <f t="shared" si="371"/>
        <v>354</v>
      </c>
      <c r="B412" s="133" t="s">
        <v>1927</v>
      </c>
      <c r="C412" s="138" t="s">
        <v>649</v>
      </c>
      <c r="D412" s="142">
        <v>8.8919999999999985E-2</v>
      </c>
      <c r="E412" s="142">
        <f t="shared" si="373"/>
        <v>5.3351999999999991E-3</v>
      </c>
      <c r="F412" s="142">
        <f t="shared" si="374"/>
        <v>7.469279999999999E-2</v>
      </c>
      <c r="G412" s="142">
        <v>0</v>
      </c>
      <c r="H412" s="142">
        <f t="shared" si="375"/>
        <v>8.8919999999999989E-3</v>
      </c>
      <c r="I412" s="142">
        <v>0.30264779999999997</v>
      </c>
      <c r="J412" s="142">
        <v>0</v>
      </c>
      <c r="K412" s="142">
        <v>0</v>
      </c>
      <c r="L412" s="142">
        <v>0.30264779999999997</v>
      </c>
      <c r="M412" s="142">
        <v>0</v>
      </c>
      <c r="N412" s="142">
        <f t="shared" si="376"/>
        <v>-0.21372779999999997</v>
      </c>
      <c r="O412" s="142">
        <f t="shared" si="377"/>
        <v>5.3351999999999991E-3</v>
      </c>
      <c r="P412" s="142">
        <f t="shared" si="378"/>
        <v>7.469279999999999E-2</v>
      </c>
      <c r="Q412" s="142">
        <f t="shared" si="379"/>
        <v>-0.30264779999999997</v>
      </c>
      <c r="R412" s="142">
        <f t="shared" si="380"/>
        <v>8.8919999999999989E-3</v>
      </c>
      <c r="S412" s="134">
        <v>0</v>
      </c>
      <c r="T412" s="134">
        <v>0</v>
      </c>
      <c r="U412" s="168">
        <v>0</v>
      </c>
      <c r="V412" s="134">
        <v>0</v>
      </c>
      <c r="W412" s="142">
        <v>0</v>
      </c>
      <c r="X412" s="142"/>
      <c r="Y412" s="142"/>
      <c r="Z412" s="142"/>
      <c r="AA412" s="142"/>
      <c r="AB412" s="181">
        <v>2020</v>
      </c>
      <c r="AC412" s="142" t="s">
        <v>2198</v>
      </c>
      <c r="AD412" s="142" t="s">
        <v>2199</v>
      </c>
      <c r="AE412" s="134">
        <v>1.26</v>
      </c>
      <c r="AF412" s="142"/>
      <c r="AG412" s="142"/>
      <c r="AH412" s="142"/>
      <c r="AI412" s="142"/>
      <c r="AJ412" s="134">
        <v>0</v>
      </c>
      <c r="AK412" s="142"/>
    </row>
    <row r="413" spans="1:37" ht="78.75" x14ac:dyDescent="0.25">
      <c r="A413" s="267">
        <f t="shared" si="371"/>
        <v>355</v>
      </c>
      <c r="B413" s="133" t="s">
        <v>650</v>
      </c>
      <c r="C413" s="138" t="s">
        <v>651</v>
      </c>
      <c r="D413" s="142">
        <v>2.98488</v>
      </c>
      <c r="E413" s="142">
        <f t="shared" si="373"/>
        <v>0.1790928</v>
      </c>
      <c r="F413" s="142">
        <f t="shared" si="374"/>
        <v>2.5072992000000003</v>
      </c>
      <c r="G413" s="142">
        <v>0</v>
      </c>
      <c r="H413" s="142">
        <f t="shared" si="375"/>
        <v>0.29848800000000003</v>
      </c>
      <c r="I413" s="142">
        <v>0.21228760799999999</v>
      </c>
      <c r="J413" s="142">
        <v>0</v>
      </c>
      <c r="K413" s="142">
        <v>0</v>
      </c>
      <c r="L413" s="142">
        <v>0</v>
      </c>
      <c r="M413" s="142">
        <v>0.21228760799999999</v>
      </c>
      <c r="N413" s="142">
        <f t="shared" si="376"/>
        <v>2.772592392</v>
      </c>
      <c r="O413" s="142">
        <f t="shared" si="377"/>
        <v>0.1790928</v>
      </c>
      <c r="P413" s="142">
        <f t="shared" si="378"/>
        <v>2.5072992000000003</v>
      </c>
      <c r="Q413" s="142">
        <f t="shared" si="379"/>
        <v>0</v>
      </c>
      <c r="R413" s="142">
        <f t="shared" si="380"/>
        <v>8.6200392000000042E-2</v>
      </c>
      <c r="S413" s="134">
        <v>0.17690633999999997</v>
      </c>
      <c r="T413" s="134">
        <v>0</v>
      </c>
      <c r="U413" s="168">
        <v>0</v>
      </c>
      <c r="V413" s="134">
        <v>0</v>
      </c>
      <c r="W413" s="142">
        <v>0.17690633999999997</v>
      </c>
      <c r="X413" s="142"/>
      <c r="Y413" s="142"/>
      <c r="Z413" s="142"/>
      <c r="AA413" s="142"/>
      <c r="AB413" s="142"/>
      <c r="AC413" s="142"/>
      <c r="AD413" s="142"/>
      <c r="AE413" s="134">
        <v>0</v>
      </c>
      <c r="AF413" s="142"/>
      <c r="AG413" s="142"/>
      <c r="AH413" s="142"/>
      <c r="AI413" s="142"/>
      <c r="AJ413" s="134">
        <v>0</v>
      </c>
      <c r="AK413" s="142"/>
    </row>
    <row r="414" spans="1:37" ht="126" x14ac:dyDescent="0.25">
      <c r="A414" s="267">
        <f t="shared" si="371"/>
        <v>356</v>
      </c>
      <c r="B414" s="133" t="s">
        <v>652</v>
      </c>
      <c r="C414" s="138" t="s">
        <v>653</v>
      </c>
      <c r="D414" s="142">
        <v>1.3149792000000002</v>
      </c>
      <c r="E414" s="142">
        <f t="shared" si="373"/>
        <v>7.8898752000000016E-2</v>
      </c>
      <c r="F414" s="142">
        <f t="shared" si="374"/>
        <v>1.1045825280000003</v>
      </c>
      <c r="G414" s="142">
        <v>0</v>
      </c>
      <c r="H414" s="142">
        <f t="shared" si="375"/>
        <v>0.13149792000000002</v>
      </c>
      <c r="I414" s="142">
        <v>0</v>
      </c>
      <c r="J414" s="142">
        <v>0</v>
      </c>
      <c r="K414" s="142">
        <v>0</v>
      </c>
      <c r="L414" s="142">
        <v>0</v>
      </c>
      <c r="M414" s="142">
        <v>0</v>
      </c>
      <c r="N414" s="142">
        <f t="shared" si="376"/>
        <v>1.3149792000000002</v>
      </c>
      <c r="O414" s="142">
        <f t="shared" si="377"/>
        <v>7.8898752000000016E-2</v>
      </c>
      <c r="P414" s="142">
        <f t="shared" si="378"/>
        <v>1.1045825280000003</v>
      </c>
      <c r="Q414" s="142">
        <f t="shared" si="379"/>
        <v>0</v>
      </c>
      <c r="R414" s="142">
        <f t="shared" si="380"/>
        <v>0.13149792000000002</v>
      </c>
      <c r="S414" s="134">
        <v>0</v>
      </c>
      <c r="T414" s="134">
        <v>0</v>
      </c>
      <c r="U414" s="168">
        <v>0</v>
      </c>
      <c r="V414" s="134">
        <v>0</v>
      </c>
      <c r="W414" s="142">
        <v>0</v>
      </c>
      <c r="X414" s="142"/>
      <c r="Y414" s="142"/>
      <c r="Z414" s="142"/>
      <c r="AA414" s="142"/>
      <c r="AB414" s="142"/>
      <c r="AC414" s="142"/>
      <c r="AD414" s="142"/>
      <c r="AE414" s="134">
        <v>0</v>
      </c>
      <c r="AF414" s="142"/>
      <c r="AG414" s="142"/>
      <c r="AH414" s="142"/>
      <c r="AI414" s="142"/>
      <c r="AJ414" s="134">
        <v>0</v>
      </c>
      <c r="AK414" s="142"/>
    </row>
    <row r="415" spans="1:37" ht="110.25" x14ac:dyDescent="0.25">
      <c r="A415" s="267">
        <f t="shared" si="371"/>
        <v>357</v>
      </c>
      <c r="B415" s="133" t="s">
        <v>654</v>
      </c>
      <c r="C415" s="138" t="s">
        <v>655</v>
      </c>
      <c r="D415" s="142">
        <v>6.477695999999999</v>
      </c>
      <c r="E415" s="142">
        <f t="shared" si="373"/>
        <v>0.38866175999999991</v>
      </c>
      <c r="F415" s="142">
        <f t="shared" si="374"/>
        <v>5.4412646399999991</v>
      </c>
      <c r="G415" s="142">
        <v>0</v>
      </c>
      <c r="H415" s="142">
        <f t="shared" si="375"/>
        <v>0.64776959999999995</v>
      </c>
      <c r="I415" s="142">
        <v>0.46070008799999995</v>
      </c>
      <c r="J415" s="142">
        <v>0</v>
      </c>
      <c r="K415" s="142">
        <v>0</v>
      </c>
      <c r="L415" s="142">
        <v>0</v>
      </c>
      <c r="M415" s="142">
        <v>0.46070008799999995</v>
      </c>
      <c r="N415" s="142">
        <f t="shared" si="376"/>
        <v>6.0169959119999987</v>
      </c>
      <c r="O415" s="142">
        <f t="shared" si="377"/>
        <v>0.38866175999999991</v>
      </c>
      <c r="P415" s="142">
        <f t="shared" si="378"/>
        <v>5.4412646399999991</v>
      </c>
      <c r="Q415" s="142">
        <f t="shared" si="379"/>
        <v>0</v>
      </c>
      <c r="R415" s="142">
        <f t="shared" si="380"/>
        <v>0.18706951199999999</v>
      </c>
      <c r="S415" s="134">
        <v>0.38391673999999998</v>
      </c>
      <c r="T415" s="134">
        <v>0</v>
      </c>
      <c r="U415" s="168">
        <v>0</v>
      </c>
      <c r="V415" s="134">
        <v>0</v>
      </c>
      <c r="W415" s="142">
        <v>0.38391673999999998</v>
      </c>
      <c r="X415" s="142"/>
      <c r="Y415" s="142"/>
      <c r="Z415" s="142"/>
      <c r="AA415" s="142"/>
      <c r="AB415" s="142"/>
      <c r="AC415" s="142"/>
      <c r="AD415" s="142"/>
      <c r="AE415" s="134">
        <v>0</v>
      </c>
      <c r="AF415" s="142"/>
      <c r="AG415" s="142"/>
      <c r="AH415" s="142"/>
      <c r="AI415" s="142"/>
      <c r="AJ415" s="134">
        <v>0</v>
      </c>
      <c r="AK415" s="142"/>
    </row>
    <row r="416" spans="1:37" ht="29.25" customHeight="1" x14ac:dyDescent="0.25">
      <c r="A416" s="267">
        <f t="shared" si="371"/>
        <v>358</v>
      </c>
      <c r="B416" s="133" t="s">
        <v>656</v>
      </c>
      <c r="C416" s="138" t="s">
        <v>657</v>
      </c>
      <c r="D416" s="142">
        <v>3.4674959999999992</v>
      </c>
      <c r="E416" s="142">
        <f t="shared" si="373"/>
        <v>0.20804975999999994</v>
      </c>
      <c r="F416" s="142">
        <f t="shared" si="374"/>
        <v>2.9126966399999996</v>
      </c>
      <c r="G416" s="142">
        <v>0</v>
      </c>
      <c r="H416" s="142">
        <f t="shared" si="375"/>
        <v>0.34674959999999994</v>
      </c>
      <c r="I416" s="142">
        <v>0.56734005600000004</v>
      </c>
      <c r="J416" s="142">
        <v>0.32072832000000001</v>
      </c>
      <c r="K416" s="142">
        <v>0</v>
      </c>
      <c r="L416" s="142">
        <v>0</v>
      </c>
      <c r="M416" s="142">
        <v>0.246611736</v>
      </c>
      <c r="N416" s="142">
        <f t="shared" si="376"/>
        <v>2.9001559439999993</v>
      </c>
      <c r="O416" s="142">
        <f t="shared" si="377"/>
        <v>-0.11267856000000007</v>
      </c>
      <c r="P416" s="142">
        <f t="shared" si="378"/>
        <v>2.9126966399999996</v>
      </c>
      <c r="Q416" s="142">
        <f t="shared" si="379"/>
        <v>0</v>
      </c>
      <c r="R416" s="142">
        <f t="shared" si="380"/>
        <v>0.10013786399999994</v>
      </c>
      <c r="S416" s="134">
        <v>0.20550978</v>
      </c>
      <c r="T416" s="134">
        <v>0</v>
      </c>
      <c r="U416" s="168">
        <v>0</v>
      </c>
      <c r="V416" s="134">
        <v>0</v>
      </c>
      <c r="W416" s="142">
        <v>0.20550978</v>
      </c>
      <c r="X416" s="142"/>
      <c r="Y416" s="142"/>
      <c r="Z416" s="142"/>
      <c r="AA416" s="142"/>
      <c r="AB416" s="142"/>
      <c r="AC416" s="142"/>
      <c r="AD416" s="142"/>
      <c r="AE416" s="134">
        <v>0</v>
      </c>
      <c r="AF416" s="142"/>
      <c r="AG416" s="142"/>
      <c r="AH416" s="142"/>
      <c r="AI416" s="142"/>
      <c r="AJ416" s="134">
        <v>0</v>
      </c>
      <c r="AK416" s="142"/>
    </row>
    <row r="417" spans="1:37" ht="47.25" x14ac:dyDescent="0.25">
      <c r="A417" s="267">
        <f t="shared" si="371"/>
        <v>359</v>
      </c>
      <c r="B417" s="133" t="s">
        <v>658</v>
      </c>
      <c r="C417" s="138" t="s">
        <v>659</v>
      </c>
      <c r="D417" s="142">
        <v>2.6530199999999997</v>
      </c>
      <c r="E417" s="142">
        <f t="shared" si="373"/>
        <v>0.15918119999999997</v>
      </c>
      <c r="F417" s="142">
        <f t="shared" si="374"/>
        <v>2.2285367999999997</v>
      </c>
      <c r="G417" s="142">
        <v>0</v>
      </c>
      <c r="H417" s="142">
        <f t="shared" si="375"/>
        <v>0.26530199999999998</v>
      </c>
      <c r="I417" s="142">
        <v>0</v>
      </c>
      <c r="J417" s="142">
        <v>0</v>
      </c>
      <c r="K417" s="142">
        <v>0</v>
      </c>
      <c r="L417" s="142">
        <v>0</v>
      </c>
      <c r="M417" s="142">
        <v>0</v>
      </c>
      <c r="N417" s="142">
        <f t="shared" si="376"/>
        <v>2.6530199999999997</v>
      </c>
      <c r="O417" s="142">
        <f t="shared" si="377"/>
        <v>0.15918119999999997</v>
      </c>
      <c r="P417" s="142">
        <f t="shared" si="378"/>
        <v>2.2285367999999997</v>
      </c>
      <c r="Q417" s="142">
        <f t="shared" si="379"/>
        <v>0</v>
      </c>
      <c r="R417" s="142">
        <f t="shared" si="380"/>
        <v>0.26530199999999998</v>
      </c>
      <c r="S417" s="134">
        <v>0</v>
      </c>
      <c r="T417" s="134">
        <v>0</v>
      </c>
      <c r="U417" s="168">
        <v>0</v>
      </c>
      <c r="V417" s="134">
        <v>0</v>
      </c>
      <c r="W417" s="142">
        <v>0</v>
      </c>
      <c r="X417" s="142"/>
      <c r="Y417" s="142"/>
      <c r="Z417" s="142"/>
      <c r="AA417" s="142"/>
      <c r="AB417" s="142"/>
      <c r="AC417" s="142"/>
      <c r="AD417" s="142"/>
      <c r="AE417" s="134">
        <v>0</v>
      </c>
      <c r="AF417" s="142"/>
      <c r="AG417" s="142"/>
      <c r="AH417" s="142"/>
      <c r="AI417" s="142"/>
      <c r="AJ417" s="134">
        <v>0</v>
      </c>
      <c r="AK417" s="142"/>
    </row>
    <row r="418" spans="1:37" ht="34.5" customHeight="1" x14ac:dyDescent="0.25">
      <c r="A418" s="267">
        <f t="shared" si="371"/>
        <v>360</v>
      </c>
      <c r="B418" s="133" t="s">
        <v>660</v>
      </c>
      <c r="C418" s="138" t="s">
        <v>661</v>
      </c>
      <c r="D418" s="142">
        <v>3.663672</v>
      </c>
      <c r="E418" s="142">
        <f t="shared" si="373"/>
        <v>0.21982031999999999</v>
      </c>
      <c r="F418" s="142">
        <f t="shared" si="374"/>
        <v>3.0774844799999999</v>
      </c>
      <c r="G418" s="142">
        <v>0</v>
      </c>
      <c r="H418" s="142">
        <f t="shared" si="375"/>
        <v>0.3663672</v>
      </c>
      <c r="I418" s="142">
        <v>0.26056394399999999</v>
      </c>
      <c r="J418" s="142">
        <v>0</v>
      </c>
      <c r="K418" s="142">
        <v>0</v>
      </c>
      <c r="L418" s="142">
        <v>0</v>
      </c>
      <c r="M418" s="142">
        <v>0.26056394399999999</v>
      </c>
      <c r="N418" s="142">
        <f t="shared" si="376"/>
        <v>3.4031080560000002</v>
      </c>
      <c r="O418" s="142">
        <f t="shared" si="377"/>
        <v>0.21982031999999999</v>
      </c>
      <c r="P418" s="142">
        <f t="shared" si="378"/>
        <v>3.0774844799999999</v>
      </c>
      <c r="Q418" s="142">
        <f t="shared" si="379"/>
        <v>0</v>
      </c>
      <c r="R418" s="142">
        <f t="shared" si="380"/>
        <v>0.10580325600000001</v>
      </c>
      <c r="S418" s="134">
        <v>0.21713662000000003</v>
      </c>
      <c r="T418" s="134">
        <v>0</v>
      </c>
      <c r="U418" s="168">
        <v>0</v>
      </c>
      <c r="V418" s="134">
        <v>0</v>
      </c>
      <c r="W418" s="142">
        <v>0.21713662000000003</v>
      </c>
      <c r="X418" s="142"/>
      <c r="Y418" s="142"/>
      <c r="Z418" s="142"/>
      <c r="AA418" s="142"/>
      <c r="AB418" s="142"/>
      <c r="AC418" s="142"/>
      <c r="AD418" s="142"/>
      <c r="AE418" s="134">
        <v>0</v>
      </c>
      <c r="AF418" s="142"/>
      <c r="AG418" s="142"/>
      <c r="AH418" s="142"/>
      <c r="AI418" s="142"/>
      <c r="AJ418" s="134">
        <v>0</v>
      </c>
      <c r="AK418" s="142"/>
    </row>
    <row r="419" spans="1:37" ht="94.5" x14ac:dyDescent="0.25">
      <c r="A419" s="267">
        <f t="shared" si="371"/>
        <v>361</v>
      </c>
      <c r="B419" s="133" t="s">
        <v>662</v>
      </c>
      <c r="C419" s="138" t="s">
        <v>663</v>
      </c>
      <c r="D419" s="142">
        <v>1.7179800000000001</v>
      </c>
      <c r="E419" s="142">
        <f t="shared" si="373"/>
        <v>0.1030788</v>
      </c>
      <c r="F419" s="142">
        <f t="shared" si="374"/>
        <v>1.4431031999999999</v>
      </c>
      <c r="G419" s="142">
        <v>0</v>
      </c>
      <c r="H419" s="142">
        <f t="shared" si="375"/>
        <v>0.17179800000000001</v>
      </c>
      <c r="I419" s="142">
        <v>0.80251731599999998</v>
      </c>
      <c r="J419" s="142">
        <v>0.68033286000000004</v>
      </c>
      <c r="K419" s="142">
        <v>0</v>
      </c>
      <c r="L419" s="142">
        <v>0</v>
      </c>
      <c r="M419" s="142">
        <v>0.12218445599999998</v>
      </c>
      <c r="N419" s="142">
        <f t="shared" si="376"/>
        <v>0.91546268400000008</v>
      </c>
      <c r="O419" s="142">
        <f t="shared" si="377"/>
        <v>-0.57725406000000001</v>
      </c>
      <c r="P419" s="142">
        <f t="shared" si="378"/>
        <v>1.4431031999999999</v>
      </c>
      <c r="Q419" s="142">
        <f t="shared" si="379"/>
        <v>0</v>
      </c>
      <c r="R419" s="142">
        <f t="shared" si="380"/>
        <v>4.9613544000000023E-2</v>
      </c>
      <c r="S419" s="134">
        <v>0.66876443000000008</v>
      </c>
      <c r="T419" s="134">
        <v>0.56694405000000003</v>
      </c>
      <c r="U419" s="168">
        <v>0</v>
      </c>
      <c r="V419" s="134">
        <v>0</v>
      </c>
      <c r="W419" s="142">
        <v>0.10182038</v>
      </c>
      <c r="X419" s="142"/>
      <c r="Y419" s="142"/>
      <c r="Z419" s="142"/>
      <c r="AA419" s="142"/>
      <c r="AB419" s="142"/>
      <c r="AC419" s="142"/>
      <c r="AD419" s="142"/>
      <c r="AE419" s="134">
        <v>0</v>
      </c>
      <c r="AF419" s="142"/>
      <c r="AG419" s="142"/>
      <c r="AH419" s="142"/>
      <c r="AI419" s="142"/>
      <c r="AJ419" s="134">
        <v>0</v>
      </c>
      <c r="AK419" s="142"/>
    </row>
    <row r="420" spans="1:37" ht="78.75" x14ac:dyDescent="0.25">
      <c r="A420" s="267">
        <f t="shared" si="371"/>
        <v>362</v>
      </c>
      <c r="B420" s="133" t="s">
        <v>664</v>
      </c>
      <c r="C420" s="138" t="s">
        <v>665</v>
      </c>
      <c r="D420" s="142">
        <v>0.56041200000000002</v>
      </c>
      <c r="E420" s="142">
        <f t="shared" si="373"/>
        <v>3.3624719999999997E-2</v>
      </c>
      <c r="F420" s="142">
        <f t="shared" si="374"/>
        <v>0.47074607999999996</v>
      </c>
      <c r="G420" s="142">
        <v>0</v>
      </c>
      <c r="H420" s="142">
        <f t="shared" si="375"/>
        <v>5.6041200000000006E-2</v>
      </c>
      <c r="I420" s="142">
        <v>0.11196738800000001</v>
      </c>
      <c r="J420" s="142">
        <v>0</v>
      </c>
      <c r="K420" s="142">
        <v>0.10340930000000001</v>
      </c>
      <c r="L420" s="142">
        <v>0</v>
      </c>
      <c r="M420" s="142">
        <v>8.5580880000000002E-3</v>
      </c>
      <c r="N420" s="142">
        <f t="shared" si="376"/>
        <v>0.44844461200000002</v>
      </c>
      <c r="O420" s="142">
        <f t="shared" si="377"/>
        <v>3.3624719999999997E-2</v>
      </c>
      <c r="P420" s="142">
        <f t="shared" si="378"/>
        <v>0.36733677999999992</v>
      </c>
      <c r="Q420" s="142">
        <f t="shared" si="379"/>
        <v>0</v>
      </c>
      <c r="R420" s="142">
        <f t="shared" si="380"/>
        <v>4.7483112000000008E-2</v>
      </c>
      <c r="S420" s="134">
        <v>7.1317400000000001E-3</v>
      </c>
      <c r="T420" s="134">
        <v>0</v>
      </c>
      <c r="U420" s="168">
        <v>0</v>
      </c>
      <c r="V420" s="134">
        <v>0</v>
      </c>
      <c r="W420" s="142">
        <v>7.1317400000000001E-3</v>
      </c>
      <c r="X420" s="142"/>
      <c r="Y420" s="142"/>
      <c r="Z420" s="142"/>
      <c r="AA420" s="142"/>
      <c r="AB420" s="181">
        <v>2020</v>
      </c>
      <c r="AC420" s="142" t="s">
        <v>2198</v>
      </c>
      <c r="AD420" s="142" t="s">
        <v>2199</v>
      </c>
      <c r="AE420" s="134">
        <v>0.4</v>
      </c>
      <c r="AF420" s="142"/>
      <c r="AG420" s="142"/>
      <c r="AH420" s="142"/>
      <c r="AI420" s="142"/>
      <c r="AJ420" s="134">
        <v>0</v>
      </c>
      <c r="AK420" s="142"/>
    </row>
    <row r="421" spans="1:37" ht="94.5" x14ac:dyDescent="0.25">
      <c r="A421" s="267">
        <f t="shared" si="371"/>
        <v>363</v>
      </c>
      <c r="B421" s="133" t="s">
        <v>666</v>
      </c>
      <c r="C421" s="138" t="s">
        <v>667</v>
      </c>
      <c r="D421" s="142">
        <v>3.5303519999999997</v>
      </c>
      <c r="E421" s="142">
        <f t="shared" si="373"/>
        <v>0.21182111999999997</v>
      </c>
      <c r="F421" s="142">
        <f t="shared" si="374"/>
        <v>2.9654956800000001</v>
      </c>
      <c r="G421" s="142">
        <v>0</v>
      </c>
      <c r="H421" s="142">
        <f t="shared" si="375"/>
        <v>0.35303519999999999</v>
      </c>
      <c r="I421" s="142">
        <v>2.6125970260000004</v>
      </c>
      <c r="J421" s="142">
        <v>0</v>
      </c>
      <c r="K421" s="142">
        <v>2.3566873900000003</v>
      </c>
      <c r="L421" s="142">
        <v>0</v>
      </c>
      <c r="M421" s="142">
        <v>0.255909636</v>
      </c>
      <c r="N421" s="142">
        <f t="shared" si="376"/>
        <v>0.91775497399999928</v>
      </c>
      <c r="O421" s="142">
        <f t="shared" si="377"/>
        <v>0.21182111999999997</v>
      </c>
      <c r="P421" s="142">
        <f t="shared" si="378"/>
        <v>0.60880828999999981</v>
      </c>
      <c r="Q421" s="142">
        <f t="shared" si="379"/>
        <v>0</v>
      </c>
      <c r="R421" s="142">
        <f t="shared" si="380"/>
        <v>9.7125563999999998E-2</v>
      </c>
      <c r="S421" s="134">
        <v>2.0929505100000001</v>
      </c>
      <c r="T421" s="134">
        <v>0</v>
      </c>
      <c r="U421" s="168">
        <v>1.8796924799999999</v>
      </c>
      <c r="V421" s="134">
        <v>0</v>
      </c>
      <c r="W421" s="142">
        <v>0.21325802999999999</v>
      </c>
      <c r="X421" s="142"/>
      <c r="Y421" s="142"/>
      <c r="Z421" s="142"/>
      <c r="AA421" s="142"/>
      <c r="AB421" s="181">
        <v>2020</v>
      </c>
      <c r="AC421" s="142" t="s">
        <v>2198</v>
      </c>
      <c r="AD421" s="142" t="s">
        <v>2199</v>
      </c>
      <c r="AE421" s="134">
        <v>0.4</v>
      </c>
      <c r="AF421" s="181">
        <v>2020</v>
      </c>
      <c r="AG421" s="142" t="s">
        <v>2200</v>
      </c>
      <c r="AH421" s="142" t="s">
        <v>2201</v>
      </c>
      <c r="AI421" s="142" t="s">
        <v>2202</v>
      </c>
      <c r="AJ421" s="134">
        <v>0.23200000000000001</v>
      </c>
      <c r="AK421" s="142"/>
    </row>
    <row r="422" spans="1:37" ht="31.5" x14ac:dyDescent="0.25">
      <c r="A422" s="267">
        <f t="shared" si="371"/>
        <v>364</v>
      </c>
      <c r="B422" s="133" t="s">
        <v>668</v>
      </c>
      <c r="C422" s="138" t="s">
        <v>669</v>
      </c>
      <c r="D422" s="142">
        <v>1.003932</v>
      </c>
      <c r="E422" s="142">
        <f t="shared" si="373"/>
        <v>6.0235919999999998E-2</v>
      </c>
      <c r="F422" s="142">
        <f t="shared" si="374"/>
        <v>0.84330287999999998</v>
      </c>
      <c r="G422" s="142">
        <v>0</v>
      </c>
      <c r="H422" s="142">
        <f t="shared" si="375"/>
        <v>0.10039320000000002</v>
      </c>
      <c r="I422" s="142">
        <v>0.31330631799999997</v>
      </c>
      <c r="J422" s="142">
        <v>0.24190566999999999</v>
      </c>
      <c r="K422" s="142">
        <v>0</v>
      </c>
      <c r="L422" s="142">
        <v>0</v>
      </c>
      <c r="M422" s="142">
        <v>7.1400647999999983E-2</v>
      </c>
      <c r="N422" s="142">
        <f t="shared" si="376"/>
        <v>0.69062568200000007</v>
      </c>
      <c r="O422" s="142">
        <f t="shared" si="377"/>
        <v>-0.18166974999999999</v>
      </c>
      <c r="P422" s="142">
        <f t="shared" si="378"/>
        <v>0.84330287999999998</v>
      </c>
      <c r="Q422" s="142">
        <f t="shared" si="379"/>
        <v>0</v>
      </c>
      <c r="R422" s="142">
        <f t="shared" si="380"/>
        <v>2.8992552000000033E-2</v>
      </c>
      <c r="S422" s="134">
        <v>0.2610886</v>
      </c>
      <c r="T422" s="134">
        <v>0.20158805999999999</v>
      </c>
      <c r="U422" s="168">
        <v>0</v>
      </c>
      <c r="V422" s="134">
        <v>0</v>
      </c>
      <c r="W422" s="142">
        <v>5.9500539999999998E-2</v>
      </c>
      <c r="X422" s="142"/>
      <c r="Y422" s="142"/>
      <c r="Z422" s="142"/>
      <c r="AA422" s="142"/>
      <c r="AB422" s="142"/>
      <c r="AC422" s="142"/>
      <c r="AD422" s="142"/>
      <c r="AE422" s="134">
        <v>0</v>
      </c>
      <c r="AF422" s="142"/>
      <c r="AG422" s="142"/>
      <c r="AH422" s="142"/>
      <c r="AI422" s="142"/>
      <c r="AJ422" s="134">
        <v>0</v>
      </c>
      <c r="AK422" s="142"/>
    </row>
    <row r="423" spans="1:37" ht="78.75" x14ac:dyDescent="0.25">
      <c r="A423" s="267">
        <f t="shared" si="371"/>
        <v>365</v>
      </c>
      <c r="B423" s="133" t="s">
        <v>670</v>
      </c>
      <c r="C423" s="138" t="s">
        <v>671</v>
      </c>
      <c r="D423" s="142">
        <v>3.1222594679999998</v>
      </c>
      <c r="E423" s="142">
        <f t="shared" si="373"/>
        <v>0.18733556807999999</v>
      </c>
      <c r="F423" s="142">
        <f t="shared" si="374"/>
        <v>2.6226979531199999</v>
      </c>
      <c r="G423" s="142">
        <v>0</v>
      </c>
      <c r="H423" s="142">
        <f t="shared" si="375"/>
        <v>0.31222594679999999</v>
      </c>
      <c r="I423" s="142">
        <v>0.25765539600000004</v>
      </c>
      <c r="J423" s="142">
        <v>0</v>
      </c>
      <c r="K423" s="142">
        <v>0</v>
      </c>
      <c r="L423" s="142">
        <v>0</v>
      </c>
      <c r="M423" s="142">
        <v>0.25765539600000004</v>
      </c>
      <c r="N423" s="142">
        <f t="shared" si="376"/>
        <v>2.8646040719999997</v>
      </c>
      <c r="O423" s="142">
        <f t="shared" si="377"/>
        <v>0.18733556807999999</v>
      </c>
      <c r="P423" s="142">
        <f t="shared" si="378"/>
        <v>2.6226979531199999</v>
      </c>
      <c r="Q423" s="142">
        <f t="shared" si="379"/>
        <v>0</v>
      </c>
      <c r="R423" s="142">
        <f t="shared" si="380"/>
        <v>5.4570550799999951E-2</v>
      </c>
      <c r="S423" s="134">
        <v>0.21471282999999999</v>
      </c>
      <c r="T423" s="134">
        <v>0</v>
      </c>
      <c r="U423" s="168">
        <v>0</v>
      </c>
      <c r="V423" s="134">
        <v>0</v>
      </c>
      <c r="W423" s="142">
        <v>0.21471282999999999</v>
      </c>
      <c r="X423" s="142"/>
      <c r="Y423" s="142"/>
      <c r="Z423" s="142"/>
      <c r="AA423" s="142"/>
      <c r="AB423" s="181">
        <v>2020</v>
      </c>
      <c r="AC423" s="142" t="s">
        <v>2198</v>
      </c>
      <c r="AD423" s="142" t="s">
        <v>2199</v>
      </c>
      <c r="AE423" s="134">
        <v>2</v>
      </c>
      <c r="AF423" s="142"/>
      <c r="AG423" s="142"/>
      <c r="AH423" s="142"/>
      <c r="AI423" s="142"/>
      <c r="AJ423" s="134">
        <v>0</v>
      </c>
      <c r="AK423" s="142"/>
    </row>
    <row r="424" spans="1:37" ht="94.5" x14ac:dyDescent="0.25">
      <c r="A424" s="267">
        <f t="shared" si="371"/>
        <v>366</v>
      </c>
      <c r="B424" s="133" t="s">
        <v>672</v>
      </c>
      <c r="C424" s="138" t="s">
        <v>673</v>
      </c>
      <c r="D424" s="142">
        <v>9.0198815999999979</v>
      </c>
      <c r="E424" s="142">
        <f t="shared" si="373"/>
        <v>0.54119289599999987</v>
      </c>
      <c r="F424" s="142">
        <f t="shared" si="374"/>
        <v>7.5767005439999977</v>
      </c>
      <c r="G424" s="142">
        <v>0</v>
      </c>
      <c r="H424" s="142">
        <f t="shared" si="375"/>
        <v>0.90198815999999982</v>
      </c>
      <c r="I424" s="142">
        <v>10.995001715999999</v>
      </c>
      <c r="J424" s="142">
        <v>0</v>
      </c>
      <c r="K424" s="142">
        <v>10.5731799</v>
      </c>
      <c r="L424" s="142">
        <v>0</v>
      </c>
      <c r="M424" s="142">
        <v>0.42182181600000002</v>
      </c>
      <c r="N424" s="142">
        <f t="shared" si="376"/>
        <v>-1.9751201160000011</v>
      </c>
      <c r="O424" s="142">
        <f t="shared" si="377"/>
        <v>0.54119289599999987</v>
      </c>
      <c r="P424" s="142">
        <f t="shared" si="378"/>
        <v>-2.9964793560000018</v>
      </c>
      <c r="Q424" s="142">
        <f t="shared" si="379"/>
        <v>0</v>
      </c>
      <c r="R424" s="142">
        <f t="shared" si="380"/>
        <v>0.4801663439999998</v>
      </c>
      <c r="S424" s="134">
        <v>9.162501439999998</v>
      </c>
      <c r="T424" s="134">
        <v>0</v>
      </c>
      <c r="U424" s="168">
        <v>8.8109832599999987</v>
      </c>
      <c r="V424" s="134">
        <v>0</v>
      </c>
      <c r="W424" s="142">
        <v>0.35151817999999996</v>
      </c>
      <c r="X424" s="142"/>
      <c r="Y424" s="142"/>
      <c r="Z424" s="142"/>
      <c r="AA424" s="142"/>
      <c r="AB424" s="181">
        <v>2020</v>
      </c>
      <c r="AC424" s="142" t="s">
        <v>2198</v>
      </c>
      <c r="AD424" s="142" t="s">
        <v>2199</v>
      </c>
      <c r="AE424" s="134">
        <v>1.26</v>
      </c>
      <c r="AF424" s="181">
        <v>2020</v>
      </c>
      <c r="AG424" s="142" t="s">
        <v>2200</v>
      </c>
      <c r="AH424" s="142" t="s">
        <v>2201</v>
      </c>
      <c r="AI424" s="142" t="s">
        <v>2202</v>
      </c>
      <c r="AJ424" s="134">
        <v>0.98260000000000003</v>
      </c>
      <c r="AK424" s="142"/>
    </row>
    <row r="425" spans="1:37" ht="110.25" x14ac:dyDescent="0.25">
      <c r="A425" s="267">
        <f t="shared" si="371"/>
        <v>367</v>
      </c>
      <c r="B425" s="133" t="s">
        <v>674</v>
      </c>
      <c r="C425" s="138" t="s">
        <v>675</v>
      </c>
      <c r="D425" s="142">
        <v>1.2E-2</v>
      </c>
      <c r="E425" s="142">
        <f t="shared" si="373"/>
        <v>7.1999999999999994E-4</v>
      </c>
      <c r="F425" s="142">
        <f t="shared" si="374"/>
        <v>1.008E-2</v>
      </c>
      <c r="G425" s="142">
        <v>0</v>
      </c>
      <c r="H425" s="142">
        <f t="shared" si="375"/>
        <v>1.2000000000000001E-3</v>
      </c>
      <c r="I425" s="142">
        <v>0.93686961800000002</v>
      </c>
      <c r="J425" s="142">
        <v>0.46530427000000002</v>
      </c>
      <c r="K425" s="142">
        <v>0.4033447</v>
      </c>
      <c r="L425" s="142">
        <v>0</v>
      </c>
      <c r="M425" s="142">
        <v>6.8220648000000009E-2</v>
      </c>
      <c r="N425" s="142">
        <f t="shared" si="376"/>
        <v>-0.924869618</v>
      </c>
      <c r="O425" s="142">
        <f t="shared" si="377"/>
        <v>-0.46458427000000002</v>
      </c>
      <c r="P425" s="142">
        <f t="shared" si="378"/>
        <v>-0.39326470000000002</v>
      </c>
      <c r="Q425" s="142">
        <f t="shared" si="379"/>
        <v>0</v>
      </c>
      <c r="R425" s="142">
        <f t="shared" si="380"/>
        <v>-6.7020648000000002E-2</v>
      </c>
      <c r="S425" s="134">
        <v>5.6850540000000005E-2</v>
      </c>
      <c r="T425" s="134">
        <v>0</v>
      </c>
      <c r="U425" s="168">
        <v>0</v>
      </c>
      <c r="V425" s="134">
        <v>0</v>
      </c>
      <c r="W425" s="142">
        <v>5.6850540000000005E-2</v>
      </c>
      <c r="X425" s="142"/>
      <c r="Y425" s="142"/>
      <c r="Z425" s="142"/>
      <c r="AA425" s="142"/>
      <c r="AB425" s="142"/>
      <c r="AC425" s="142"/>
      <c r="AD425" s="142"/>
      <c r="AE425" s="134">
        <v>0</v>
      </c>
      <c r="AF425" s="181">
        <v>2020</v>
      </c>
      <c r="AG425" s="142" t="s">
        <v>2200</v>
      </c>
      <c r="AH425" s="142" t="s">
        <v>2201</v>
      </c>
      <c r="AI425" s="142" t="s">
        <v>2202</v>
      </c>
      <c r="AJ425" s="134">
        <v>0.16300000000000001</v>
      </c>
      <c r="AK425" s="142"/>
    </row>
    <row r="426" spans="1:37" ht="94.5" x14ac:dyDescent="0.25">
      <c r="A426" s="267">
        <f t="shared" si="371"/>
        <v>368</v>
      </c>
      <c r="B426" s="133" t="s">
        <v>676</v>
      </c>
      <c r="C426" s="138" t="s">
        <v>1709</v>
      </c>
      <c r="D426" s="142">
        <v>0.58447199999999999</v>
      </c>
      <c r="E426" s="142">
        <f t="shared" si="373"/>
        <v>3.506832E-2</v>
      </c>
      <c r="F426" s="142">
        <f t="shared" si="374"/>
        <v>0.49095647999999992</v>
      </c>
      <c r="G426" s="142">
        <v>0</v>
      </c>
      <c r="H426" s="142">
        <f t="shared" si="375"/>
        <v>5.8447200000000005E-2</v>
      </c>
      <c r="I426" s="142">
        <v>0.35043997199999999</v>
      </c>
      <c r="J426" s="142">
        <v>4.9236000000000002E-2</v>
      </c>
      <c r="K426" s="142">
        <v>0</v>
      </c>
      <c r="L426" s="142">
        <v>0.25282260000000001</v>
      </c>
      <c r="M426" s="142">
        <v>4.8381371999999992E-2</v>
      </c>
      <c r="N426" s="142">
        <f t="shared" si="376"/>
        <v>0.234032028</v>
      </c>
      <c r="O426" s="142">
        <f t="shared" si="377"/>
        <v>-1.4167680000000002E-2</v>
      </c>
      <c r="P426" s="142">
        <f t="shared" si="378"/>
        <v>0.49095647999999992</v>
      </c>
      <c r="Q426" s="142">
        <f t="shared" si="379"/>
        <v>-0.25282260000000001</v>
      </c>
      <c r="R426" s="142">
        <f t="shared" si="380"/>
        <v>1.0065828000000013E-2</v>
      </c>
      <c r="S426" s="134">
        <v>0.29348402000000001</v>
      </c>
      <c r="T426" s="134">
        <v>4.1030000000000004E-2</v>
      </c>
      <c r="U426" s="168">
        <v>0.21213620999999999</v>
      </c>
      <c r="V426" s="134">
        <v>0</v>
      </c>
      <c r="W426" s="142">
        <v>4.0317810000000003E-2</v>
      </c>
      <c r="X426" s="142"/>
      <c r="Y426" s="142"/>
      <c r="Z426" s="142"/>
      <c r="AA426" s="142"/>
      <c r="AB426" s="181">
        <v>2020</v>
      </c>
      <c r="AC426" s="142" t="s">
        <v>2198</v>
      </c>
      <c r="AD426" s="142" t="s">
        <v>2199</v>
      </c>
      <c r="AE426" s="134">
        <v>0.4</v>
      </c>
      <c r="AF426" s="142"/>
      <c r="AG426" s="142"/>
      <c r="AH426" s="142"/>
      <c r="AI426" s="142"/>
      <c r="AJ426" s="134">
        <v>0</v>
      </c>
      <c r="AK426" s="142"/>
    </row>
    <row r="427" spans="1:37" ht="94.5" x14ac:dyDescent="0.25">
      <c r="A427" s="267">
        <f t="shared" si="371"/>
        <v>369</v>
      </c>
      <c r="B427" s="133" t="s">
        <v>1928</v>
      </c>
      <c r="C427" s="138" t="s">
        <v>677</v>
      </c>
      <c r="D427" s="142">
        <v>0.143958</v>
      </c>
      <c r="E427" s="142">
        <f t="shared" si="373"/>
        <v>8.6374799999999995E-3</v>
      </c>
      <c r="F427" s="142">
        <f t="shared" si="374"/>
        <v>0.12092472</v>
      </c>
      <c r="G427" s="142">
        <v>0</v>
      </c>
      <c r="H427" s="142">
        <f t="shared" si="375"/>
        <v>1.43958E-2</v>
      </c>
      <c r="I427" s="142">
        <v>3.9455999999999998E-2</v>
      </c>
      <c r="J427" s="142">
        <v>3.9455999999999998E-2</v>
      </c>
      <c r="K427" s="142">
        <v>0</v>
      </c>
      <c r="L427" s="142">
        <v>0</v>
      </c>
      <c r="M427" s="142">
        <v>0</v>
      </c>
      <c r="N427" s="142">
        <f t="shared" si="376"/>
        <v>0.10450200000000001</v>
      </c>
      <c r="O427" s="142">
        <f t="shared" si="377"/>
        <v>-3.0818519999999999E-2</v>
      </c>
      <c r="P427" s="142">
        <f t="shared" si="378"/>
        <v>0.12092472</v>
      </c>
      <c r="Q427" s="142">
        <f t="shared" si="379"/>
        <v>0</v>
      </c>
      <c r="R427" s="142">
        <f t="shared" si="380"/>
        <v>1.43958E-2</v>
      </c>
      <c r="S427" s="134">
        <v>3.288E-2</v>
      </c>
      <c r="T427" s="134">
        <v>3.288E-2</v>
      </c>
      <c r="U427" s="168">
        <v>0</v>
      </c>
      <c r="V427" s="134">
        <v>0</v>
      </c>
      <c r="W427" s="142">
        <v>0</v>
      </c>
      <c r="X427" s="142"/>
      <c r="Y427" s="142"/>
      <c r="Z427" s="142"/>
      <c r="AA427" s="142"/>
      <c r="AB427" s="181">
        <v>2020</v>
      </c>
      <c r="AC427" s="142" t="s">
        <v>2198</v>
      </c>
      <c r="AD427" s="142" t="s">
        <v>2199</v>
      </c>
      <c r="AE427" s="134">
        <v>0.25</v>
      </c>
      <c r="AF427" s="142"/>
      <c r="AG427" s="142"/>
      <c r="AH427" s="142"/>
      <c r="AI427" s="142"/>
      <c r="AJ427" s="134">
        <v>0</v>
      </c>
      <c r="AK427" s="142"/>
    </row>
    <row r="428" spans="1:37" ht="78.75" x14ac:dyDescent="0.25">
      <c r="A428" s="267">
        <f t="shared" si="371"/>
        <v>370</v>
      </c>
      <c r="B428" s="133" t="s">
        <v>1929</v>
      </c>
      <c r="C428" s="138" t="s">
        <v>1710</v>
      </c>
      <c r="D428" s="142">
        <v>0.76949999999999996</v>
      </c>
      <c r="E428" s="142">
        <f t="shared" si="373"/>
        <v>4.6169999999999996E-2</v>
      </c>
      <c r="F428" s="142">
        <f t="shared" si="374"/>
        <v>0.64637999999999995</v>
      </c>
      <c r="G428" s="142">
        <v>0</v>
      </c>
      <c r="H428" s="142">
        <f t="shared" si="375"/>
        <v>7.6950000000000005E-2</v>
      </c>
      <c r="I428" s="142">
        <v>0.60648524400000003</v>
      </c>
      <c r="J428" s="142">
        <v>6.4824000000000007E-2</v>
      </c>
      <c r="K428" s="142">
        <v>0</v>
      </c>
      <c r="L428" s="142">
        <v>0.521976</v>
      </c>
      <c r="M428" s="142">
        <v>1.9685244000000001E-2</v>
      </c>
      <c r="N428" s="142">
        <f t="shared" si="376"/>
        <v>0.16301475599999993</v>
      </c>
      <c r="O428" s="142">
        <f t="shared" si="377"/>
        <v>-1.8654000000000011E-2</v>
      </c>
      <c r="P428" s="142">
        <f t="shared" si="378"/>
        <v>0.64637999999999995</v>
      </c>
      <c r="Q428" s="142">
        <f t="shared" si="379"/>
        <v>-0.521976</v>
      </c>
      <c r="R428" s="142">
        <f t="shared" si="380"/>
        <v>5.7264756E-2</v>
      </c>
      <c r="S428" s="134">
        <v>0.58571938000000001</v>
      </c>
      <c r="T428" s="134">
        <v>5.4020000000000006E-2</v>
      </c>
      <c r="U428" s="168">
        <v>0.51529501</v>
      </c>
      <c r="V428" s="134">
        <v>0</v>
      </c>
      <c r="W428" s="142">
        <v>1.6404370000000005E-2</v>
      </c>
      <c r="X428" s="142"/>
      <c r="Y428" s="142"/>
      <c r="Z428" s="142"/>
      <c r="AA428" s="142"/>
      <c r="AB428" s="181">
        <v>2020</v>
      </c>
      <c r="AC428" s="142" t="s">
        <v>2198</v>
      </c>
      <c r="AD428" s="142" t="s">
        <v>2199</v>
      </c>
      <c r="AE428" s="134">
        <v>0.63</v>
      </c>
      <c r="AF428" s="142"/>
      <c r="AG428" s="142"/>
      <c r="AH428" s="142"/>
      <c r="AI428" s="142"/>
      <c r="AJ428" s="134">
        <v>0</v>
      </c>
      <c r="AK428" s="142"/>
    </row>
    <row r="429" spans="1:37" ht="141.75" x14ac:dyDescent="0.25">
      <c r="A429" s="267">
        <f t="shared" si="371"/>
        <v>371</v>
      </c>
      <c r="B429" s="133" t="s">
        <v>1930</v>
      </c>
      <c r="C429" s="138" t="s">
        <v>1711</v>
      </c>
      <c r="D429" s="142">
        <v>0.57009600000000005</v>
      </c>
      <c r="E429" s="142">
        <f t="shared" si="373"/>
        <v>3.4205760000000002E-2</v>
      </c>
      <c r="F429" s="142">
        <f t="shared" si="374"/>
        <v>0.47888064000000008</v>
      </c>
      <c r="G429" s="142">
        <v>0</v>
      </c>
      <c r="H429" s="142">
        <f t="shared" si="375"/>
        <v>5.7009600000000007E-2</v>
      </c>
      <c r="I429" s="142">
        <v>4.9236000000000002E-2</v>
      </c>
      <c r="J429" s="142">
        <v>4.9236000000000002E-2</v>
      </c>
      <c r="K429" s="142">
        <v>0</v>
      </c>
      <c r="L429" s="142">
        <v>0</v>
      </c>
      <c r="M429" s="142">
        <v>0</v>
      </c>
      <c r="N429" s="142">
        <f t="shared" si="376"/>
        <v>0.5208600000000001</v>
      </c>
      <c r="O429" s="142">
        <f t="shared" si="377"/>
        <v>-1.503024E-2</v>
      </c>
      <c r="P429" s="142">
        <f t="shared" si="378"/>
        <v>0.47888064000000008</v>
      </c>
      <c r="Q429" s="142">
        <f t="shared" si="379"/>
        <v>0</v>
      </c>
      <c r="R429" s="142">
        <f t="shared" si="380"/>
        <v>5.7009600000000007E-2</v>
      </c>
      <c r="S429" s="134">
        <v>0</v>
      </c>
      <c r="T429" s="134">
        <v>0</v>
      </c>
      <c r="U429" s="168">
        <v>0</v>
      </c>
      <c r="V429" s="134">
        <v>0</v>
      </c>
      <c r="W429" s="142">
        <v>0</v>
      </c>
      <c r="X429" s="142"/>
      <c r="Y429" s="142"/>
      <c r="Z429" s="142"/>
      <c r="AA429" s="142"/>
      <c r="AB429" s="181">
        <v>2020</v>
      </c>
      <c r="AC429" s="142" t="s">
        <v>2198</v>
      </c>
      <c r="AD429" s="142" t="s">
        <v>2199</v>
      </c>
      <c r="AE429" s="134">
        <v>0.4</v>
      </c>
      <c r="AF429" s="142"/>
      <c r="AG429" s="142"/>
      <c r="AH429" s="142"/>
      <c r="AI429" s="142"/>
      <c r="AJ429" s="134">
        <v>0</v>
      </c>
      <c r="AK429" s="142"/>
    </row>
    <row r="430" spans="1:37" ht="26.25" customHeight="1" x14ac:dyDescent="0.25">
      <c r="A430" s="267">
        <f t="shared" si="371"/>
        <v>372</v>
      </c>
      <c r="B430" s="133" t="s">
        <v>678</v>
      </c>
      <c r="C430" s="138" t="s">
        <v>1712</v>
      </c>
      <c r="D430" s="142">
        <v>0.373776</v>
      </c>
      <c r="E430" s="142">
        <f t="shared" si="373"/>
        <v>2.2426559999999998E-2</v>
      </c>
      <c r="F430" s="142">
        <f t="shared" si="374"/>
        <v>0.31397184</v>
      </c>
      <c r="G430" s="142">
        <v>0</v>
      </c>
      <c r="H430" s="142">
        <f t="shared" si="375"/>
        <v>3.7377600000000004E-2</v>
      </c>
      <c r="I430" s="142">
        <v>5.1173291999999995E-2</v>
      </c>
      <c r="J430" s="142">
        <v>3.1488000000000002E-2</v>
      </c>
      <c r="K430" s="142">
        <v>0</v>
      </c>
      <c r="L430" s="142">
        <v>0</v>
      </c>
      <c r="M430" s="142">
        <v>1.9685291999999997E-2</v>
      </c>
      <c r="N430" s="142">
        <f t="shared" si="376"/>
        <v>0.32260270800000002</v>
      </c>
      <c r="O430" s="142">
        <f t="shared" si="377"/>
        <v>-9.0614400000000039E-3</v>
      </c>
      <c r="P430" s="142">
        <f t="shared" si="378"/>
        <v>0.31397184</v>
      </c>
      <c r="Q430" s="142">
        <f t="shared" si="379"/>
        <v>0</v>
      </c>
      <c r="R430" s="142">
        <f t="shared" si="380"/>
        <v>1.7692308000000007E-2</v>
      </c>
      <c r="S430" s="134">
        <v>0.12800943999999997</v>
      </c>
      <c r="T430" s="134">
        <v>2.6239999999999999E-2</v>
      </c>
      <c r="U430" s="168">
        <v>8.5365030000000008E-2</v>
      </c>
      <c r="V430" s="134">
        <v>0</v>
      </c>
      <c r="W430" s="142">
        <v>1.6404409999999998E-2</v>
      </c>
      <c r="X430" s="142"/>
      <c r="Y430" s="142"/>
      <c r="Z430" s="142"/>
      <c r="AA430" s="142"/>
      <c r="AB430" s="181">
        <v>2020</v>
      </c>
      <c r="AC430" s="142" t="s">
        <v>2198</v>
      </c>
      <c r="AD430" s="142" t="s">
        <v>2199</v>
      </c>
      <c r="AE430" s="134">
        <v>0.16</v>
      </c>
      <c r="AF430" s="142"/>
      <c r="AG430" s="142"/>
      <c r="AH430" s="142"/>
      <c r="AI430" s="142"/>
      <c r="AJ430" s="134">
        <v>0</v>
      </c>
      <c r="AK430" s="142"/>
    </row>
    <row r="431" spans="1:37" ht="63" x14ac:dyDescent="0.25">
      <c r="A431" s="267">
        <f t="shared" si="371"/>
        <v>373</v>
      </c>
      <c r="B431" s="133" t="s">
        <v>679</v>
      </c>
      <c r="C431" s="138" t="s">
        <v>680</v>
      </c>
      <c r="D431" s="142">
        <v>0.89996399999999999</v>
      </c>
      <c r="E431" s="142">
        <f t="shared" si="373"/>
        <v>5.3997839999999998E-2</v>
      </c>
      <c r="F431" s="142">
        <f t="shared" si="374"/>
        <v>0.75596976000000005</v>
      </c>
      <c r="G431" s="142">
        <v>0</v>
      </c>
      <c r="H431" s="142">
        <f t="shared" si="375"/>
        <v>8.9996400000000004E-2</v>
      </c>
      <c r="I431" s="142">
        <v>0.77030534200000012</v>
      </c>
      <c r="J431" s="142">
        <v>0.24959338</v>
      </c>
      <c r="K431" s="142">
        <v>0.45670563000000003</v>
      </c>
      <c r="L431" s="142">
        <v>0</v>
      </c>
      <c r="M431" s="142">
        <v>6.4006331999999999E-2</v>
      </c>
      <c r="N431" s="142">
        <f t="shared" si="376"/>
        <v>0.12965865799999987</v>
      </c>
      <c r="O431" s="142">
        <f t="shared" si="377"/>
        <v>-0.19559554000000001</v>
      </c>
      <c r="P431" s="142">
        <f t="shared" si="378"/>
        <v>0.29926413000000002</v>
      </c>
      <c r="Q431" s="142">
        <f t="shared" si="379"/>
        <v>0</v>
      </c>
      <c r="R431" s="142">
        <f t="shared" si="380"/>
        <v>2.5990068000000005E-2</v>
      </c>
      <c r="S431" s="134">
        <v>0.7370681200000001</v>
      </c>
      <c r="T431" s="134">
        <v>0.20799448000000001</v>
      </c>
      <c r="U431" s="168">
        <v>0.47573503000000006</v>
      </c>
      <c r="V431" s="134">
        <v>0</v>
      </c>
      <c r="W431" s="142">
        <v>5.3338610000000009E-2</v>
      </c>
      <c r="X431" s="142"/>
      <c r="Y431" s="142"/>
      <c r="Z431" s="142"/>
      <c r="AA431" s="142"/>
      <c r="AB431" s="142"/>
      <c r="AC431" s="142"/>
      <c r="AD431" s="142"/>
      <c r="AE431" s="134">
        <v>0</v>
      </c>
      <c r="AF431" s="142"/>
      <c r="AG431" s="142"/>
      <c r="AH431" s="142"/>
      <c r="AI431" s="142"/>
      <c r="AJ431" s="134">
        <v>0</v>
      </c>
      <c r="AK431" s="142"/>
    </row>
    <row r="432" spans="1:37" ht="63" x14ac:dyDescent="0.25">
      <c r="A432" s="267">
        <f t="shared" si="371"/>
        <v>374</v>
      </c>
      <c r="B432" s="174" t="s">
        <v>681</v>
      </c>
      <c r="C432" s="138" t="s">
        <v>682</v>
      </c>
      <c r="D432" s="142">
        <v>0.53523600000000005</v>
      </c>
      <c r="E432" s="142">
        <f t="shared" si="373"/>
        <v>3.2114160000000003E-2</v>
      </c>
      <c r="F432" s="142">
        <f t="shared" si="374"/>
        <v>0.44959824000000004</v>
      </c>
      <c r="G432" s="142">
        <v>0</v>
      </c>
      <c r="H432" s="142">
        <f t="shared" si="375"/>
        <v>5.3523600000000005E-2</v>
      </c>
      <c r="I432" s="142">
        <v>4.9236000000000002E-2</v>
      </c>
      <c r="J432" s="142">
        <v>4.9236000000000002E-2</v>
      </c>
      <c r="K432" s="142">
        <v>0</v>
      </c>
      <c r="L432" s="142">
        <v>0</v>
      </c>
      <c r="M432" s="142">
        <v>0</v>
      </c>
      <c r="N432" s="142">
        <f t="shared" si="376"/>
        <v>0.48600000000000004</v>
      </c>
      <c r="O432" s="142">
        <f t="shared" si="377"/>
        <v>-1.7121839999999999E-2</v>
      </c>
      <c r="P432" s="142">
        <f t="shared" si="378"/>
        <v>0.44959824000000004</v>
      </c>
      <c r="Q432" s="142">
        <f t="shared" si="379"/>
        <v>0</v>
      </c>
      <c r="R432" s="142">
        <f t="shared" si="380"/>
        <v>5.3523600000000005E-2</v>
      </c>
      <c r="S432" s="134">
        <v>0</v>
      </c>
      <c r="T432" s="134">
        <v>0</v>
      </c>
      <c r="U432" s="168">
        <v>0</v>
      </c>
      <c r="V432" s="134">
        <v>0</v>
      </c>
      <c r="W432" s="142">
        <v>0</v>
      </c>
      <c r="X432" s="142"/>
      <c r="Y432" s="142"/>
      <c r="Z432" s="142"/>
      <c r="AA432" s="142"/>
      <c r="AB432" s="181">
        <v>2020</v>
      </c>
      <c r="AC432" s="142" t="s">
        <v>2198</v>
      </c>
      <c r="AD432" s="142" t="s">
        <v>2199</v>
      </c>
      <c r="AE432" s="134">
        <v>0.4</v>
      </c>
      <c r="AF432" s="142"/>
      <c r="AG432" s="142"/>
      <c r="AH432" s="142"/>
      <c r="AI432" s="142"/>
      <c r="AJ432" s="134">
        <v>0</v>
      </c>
      <c r="AK432" s="142"/>
    </row>
    <row r="433" spans="1:37" ht="63" x14ac:dyDescent="0.25">
      <c r="A433" s="267">
        <f t="shared" si="371"/>
        <v>375</v>
      </c>
      <c r="B433" s="133" t="s">
        <v>1931</v>
      </c>
      <c r="C433" s="138" t="s">
        <v>683</v>
      </c>
      <c r="D433" s="142">
        <v>0.24299999999999999</v>
      </c>
      <c r="E433" s="142">
        <f t="shared" si="373"/>
        <v>1.4579999999999999E-2</v>
      </c>
      <c r="F433" s="142">
        <f t="shared" si="374"/>
        <v>0.20411999999999997</v>
      </c>
      <c r="G433" s="142">
        <v>0</v>
      </c>
      <c r="H433" s="142">
        <f t="shared" si="375"/>
        <v>2.4300000000000002E-2</v>
      </c>
      <c r="I433" s="142">
        <v>4.9236000000000002E-2</v>
      </c>
      <c r="J433" s="142">
        <v>4.9236000000000002E-2</v>
      </c>
      <c r="K433" s="142">
        <v>0</v>
      </c>
      <c r="L433" s="142">
        <v>0</v>
      </c>
      <c r="M433" s="142">
        <v>0</v>
      </c>
      <c r="N433" s="142">
        <f t="shared" si="376"/>
        <v>0.19376399999999999</v>
      </c>
      <c r="O433" s="142">
        <f t="shared" si="377"/>
        <v>-3.4656000000000006E-2</v>
      </c>
      <c r="P433" s="142">
        <f t="shared" si="378"/>
        <v>0.20411999999999997</v>
      </c>
      <c r="Q433" s="142">
        <f t="shared" si="379"/>
        <v>0</v>
      </c>
      <c r="R433" s="142">
        <f t="shared" si="380"/>
        <v>2.4300000000000002E-2</v>
      </c>
      <c r="S433" s="134">
        <v>0</v>
      </c>
      <c r="T433" s="134">
        <v>0</v>
      </c>
      <c r="U433" s="168">
        <v>0</v>
      </c>
      <c r="V433" s="134">
        <v>0</v>
      </c>
      <c r="W433" s="142">
        <v>0</v>
      </c>
      <c r="X433" s="142"/>
      <c r="Y433" s="142"/>
      <c r="Z433" s="142"/>
      <c r="AA433" s="142"/>
      <c r="AB433" s="181">
        <v>2020</v>
      </c>
      <c r="AC433" s="142" t="s">
        <v>2198</v>
      </c>
      <c r="AD433" s="142" t="s">
        <v>2199</v>
      </c>
      <c r="AE433" s="134">
        <v>0.4</v>
      </c>
      <c r="AF433" s="142"/>
      <c r="AG433" s="142"/>
      <c r="AH433" s="142"/>
      <c r="AI433" s="142"/>
      <c r="AJ433" s="134">
        <v>0</v>
      </c>
      <c r="AK433" s="142"/>
    </row>
    <row r="434" spans="1:37" ht="78.75" x14ac:dyDescent="0.25">
      <c r="A434" s="267">
        <f t="shared" si="371"/>
        <v>376</v>
      </c>
      <c r="B434" s="133" t="s">
        <v>1932</v>
      </c>
      <c r="C434" s="138" t="s">
        <v>684</v>
      </c>
      <c r="D434" s="142">
        <v>0.53523600000000005</v>
      </c>
      <c r="E434" s="142">
        <f t="shared" si="373"/>
        <v>3.2114160000000003E-2</v>
      </c>
      <c r="F434" s="142">
        <f t="shared" si="374"/>
        <v>0.44959824000000004</v>
      </c>
      <c r="G434" s="142">
        <v>0</v>
      </c>
      <c r="H434" s="142">
        <f t="shared" si="375"/>
        <v>5.3523600000000005E-2</v>
      </c>
      <c r="I434" s="142">
        <v>4.9236000000000002E-2</v>
      </c>
      <c r="J434" s="142">
        <v>4.9236000000000002E-2</v>
      </c>
      <c r="K434" s="142">
        <v>0</v>
      </c>
      <c r="L434" s="142">
        <v>0</v>
      </c>
      <c r="M434" s="142">
        <v>0</v>
      </c>
      <c r="N434" s="142">
        <f t="shared" si="376"/>
        <v>0.48600000000000004</v>
      </c>
      <c r="O434" s="142">
        <f t="shared" si="377"/>
        <v>-1.7121839999999999E-2</v>
      </c>
      <c r="P434" s="142">
        <f t="shared" si="378"/>
        <v>0.44959824000000004</v>
      </c>
      <c r="Q434" s="142">
        <f t="shared" si="379"/>
        <v>0</v>
      </c>
      <c r="R434" s="142">
        <f t="shared" si="380"/>
        <v>5.3523600000000005E-2</v>
      </c>
      <c r="S434" s="134">
        <v>0</v>
      </c>
      <c r="T434" s="134">
        <v>0</v>
      </c>
      <c r="U434" s="168">
        <v>0</v>
      </c>
      <c r="V434" s="134">
        <v>0</v>
      </c>
      <c r="W434" s="142">
        <v>0</v>
      </c>
      <c r="X434" s="142"/>
      <c r="Y434" s="142"/>
      <c r="Z434" s="142"/>
      <c r="AA434" s="142"/>
      <c r="AB434" s="181">
        <v>2020</v>
      </c>
      <c r="AC434" s="142" t="s">
        <v>2198</v>
      </c>
      <c r="AD434" s="142" t="s">
        <v>2199</v>
      </c>
      <c r="AE434" s="134">
        <v>0.4</v>
      </c>
      <c r="AF434" s="142"/>
      <c r="AG434" s="142"/>
      <c r="AH434" s="142"/>
      <c r="AI434" s="142"/>
      <c r="AJ434" s="134">
        <v>0</v>
      </c>
      <c r="AK434" s="142"/>
    </row>
    <row r="435" spans="1:37" ht="94.5" x14ac:dyDescent="0.25">
      <c r="A435" s="267">
        <f t="shared" si="371"/>
        <v>377</v>
      </c>
      <c r="B435" s="133" t="s">
        <v>685</v>
      </c>
      <c r="C435" s="138" t="s">
        <v>1713</v>
      </c>
      <c r="D435" s="142">
        <v>0.373776</v>
      </c>
      <c r="E435" s="142">
        <f t="shared" si="373"/>
        <v>2.2426559999999998E-2</v>
      </c>
      <c r="F435" s="142">
        <f t="shared" si="374"/>
        <v>0.31397184</v>
      </c>
      <c r="G435" s="142">
        <v>0</v>
      </c>
      <c r="H435" s="142">
        <f t="shared" si="375"/>
        <v>3.7377600000000004E-2</v>
      </c>
      <c r="I435" s="142">
        <v>0.288820152</v>
      </c>
      <c r="J435" s="142">
        <v>3.1488000000000002E-2</v>
      </c>
      <c r="K435" s="142">
        <v>0</v>
      </c>
      <c r="L435" s="142">
        <v>0.23268</v>
      </c>
      <c r="M435" s="142">
        <v>2.4652152000000004E-2</v>
      </c>
      <c r="N435" s="142">
        <f t="shared" si="376"/>
        <v>8.4955848E-2</v>
      </c>
      <c r="O435" s="142">
        <f t="shared" si="377"/>
        <v>-9.0614400000000039E-3</v>
      </c>
      <c r="P435" s="142">
        <f t="shared" si="378"/>
        <v>0.31397184</v>
      </c>
      <c r="Q435" s="142">
        <f t="shared" si="379"/>
        <v>-0.23268</v>
      </c>
      <c r="R435" s="142">
        <f t="shared" si="380"/>
        <v>1.2725448E-2</v>
      </c>
      <c r="S435" s="134">
        <v>0.24108784999999999</v>
      </c>
      <c r="T435" s="134">
        <v>2.6239999999999999E-2</v>
      </c>
      <c r="U435" s="168">
        <v>0.19430439000000002</v>
      </c>
      <c r="V435" s="134">
        <v>0</v>
      </c>
      <c r="W435" s="142">
        <v>2.0543460000000003E-2</v>
      </c>
      <c r="X435" s="142"/>
      <c r="Y435" s="142"/>
      <c r="Z435" s="142"/>
      <c r="AA435" s="142"/>
      <c r="AB435" s="181">
        <v>2020</v>
      </c>
      <c r="AC435" s="142" t="s">
        <v>2198</v>
      </c>
      <c r="AD435" s="142" t="s">
        <v>2199</v>
      </c>
      <c r="AE435" s="134">
        <v>0.16</v>
      </c>
      <c r="AF435" s="142"/>
      <c r="AG435" s="142"/>
      <c r="AH435" s="142"/>
      <c r="AI435" s="142"/>
      <c r="AJ435" s="134">
        <v>0</v>
      </c>
      <c r="AK435" s="142"/>
    </row>
    <row r="436" spans="1:37" ht="110.25" x14ac:dyDescent="0.25">
      <c r="A436" s="267">
        <f t="shared" si="371"/>
        <v>378</v>
      </c>
      <c r="B436" s="133" t="s">
        <v>686</v>
      </c>
      <c r="C436" s="138" t="s">
        <v>1714</v>
      </c>
      <c r="D436" s="142">
        <v>0.58447199999999999</v>
      </c>
      <c r="E436" s="142">
        <f t="shared" si="373"/>
        <v>3.506832E-2</v>
      </c>
      <c r="F436" s="142">
        <f t="shared" si="374"/>
        <v>0.49095647999999992</v>
      </c>
      <c r="G436" s="142">
        <v>0</v>
      </c>
      <c r="H436" s="142">
        <f t="shared" si="375"/>
        <v>5.8447200000000005E-2</v>
      </c>
      <c r="I436" s="142">
        <v>0.46855777200000004</v>
      </c>
      <c r="J436" s="142">
        <v>4.9236000000000002E-2</v>
      </c>
      <c r="K436" s="142">
        <v>0</v>
      </c>
      <c r="L436" s="142">
        <v>0.36792000000000002</v>
      </c>
      <c r="M436" s="142">
        <v>5.1401771999999991E-2</v>
      </c>
      <c r="N436" s="142">
        <f t="shared" si="376"/>
        <v>0.11591422799999995</v>
      </c>
      <c r="O436" s="142">
        <f t="shared" si="377"/>
        <v>-1.4167680000000002E-2</v>
      </c>
      <c r="P436" s="142">
        <f t="shared" si="378"/>
        <v>0.49095647999999992</v>
      </c>
      <c r="Q436" s="142">
        <f t="shared" si="379"/>
        <v>-0.36792000000000002</v>
      </c>
      <c r="R436" s="142">
        <f t="shared" si="380"/>
        <v>7.0454280000000133E-3</v>
      </c>
      <c r="S436" s="134">
        <v>0.41866627000000006</v>
      </c>
      <c r="T436" s="134">
        <v>4.1030000000000004E-2</v>
      </c>
      <c r="U436" s="168">
        <v>0.33480146</v>
      </c>
      <c r="V436" s="134">
        <v>0</v>
      </c>
      <c r="W436" s="142">
        <v>4.2834810000000008E-2</v>
      </c>
      <c r="X436" s="142"/>
      <c r="Y436" s="142"/>
      <c r="Z436" s="142"/>
      <c r="AA436" s="142"/>
      <c r="AB436" s="181">
        <v>2020</v>
      </c>
      <c r="AC436" s="142" t="s">
        <v>2198</v>
      </c>
      <c r="AD436" s="142" t="s">
        <v>2199</v>
      </c>
      <c r="AE436" s="134">
        <v>0.4</v>
      </c>
      <c r="AF436" s="142"/>
      <c r="AG436" s="142"/>
      <c r="AH436" s="142"/>
      <c r="AI436" s="142"/>
      <c r="AJ436" s="134">
        <v>0</v>
      </c>
      <c r="AK436" s="142"/>
    </row>
    <row r="437" spans="1:37" ht="94.5" x14ac:dyDescent="0.25">
      <c r="A437" s="267">
        <f t="shared" si="371"/>
        <v>379</v>
      </c>
      <c r="B437" s="133" t="s">
        <v>1933</v>
      </c>
      <c r="C437" s="138" t="s">
        <v>687</v>
      </c>
      <c r="D437" s="142">
        <v>0</v>
      </c>
      <c r="E437" s="142">
        <f t="shared" si="373"/>
        <v>0</v>
      </c>
      <c r="F437" s="142">
        <f t="shared" si="374"/>
        <v>0</v>
      </c>
      <c r="G437" s="142">
        <v>0</v>
      </c>
      <c r="H437" s="142">
        <f t="shared" si="375"/>
        <v>0</v>
      </c>
      <c r="I437" s="142">
        <v>0.14511669000000002</v>
      </c>
      <c r="J437" s="142">
        <v>0.13549629000000002</v>
      </c>
      <c r="K437" s="142">
        <v>0</v>
      </c>
      <c r="L437" s="142">
        <v>0</v>
      </c>
      <c r="M437" s="142">
        <v>9.6204000000000012E-3</v>
      </c>
      <c r="N437" s="142">
        <f t="shared" si="376"/>
        <v>-0.14511669000000002</v>
      </c>
      <c r="O437" s="142">
        <f t="shared" si="377"/>
        <v>-0.13549629000000002</v>
      </c>
      <c r="P437" s="142">
        <f t="shared" si="378"/>
        <v>0</v>
      </c>
      <c r="Q437" s="142">
        <f t="shared" si="379"/>
        <v>0</v>
      </c>
      <c r="R437" s="142">
        <f t="shared" si="380"/>
        <v>-9.6204000000000012E-3</v>
      </c>
      <c r="S437" s="134">
        <v>8.0169999999999998E-3</v>
      </c>
      <c r="T437" s="134">
        <v>0</v>
      </c>
      <c r="U437" s="168">
        <v>0</v>
      </c>
      <c r="V437" s="134">
        <v>0</v>
      </c>
      <c r="W437" s="142">
        <v>8.0169999999999998E-3</v>
      </c>
      <c r="X437" s="142"/>
      <c r="Y437" s="142"/>
      <c r="Z437" s="142"/>
      <c r="AA437" s="142"/>
      <c r="AB437" s="142"/>
      <c r="AC437" s="142"/>
      <c r="AD437" s="142"/>
      <c r="AE437" s="134">
        <v>0</v>
      </c>
      <c r="AF437" s="142"/>
      <c r="AG437" s="142"/>
      <c r="AH437" s="142"/>
      <c r="AI437" s="142"/>
      <c r="AJ437" s="134">
        <v>0</v>
      </c>
      <c r="AK437" s="142"/>
    </row>
    <row r="438" spans="1:37" ht="110.25" x14ac:dyDescent="0.25">
      <c r="A438" s="267">
        <f t="shared" si="371"/>
        <v>380</v>
      </c>
      <c r="B438" s="133" t="s">
        <v>1934</v>
      </c>
      <c r="C438" s="138" t="s">
        <v>688</v>
      </c>
      <c r="D438" s="142">
        <v>0</v>
      </c>
      <c r="E438" s="142">
        <f t="shared" si="373"/>
        <v>0</v>
      </c>
      <c r="F438" s="142">
        <f t="shared" si="374"/>
        <v>0</v>
      </c>
      <c r="G438" s="142">
        <v>0</v>
      </c>
      <c r="H438" s="142">
        <f t="shared" si="375"/>
        <v>0</v>
      </c>
      <c r="I438" s="142">
        <v>0.28041373199999997</v>
      </c>
      <c r="J438" s="142">
        <v>3.9455999999999998E-2</v>
      </c>
      <c r="K438" s="142">
        <v>0</v>
      </c>
      <c r="L438" s="142">
        <v>0.20364179999999998</v>
      </c>
      <c r="M438" s="142">
        <v>3.7315931999999996E-2</v>
      </c>
      <c r="N438" s="142">
        <f t="shared" si="376"/>
        <v>-0.28041373199999997</v>
      </c>
      <c r="O438" s="142">
        <f t="shared" si="377"/>
        <v>-3.9455999999999998E-2</v>
      </c>
      <c r="P438" s="142">
        <f t="shared" si="378"/>
        <v>0</v>
      </c>
      <c r="Q438" s="142">
        <f t="shared" si="379"/>
        <v>-0.20364179999999998</v>
      </c>
      <c r="R438" s="142">
        <f t="shared" si="380"/>
        <v>-3.7315931999999996E-2</v>
      </c>
      <c r="S438" s="134">
        <v>0.26841892000000001</v>
      </c>
      <c r="T438" s="134">
        <v>3.288E-2</v>
      </c>
      <c r="U438" s="168">
        <v>0.20444230999999999</v>
      </c>
      <c r="V438" s="134">
        <v>0</v>
      </c>
      <c r="W438" s="142">
        <v>3.109661E-2</v>
      </c>
      <c r="X438" s="142"/>
      <c r="Y438" s="142"/>
      <c r="Z438" s="142"/>
      <c r="AA438" s="142"/>
      <c r="AB438" s="181">
        <v>2020</v>
      </c>
      <c r="AC438" s="142" t="s">
        <v>2198</v>
      </c>
      <c r="AD438" s="142" t="s">
        <v>2199</v>
      </c>
      <c r="AE438" s="134">
        <v>0.25</v>
      </c>
      <c r="AF438" s="142"/>
      <c r="AG438" s="142"/>
      <c r="AH438" s="142"/>
      <c r="AI438" s="142"/>
      <c r="AJ438" s="134">
        <v>0</v>
      </c>
      <c r="AK438" s="142"/>
    </row>
    <row r="439" spans="1:37" ht="78.75" x14ac:dyDescent="0.25">
      <c r="A439" s="267">
        <f t="shared" si="371"/>
        <v>381</v>
      </c>
      <c r="B439" s="133" t="s">
        <v>689</v>
      </c>
      <c r="C439" s="138" t="s">
        <v>690</v>
      </c>
      <c r="D439" s="142">
        <v>0</v>
      </c>
      <c r="E439" s="142">
        <f t="shared" si="373"/>
        <v>0</v>
      </c>
      <c r="F439" s="142">
        <f t="shared" si="374"/>
        <v>0</v>
      </c>
      <c r="G439" s="142">
        <v>0</v>
      </c>
      <c r="H439" s="142">
        <f t="shared" si="375"/>
        <v>0</v>
      </c>
      <c r="I439" s="142">
        <v>0.24042945999999998</v>
      </c>
      <c r="J439" s="142">
        <v>0</v>
      </c>
      <c r="K439" s="142">
        <v>0.24042945999999998</v>
      </c>
      <c r="L439" s="142">
        <v>0</v>
      </c>
      <c r="M439" s="142">
        <v>0</v>
      </c>
      <c r="N439" s="142">
        <f t="shared" si="376"/>
        <v>-0.24042945999999998</v>
      </c>
      <c r="O439" s="142">
        <f t="shared" si="377"/>
        <v>0</v>
      </c>
      <c r="P439" s="142">
        <f t="shared" si="378"/>
        <v>-0.24042945999999998</v>
      </c>
      <c r="Q439" s="142">
        <f t="shared" si="379"/>
        <v>0</v>
      </c>
      <c r="R439" s="142">
        <f t="shared" si="380"/>
        <v>0</v>
      </c>
      <c r="S439" s="134">
        <v>0</v>
      </c>
      <c r="T439" s="134">
        <v>0</v>
      </c>
      <c r="U439" s="168">
        <v>0</v>
      </c>
      <c r="V439" s="134">
        <v>0</v>
      </c>
      <c r="W439" s="142">
        <v>0</v>
      </c>
      <c r="X439" s="142"/>
      <c r="Y439" s="142"/>
      <c r="Z439" s="142"/>
      <c r="AA439" s="142"/>
      <c r="AB439" s="142"/>
      <c r="AC439" s="142"/>
      <c r="AD439" s="142"/>
      <c r="AE439" s="134">
        <v>0</v>
      </c>
      <c r="AF439" s="142"/>
      <c r="AG439" s="142"/>
      <c r="AH439" s="142"/>
      <c r="AI439" s="142"/>
      <c r="AJ439" s="134">
        <v>0</v>
      </c>
      <c r="AK439" s="142"/>
    </row>
    <row r="440" spans="1:37" ht="94.5" x14ac:dyDescent="0.25">
      <c r="A440" s="267">
        <f t="shared" si="371"/>
        <v>382</v>
      </c>
      <c r="B440" s="133" t="s">
        <v>1548</v>
      </c>
      <c r="C440" s="138" t="s">
        <v>1549</v>
      </c>
      <c r="D440" s="142">
        <v>0</v>
      </c>
      <c r="E440" s="142">
        <f t="shared" si="373"/>
        <v>0</v>
      </c>
      <c r="F440" s="142">
        <f t="shared" si="374"/>
        <v>0</v>
      </c>
      <c r="G440" s="142">
        <v>0</v>
      </c>
      <c r="H440" s="142">
        <f t="shared" si="375"/>
        <v>0</v>
      </c>
      <c r="I440" s="142">
        <v>0.330864932</v>
      </c>
      <c r="J440" s="142">
        <v>3.9455999999999998E-2</v>
      </c>
      <c r="K440" s="142">
        <v>0</v>
      </c>
      <c r="L440" s="142">
        <v>0.27889999999999998</v>
      </c>
      <c r="M440" s="142">
        <v>1.2508932E-2</v>
      </c>
      <c r="N440" s="142">
        <f t="shared" si="376"/>
        <v>-0.330864932</v>
      </c>
      <c r="O440" s="142">
        <f t="shared" si="377"/>
        <v>-3.9455999999999998E-2</v>
      </c>
      <c r="P440" s="142">
        <f t="shared" si="378"/>
        <v>0</v>
      </c>
      <c r="Q440" s="142">
        <f t="shared" si="379"/>
        <v>-0.27889999999999998</v>
      </c>
      <c r="R440" s="142">
        <f t="shared" si="380"/>
        <v>-1.2508932E-2</v>
      </c>
      <c r="S440" s="134">
        <v>0.27739026</v>
      </c>
      <c r="T440" s="134">
        <v>3.288E-2</v>
      </c>
      <c r="U440" s="168">
        <v>0.23408614999999999</v>
      </c>
      <c r="V440" s="134">
        <v>0</v>
      </c>
      <c r="W440" s="142">
        <v>1.0424109999999999E-2</v>
      </c>
      <c r="X440" s="142"/>
      <c r="Y440" s="142"/>
      <c r="Z440" s="142"/>
      <c r="AA440" s="142"/>
      <c r="AB440" s="181">
        <v>2020</v>
      </c>
      <c r="AC440" s="142" t="s">
        <v>2198</v>
      </c>
      <c r="AD440" s="142" t="s">
        <v>2199</v>
      </c>
      <c r="AE440" s="134">
        <v>0.25</v>
      </c>
      <c r="AF440" s="142"/>
      <c r="AG440" s="142"/>
      <c r="AH440" s="142"/>
      <c r="AI440" s="142"/>
      <c r="AJ440" s="134">
        <v>0</v>
      </c>
      <c r="AK440" s="142"/>
    </row>
    <row r="441" spans="1:37" ht="110.25" x14ac:dyDescent="0.25">
      <c r="A441" s="267">
        <f t="shared" si="371"/>
        <v>383</v>
      </c>
      <c r="B441" s="133" t="s">
        <v>1550</v>
      </c>
      <c r="C441" s="138" t="s">
        <v>1551</v>
      </c>
      <c r="D441" s="142">
        <v>0</v>
      </c>
      <c r="E441" s="142">
        <f t="shared" si="373"/>
        <v>0</v>
      </c>
      <c r="F441" s="142">
        <f t="shared" si="374"/>
        <v>0</v>
      </c>
      <c r="G441" s="142">
        <v>0</v>
      </c>
      <c r="H441" s="142">
        <f t="shared" si="375"/>
        <v>0</v>
      </c>
      <c r="I441" s="142">
        <v>0.33006448799999999</v>
      </c>
      <c r="J441" s="142">
        <v>4.9236000000000002E-2</v>
      </c>
      <c r="K441" s="142">
        <v>0</v>
      </c>
      <c r="L441" s="142">
        <v>0.25282260000000001</v>
      </c>
      <c r="M441" s="142">
        <v>2.8005888000000003E-2</v>
      </c>
      <c r="N441" s="142">
        <f t="shared" si="376"/>
        <v>-0.33006448799999999</v>
      </c>
      <c r="O441" s="142">
        <f t="shared" si="377"/>
        <v>-4.9236000000000002E-2</v>
      </c>
      <c r="P441" s="142">
        <f t="shared" si="378"/>
        <v>0</v>
      </c>
      <c r="Q441" s="142">
        <f t="shared" si="379"/>
        <v>-0.25282260000000001</v>
      </c>
      <c r="R441" s="142">
        <f t="shared" si="380"/>
        <v>-2.8005888000000003E-2</v>
      </c>
      <c r="S441" s="134">
        <v>0.33239888000000001</v>
      </c>
      <c r="T441" s="134">
        <v>4.1030000000000004E-2</v>
      </c>
      <c r="U441" s="168">
        <v>0.26803063999999999</v>
      </c>
      <c r="V441" s="134">
        <v>0</v>
      </c>
      <c r="W441" s="142">
        <v>2.333824E-2</v>
      </c>
      <c r="X441" s="142"/>
      <c r="Y441" s="142"/>
      <c r="Z441" s="142"/>
      <c r="AA441" s="142"/>
      <c r="AB441" s="142"/>
      <c r="AC441" s="142"/>
      <c r="AD441" s="142"/>
      <c r="AE441" s="134">
        <v>0</v>
      </c>
      <c r="AF441" s="142"/>
      <c r="AG441" s="142"/>
      <c r="AH441" s="142"/>
      <c r="AI441" s="142"/>
      <c r="AJ441" s="134">
        <v>0</v>
      </c>
      <c r="AK441" s="142"/>
    </row>
    <row r="442" spans="1:37" ht="126" x14ac:dyDescent="0.25">
      <c r="A442" s="267">
        <f t="shared" si="371"/>
        <v>384</v>
      </c>
      <c r="B442" s="133" t="s">
        <v>1935</v>
      </c>
      <c r="C442" s="138" t="s">
        <v>1552</v>
      </c>
      <c r="D442" s="142">
        <v>0</v>
      </c>
      <c r="E442" s="142">
        <f t="shared" si="373"/>
        <v>0</v>
      </c>
      <c r="F442" s="142">
        <f t="shared" si="374"/>
        <v>0</v>
      </c>
      <c r="G442" s="142">
        <v>0</v>
      </c>
      <c r="H442" s="142">
        <f t="shared" si="375"/>
        <v>0</v>
      </c>
      <c r="I442" s="142">
        <v>1.1689399200000001</v>
      </c>
      <c r="J442" s="142">
        <v>0</v>
      </c>
      <c r="K442" s="142">
        <v>0</v>
      </c>
      <c r="L442" s="142">
        <v>1.0310220000000001</v>
      </c>
      <c r="M442" s="142">
        <v>0.13791792</v>
      </c>
      <c r="N442" s="142">
        <f t="shared" si="376"/>
        <v>-1.1689399200000001</v>
      </c>
      <c r="O442" s="142">
        <f t="shared" si="377"/>
        <v>0</v>
      </c>
      <c r="P442" s="142">
        <f t="shared" si="378"/>
        <v>0</v>
      </c>
      <c r="Q442" s="142">
        <f t="shared" si="379"/>
        <v>-1.0310220000000001</v>
      </c>
      <c r="R442" s="142">
        <f t="shared" si="380"/>
        <v>-0.13791792</v>
      </c>
      <c r="S442" s="134">
        <v>1.59021163</v>
      </c>
      <c r="T442" s="134">
        <v>0.12770999999999999</v>
      </c>
      <c r="U442" s="168">
        <v>1.3475700300000002</v>
      </c>
      <c r="V442" s="134">
        <v>0</v>
      </c>
      <c r="W442" s="142">
        <v>0.11493160000000001</v>
      </c>
      <c r="X442" s="142"/>
      <c r="Y442" s="142"/>
      <c r="Z442" s="142"/>
      <c r="AA442" s="142"/>
      <c r="AB442" s="142"/>
      <c r="AC442" s="142"/>
      <c r="AD442" s="142"/>
      <c r="AE442" s="134">
        <v>0</v>
      </c>
      <c r="AF442" s="142"/>
      <c r="AG442" s="142"/>
      <c r="AH442" s="142"/>
      <c r="AI442" s="142"/>
      <c r="AJ442" s="134">
        <v>0</v>
      </c>
      <c r="AK442" s="142"/>
    </row>
    <row r="443" spans="1:37" ht="110.25" x14ac:dyDescent="0.25">
      <c r="A443" s="267">
        <f t="shared" si="371"/>
        <v>385</v>
      </c>
      <c r="B443" s="133" t="s">
        <v>1553</v>
      </c>
      <c r="C443" s="138" t="s">
        <v>1554</v>
      </c>
      <c r="D443" s="142">
        <v>0</v>
      </c>
      <c r="E443" s="142">
        <f t="shared" si="373"/>
        <v>0</v>
      </c>
      <c r="F443" s="142">
        <f t="shared" si="374"/>
        <v>0</v>
      </c>
      <c r="G443" s="142">
        <v>0</v>
      </c>
      <c r="H443" s="142">
        <f t="shared" si="375"/>
        <v>0</v>
      </c>
      <c r="I443" s="142">
        <v>0.49999900000000003</v>
      </c>
      <c r="J443" s="142">
        <v>0</v>
      </c>
      <c r="K443" s="142">
        <v>0.49999900000000003</v>
      </c>
      <c r="L443" s="142">
        <v>0</v>
      </c>
      <c r="M443" s="142">
        <v>0</v>
      </c>
      <c r="N443" s="142">
        <f t="shared" si="376"/>
        <v>-0.49999900000000003</v>
      </c>
      <c r="O443" s="142">
        <f t="shared" si="377"/>
        <v>0</v>
      </c>
      <c r="P443" s="142">
        <f t="shared" si="378"/>
        <v>-0.49999900000000003</v>
      </c>
      <c r="Q443" s="142">
        <f t="shared" si="379"/>
        <v>0</v>
      </c>
      <c r="R443" s="142">
        <f t="shared" si="380"/>
        <v>0</v>
      </c>
      <c r="S443" s="134">
        <v>0</v>
      </c>
      <c r="T443" s="134">
        <v>0</v>
      </c>
      <c r="U443" s="168">
        <v>0</v>
      </c>
      <c r="V443" s="134">
        <v>0</v>
      </c>
      <c r="W443" s="142">
        <v>0</v>
      </c>
      <c r="X443" s="142"/>
      <c r="Y443" s="142"/>
      <c r="Z443" s="142"/>
      <c r="AA443" s="142"/>
      <c r="AB443" s="142"/>
      <c r="AC443" s="142"/>
      <c r="AD443" s="142"/>
      <c r="AE443" s="134">
        <v>0</v>
      </c>
      <c r="AF443" s="142"/>
      <c r="AG443" s="142"/>
      <c r="AH443" s="142"/>
      <c r="AI443" s="142"/>
      <c r="AJ443" s="134">
        <v>0</v>
      </c>
      <c r="AK443" s="142"/>
    </row>
    <row r="444" spans="1:37" ht="78.75" x14ac:dyDescent="0.25">
      <c r="A444" s="267">
        <f t="shared" si="371"/>
        <v>386</v>
      </c>
      <c r="B444" s="133" t="s">
        <v>1936</v>
      </c>
      <c r="C444" s="138" t="s">
        <v>1555</v>
      </c>
      <c r="D444" s="142">
        <v>0</v>
      </c>
      <c r="E444" s="142">
        <f t="shared" si="373"/>
        <v>0</v>
      </c>
      <c r="F444" s="142">
        <f t="shared" si="374"/>
        <v>0</v>
      </c>
      <c r="G444" s="142">
        <v>0</v>
      </c>
      <c r="H444" s="142">
        <f t="shared" si="375"/>
        <v>0</v>
      </c>
      <c r="I444" s="142">
        <v>0.56711314800000001</v>
      </c>
      <c r="J444" s="142">
        <v>0</v>
      </c>
      <c r="K444" s="142">
        <v>0</v>
      </c>
      <c r="L444" s="142">
        <v>0.54869580000000007</v>
      </c>
      <c r="M444" s="142">
        <v>1.8417348E-2</v>
      </c>
      <c r="N444" s="142">
        <f t="shared" si="376"/>
        <v>-0.56711314800000001</v>
      </c>
      <c r="O444" s="142">
        <f t="shared" si="377"/>
        <v>0</v>
      </c>
      <c r="P444" s="142">
        <f t="shared" si="378"/>
        <v>0</v>
      </c>
      <c r="Q444" s="142">
        <f t="shared" si="379"/>
        <v>-0.54869580000000007</v>
      </c>
      <c r="R444" s="142">
        <f t="shared" si="380"/>
        <v>-1.8417348E-2</v>
      </c>
      <c r="S444" s="134">
        <v>0.48408458999999998</v>
      </c>
      <c r="T444" s="134">
        <v>0.11303000000000001</v>
      </c>
      <c r="U444" s="168">
        <v>0.35570679999999999</v>
      </c>
      <c r="V444" s="134">
        <v>0</v>
      </c>
      <c r="W444" s="142">
        <v>1.5347790000000002E-2</v>
      </c>
      <c r="X444" s="142"/>
      <c r="Y444" s="142"/>
      <c r="Z444" s="142"/>
      <c r="AA444" s="142"/>
      <c r="AB444" s="142"/>
      <c r="AC444" s="142"/>
      <c r="AD444" s="142"/>
      <c r="AE444" s="134">
        <v>0</v>
      </c>
      <c r="AF444" s="142"/>
      <c r="AG444" s="142"/>
      <c r="AH444" s="142"/>
      <c r="AI444" s="142"/>
      <c r="AJ444" s="134">
        <v>0</v>
      </c>
      <c r="AK444" s="142"/>
    </row>
    <row r="445" spans="1:37" ht="110.25" x14ac:dyDescent="0.25">
      <c r="A445" s="267">
        <f t="shared" si="371"/>
        <v>387</v>
      </c>
      <c r="B445" s="133" t="s">
        <v>1556</v>
      </c>
      <c r="C445" s="138" t="s">
        <v>1557</v>
      </c>
      <c r="D445" s="142">
        <v>0</v>
      </c>
      <c r="E445" s="142">
        <f t="shared" si="373"/>
        <v>0</v>
      </c>
      <c r="F445" s="142">
        <f t="shared" si="374"/>
        <v>0</v>
      </c>
      <c r="G445" s="142">
        <v>0</v>
      </c>
      <c r="H445" s="142">
        <f t="shared" si="375"/>
        <v>0</v>
      </c>
      <c r="I445" s="142">
        <v>4.9983696000000001E-2</v>
      </c>
      <c r="J445" s="142">
        <v>3.9455999999999998E-2</v>
      </c>
      <c r="K445" s="142">
        <v>0</v>
      </c>
      <c r="L445" s="142">
        <v>0</v>
      </c>
      <c r="M445" s="142">
        <v>1.0527696000000001E-2</v>
      </c>
      <c r="N445" s="142">
        <f t="shared" si="376"/>
        <v>-4.9983696000000001E-2</v>
      </c>
      <c r="O445" s="142">
        <f t="shared" si="377"/>
        <v>-3.9455999999999998E-2</v>
      </c>
      <c r="P445" s="142">
        <f t="shared" si="378"/>
        <v>0</v>
      </c>
      <c r="Q445" s="142">
        <f t="shared" si="379"/>
        <v>0</v>
      </c>
      <c r="R445" s="142">
        <f t="shared" si="380"/>
        <v>-1.0527696000000001E-2</v>
      </c>
      <c r="S445" s="134">
        <v>0.32706871999999998</v>
      </c>
      <c r="T445" s="134">
        <v>3.288E-2</v>
      </c>
      <c r="U445" s="168">
        <v>0.28541563999999997</v>
      </c>
      <c r="V445" s="134">
        <v>0</v>
      </c>
      <c r="W445" s="142">
        <v>8.7730800000000008E-3</v>
      </c>
      <c r="X445" s="142"/>
      <c r="Y445" s="142"/>
      <c r="Z445" s="142"/>
      <c r="AA445" s="142"/>
      <c r="AB445" s="142"/>
      <c r="AC445" s="142"/>
      <c r="AD445" s="142"/>
      <c r="AE445" s="134">
        <v>0</v>
      </c>
      <c r="AF445" s="142"/>
      <c r="AG445" s="142"/>
      <c r="AH445" s="142"/>
      <c r="AI445" s="142"/>
      <c r="AJ445" s="134">
        <v>0</v>
      </c>
      <c r="AK445" s="142"/>
    </row>
    <row r="446" spans="1:37" ht="94.5" x14ac:dyDescent="0.25">
      <c r="A446" s="267">
        <f t="shared" si="371"/>
        <v>388</v>
      </c>
      <c r="B446" s="133" t="s">
        <v>1558</v>
      </c>
      <c r="C446" s="138" t="s">
        <v>1559</v>
      </c>
      <c r="D446" s="142">
        <v>0</v>
      </c>
      <c r="E446" s="142">
        <f t="shared" si="373"/>
        <v>0</v>
      </c>
      <c r="F446" s="142">
        <f t="shared" si="374"/>
        <v>0</v>
      </c>
      <c r="G446" s="142">
        <v>0</v>
      </c>
      <c r="H446" s="142">
        <f t="shared" si="375"/>
        <v>0</v>
      </c>
      <c r="I446" s="142">
        <v>0.47536269599999997</v>
      </c>
      <c r="J446" s="142">
        <v>0</v>
      </c>
      <c r="K446" s="142">
        <v>0</v>
      </c>
      <c r="L446" s="142">
        <v>0.44959199999999999</v>
      </c>
      <c r="M446" s="142">
        <v>2.5770695999999999E-2</v>
      </c>
      <c r="N446" s="142">
        <f t="shared" si="376"/>
        <v>-0.47536269599999997</v>
      </c>
      <c r="O446" s="142">
        <f t="shared" si="377"/>
        <v>0</v>
      </c>
      <c r="P446" s="142">
        <f t="shared" si="378"/>
        <v>0</v>
      </c>
      <c r="Q446" s="142">
        <f t="shared" si="379"/>
        <v>-0.44959199999999999</v>
      </c>
      <c r="R446" s="142">
        <f t="shared" si="380"/>
        <v>-2.5770695999999999E-2</v>
      </c>
      <c r="S446" s="134">
        <v>0.42687745999999999</v>
      </c>
      <c r="T446" s="134">
        <v>0</v>
      </c>
      <c r="U446" s="168">
        <v>0.40540187999999999</v>
      </c>
      <c r="V446" s="134">
        <v>0</v>
      </c>
      <c r="W446" s="142">
        <v>2.1475580000000001E-2</v>
      </c>
      <c r="X446" s="142"/>
      <c r="Y446" s="142"/>
      <c r="Z446" s="142"/>
      <c r="AA446" s="142"/>
      <c r="AB446" s="142"/>
      <c r="AC446" s="142"/>
      <c r="AD446" s="142"/>
      <c r="AE446" s="134">
        <v>0</v>
      </c>
      <c r="AF446" s="142"/>
      <c r="AG446" s="142"/>
      <c r="AH446" s="142"/>
      <c r="AI446" s="142"/>
      <c r="AJ446" s="134">
        <v>0</v>
      </c>
      <c r="AK446" s="142"/>
    </row>
    <row r="447" spans="1:37" ht="63" x14ac:dyDescent="0.25">
      <c r="A447" s="267">
        <f t="shared" si="371"/>
        <v>389</v>
      </c>
      <c r="B447" s="133" t="s">
        <v>1937</v>
      </c>
      <c r="C447" s="138" t="s">
        <v>1938</v>
      </c>
      <c r="D447" s="142">
        <v>0</v>
      </c>
      <c r="E447" s="142">
        <f t="shared" si="373"/>
        <v>0</v>
      </c>
      <c r="F447" s="142">
        <f t="shared" si="374"/>
        <v>0</v>
      </c>
      <c r="G447" s="142">
        <v>0</v>
      </c>
      <c r="H447" s="142">
        <f t="shared" si="375"/>
        <v>0</v>
      </c>
      <c r="I447" s="142">
        <v>0.26285999999999998</v>
      </c>
      <c r="J447" s="142">
        <v>0</v>
      </c>
      <c r="K447" s="142">
        <v>0</v>
      </c>
      <c r="L447" s="142">
        <v>0.26285999999999998</v>
      </c>
      <c r="M447" s="142">
        <v>0</v>
      </c>
      <c r="N447" s="142">
        <f t="shared" si="376"/>
        <v>-0.26285999999999998</v>
      </c>
      <c r="O447" s="142">
        <f t="shared" si="377"/>
        <v>0</v>
      </c>
      <c r="P447" s="142">
        <f t="shared" si="378"/>
        <v>0</v>
      </c>
      <c r="Q447" s="142">
        <f t="shared" si="379"/>
        <v>-0.26285999999999998</v>
      </c>
      <c r="R447" s="142">
        <f t="shared" si="380"/>
        <v>0</v>
      </c>
      <c r="S447" s="134">
        <v>0</v>
      </c>
      <c r="T447" s="134">
        <v>0</v>
      </c>
      <c r="U447" s="168">
        <v>0</v>
      </c>
      <c r="V447" s="134">
        <v>0</v>
      </c>
      <c r="W447" s="142">
        <v>0</v>
      </c>
      <c r="X447" s="142"/>
      <c r="Y447" s="142"/>
      <c r="Z447" s="142"/>
      <c r="AA447" s="142"/>
      <c r="AB447" s="142"/>
      <c r="AC447" s="142"/>
      <c r="AD447" s="142"/>
      <c r="AE447" s="134">
        <v>0</v>
      </c>
      <c r="AF447" s="142"/>
      <c r="AG447" s="142"/>
      <c r="AH447" s="142"/>
      <c r="AI447" s="142"/>
      <c r="AJ447" s="134">
        <v>0</v>
      </c>
      <c r="AK447" s="142"/>
    </row>
    <row r="448" spans="1:37" ht="110.25" x14ac:dyDescent="0.25">
      <c r="A448" s="267">
        <f t="shared" si="371"/>
        <v>390</v>
      </c>
      <c r="B448" s="133" t="s">
        <v>1939</v>
      </c>
      <c r="C448" s="138" t="s">
        <v>1940</v>
      </c>
      <c r="D448" s="142">
        <v>0</v>
      </c>
      <c r="E448" s="142">
        <f t="shared" si="373"/>
        <v>0</v>
      </c>
      <c r="F448" s="142">
        <f t="shared" si="374"/>
        <v>0</v>
      </c>
      <c r="G448" s="142">
        <v>0</v>
      </c>
      <c r="H448" s="142">
        <f t="shared" si="375"/>
        <v>0</v>
      </c>
      <c r="I448" s="142">
        <v>0.51659999999999995</v>
      </c>
      <c r="J448" s="142">
        <v>0</v>
      </c>
      <c r="K448" s="142">
        <v>0</v>
      </c>
      <c r="L448" s="142">
        <v>0.51659999999999995</v>
      </c>
      <c r="M448" s="142">
        <v>0</v>
      </c>
      <c r="N448" s="142">
        <f t="shared" si="376"/>
        <v>-0.51659999999999995</v>
      </c>
      <c r="O448" s="142">
        <f t="shared" si="377"/>
        <v>0</v>
      </c>
      <c r="P448" s="142">
        <f t="shared" si="378"/>
        <v>0</v>
      </c>
      <c r="Q448" s="142">
        <f t="shared" si="379"/>
        <v>-0.51659999999999995</v>
      </c>
      <c r="R448" s="142">
        <f t="shared" si="380"/>
        <v>0</v>
      </c>
      <c r="S448" s="134">
        <v>0</v>
      </c>
      <c r="T448" s="134">
        <v>0</v>
      </c>
      <c r="U448" s="168">
        <v>0</v>
      </c>
      <c r="V448" s="134">
        <v>0</v>
      </c>
      <c r="W448" s="142">
        <v>0</v>
      </c>
      <c r="X448" s="142"/>
      <c r="Y448" s="142"/>
      <c r="Z448" s="142"/>
      <c r="AA448" s="142"/>
      <c r="AB448" s="142"/>
      <c r="AC448" s="142"/>
      <c r="AD448" s="142"/>
      <c r="AE448" s="134">
        <v>0</v>
      </c>
      <c r="AF448" s="142"/>
      <c r="AG448" s="142"/>
      <c r="AH448" s="142"/>
      <c r="AI448" s="142"/>
      <c r="AJ448" s="134">
        <v>0</v>
      </c>
      <c r="AK448" s="142"/>
    </row>
    <row r="449" spans="1:37" ht="78.75" x14ac:dyDescent="0.25">
      <c r="A449" s="267">
        <f t="shared" si="371"/>
        <v>391</v>
      </c>
      <c r="B449" s="133" t="s">
        <v>1941</v>
      </c>
      <c r="C449" s="138" t="s">
        <v>1942</v>
      </c>
      <c r="D449" s="142">
        <v>0</v>
      </c>
      <c r="E449" s="142">
        <f t="shared" si="373"/>
        <v>0</v>
      </c>
      <c r="F449" s="142">
        <f t="shared" si="374"/>
        <v>0</v>
      </c>
      <c r="G449" s="142">
        <v>0</v>
      </c>
      <c r="H449" s="142">
        <f t="shared" si="375"/>
        <v>0</v>
      </c>
      <c r="I449" s="142">
        <v>7.2030200000000003E-2</v>
      </c>
      <c r="J449" s="142">
        <v>7.2030200000000003E-2</v>
      </c>
      <c r="K449" s="142">
        <v>0</v>
      </c>
      <c r="L449" s="142">
        <v>0</v>
      </c>
      <c r="M449" s="142">
        <v>0</v>
      </c>
      <c r="N449" s="142">
        <f t="shared" si="376"/>
        <v>-7.2030200000000003E-2</v>
      </c>
      <c r="O449" s="142">
        <f t="shared" si="377"/>
        <v>-7.2030200000000003E-2</v>
      </c>
      <c r="P449" s="142">
        <f t="shared" si="378"/>
        <v>0</v>
      </c>
      <c r="Q449" s="142">
        <f t="shared" si="379"/>
        <v>0</v>
      </c>
      <c r="R449" s="142">
        <f t="shared" si="380"/>
        <v>0</v>
      </c>
      <c r="S449" s="134">
        <v>0</v>
      </c>
      <c r="T449" s="134">
        <v>0</v>
      </c>
      <c r="U449" s="168">
        <v>0</v>
      </c>
      <c r="V449" s="134">
        <v>0</v>
      </c>
      <c r="W449" s="142">
        <v>0</v>
      </c>
      <c r="X449" s="142"/>
      <c r="Y449" s="142"/>
      <c r="Z449" s="142"/>
      <c r="AA449" s="142"/>
      <c r="AB449" s="142"/>
      <c r="AC449" s="142"/>
      <c r="AD449" s="142"/>
      <c r="AE449" s="134">
        <v>0</v>
      </c>
      <c r="AF449" s="142"/>
      <c r="AG449" s="142"/>
      <c r="AH449" s="142"/>
      <c r="AI449" s="142"/>
      <c r="AJ449" s="134">
        <v>0</v>
      </c>
      <c r="AK449" s="142"/>
    </row>
    <row r="450" spans="1:37" ht="15.75" x14ac:dyDescent="0.25">
      <c r="A450" s="267"/>
      <c r="B450" s="187" t="s">
        <v>691</v>
      </c>
      <c r="C450" s="188"/>
      <c r="D450" s="170">
        <v>18.247547999999995</v>
      </c>
      <c r="E450" s="170">
        <f t="shared" ref="E450:AK450" si="381">SUM(E451:E457)</f>
        <v>1.0948528799999997</v>
      </c>
      <c r="F450" s="170">
        <f t="shared" si="381"/>
        <v>15.327940319999996</v>
      </c>
      <c r="G450" s="170">
        <f t="shared" si="381"/>
        <v>0</v>
      </c>
      <c r="H450" s="170">
        <f t="shared" si="381"/>
        <v>1.8247547999999996</v>
      </c>
      <c r="I450" s="170">
        <f t="shared" si="381"/>
        <v>5.1248038740000004</v>
      </c>
      <c r="J450" s="170">
        <f t="shared" si="381"/>
        <v>0.72821250000000004</v>
      </c>
      <c r="K450" s="170">
        <f t="shared" si="381"/>
        <v>2.3072496899999999</v>
      </c>
      <c r="L450" s="170">
        <f t="shared" si="381"/>
        <v>1.1520066</v>
      </c>
      <c r="M450" s="170">
        <f t="shared" si="381"/>
        <v>0.93733508399999999</v>
      </c>
      <c r="N450" s="170">
        <f t="shared" si="381"/>
        <v>13.122744125999997</v>
      </c>
      <c r="O450" s="170">
        <f t="shared" si="381"/>
        <v>0.36664037999999977</v>
      </c>
      <c r="P450" s="170">
        <f t="shared" si="381"/>
        <v>13.020690629999997</v>
      </c>
      <c r="Q450" s="170">
        <f t="shared" si="381"/>
        <v>-1.1520066</v>
      </c>
      <c r="R450" s="170">
        <f t="shared" si="381"/>
        <v>0.88741971599999969</v>
      </c>
      <c r="S450" s="170">
        <v>3.7833803599999998</v>
      </c>
      <c r="T450" s="170">
        <v>0.60684375999999995</v>
      </c>
      <c r="U450" s="168">
        <v>2.39542403</v>
      </c>
      <c r="V450" s="170">
        <v>0</v>
      </c>
      <c r="W450" s="170">
        <v>0.78111257000000001</v>
      </c>
      <c r="X450" s="170">
        <f t="shared" si="381"/>
        <v>0</v>
      </c>
      <c r="Y450" s="170">
        <f t="shared" si="381"/>
        <v>0</v>
      </c>
      <c r="Z450" s="170">
        <f t="shared" si="381"/>
        <v>0</v>
      </c>
      <c r="AA450" s="170">
        <f t="shared" si="381"/>
        <v>0</v>
      </c>
      <c r="AB450" s="170"/>
      <c r="AC450" s="170"/>
      <c r="AD450" s="170"/>
      <c r="AE450" s="170">
        <f t="shared" si="381"/>
        <v>0</v>
      </c>
      <c r="AF450" s="170"/>
      <c r="AG450" s="170"/>
      <c r="AH450" s="170"/>
      <c r="AI450" s="170"/>
      <c r="AJ450" s="170">
        <f t="shared" si="381"/>
        <v>0.35</v>
      </c>
      <c r="AK450" s="170">
        <f t="shared" si="381"/>
        <v>0</v>
      </c>
    </row>
    <row r="451" spans="1:37" ht="47.25" x14ac:dyDescent="0.25">
      <c r="A451" s="267">
        <f t="shared" si="371"/>
        <v>392</v>
      </c>
      <c r="B451" s="174" t="s">
        <v>692</v>
      </c>
      <c r="C451" s="138" t="s">
        <v>693</v>
      </c>
      <c r="D451" s="142">
        <v>5.1706319999999986</v>
      </c>
      <c r="E451" s="142">
        <f t="shared" ref="E451:E457" si="382">D451*6%</f>
        <v>0.31023791999999989</v>
      </c>
      <c r="F451" s="142">
        <f t="shared" ref="F451:F457" si="383">D451-E451-H451</f>
        <v>4.343330879999999</v>
      </c>
      <c r="G451" s="142">
        <v>0</v>
      </c>
      <c r="H451" s="142">
        <f t="shared" ref="H451:H457" si="384">D451*10%</f>
        <v>0.51706319999999983</v>
      </c>
      <c r="I451" s="142">
        <v>4.361516E-2</v>
      </c>
      <c r="J451" s="142">
        <v>4.361516E-2</v>
      </c>
      <c r="K451" s="142">
        <v>0</v>
      </c>
      <c r="L451" s="142">
        <v>0</v>
      </c>
      <c r="M451" s="142">
        <v>0</v>
      </c>
      <c r="N451" s="142">
        <f t="shared" ref="N451:N457" si="385">D451-I451</f>
        <v>5.1270168399999987</v>
      </c>
      <c r="O451" s="142">
        <f t="shared" ref="O451:O457" si="386">E451-J451</f>
        <v>0.2666227599999999</v>
      </c>
      <c r="P451" s="142">
        <f t="shared" ref="P451:P457" si="387">F451-K451</f>
        <v>4.343330879999999</v>
      </c>
      <c r="Q451" s="142">
        <f t="shared" ref="Q451:Q457" si="388">G451-L451</f>
        <v>0</v>
      </c>
      <c r="R451" s="142">
        <f t="shared" ref="R451:R457" si="389">H451-M451</f>
        <v>0.51706319999999983</v>
      </c>
      <c r="S451" s="134">
        <v>3.6345969999999998E-2</v>
      </c>
      <c r="T451" s="134">
        <v>3.6345969999999998E-2</v>
      </c>
      <c r="U451" s="168">
        <v>0</v>
      </c>
      <c r="V451" s="134">
        <v>0</v>
      </c>
      <c r="W451" s="142">
        <v>0</v>
      </c>
      <c r="X451" s="142"/>
      <c r="Y451" s="142"/>
      <c r="Z451" s="142"/>
      <c r="AA451" s="142"/>
      <c r="AB451" s="142"/>
      <c r="AC451" s="142"/>
      <c r="AD451" s="142"/>
      <c r="AE451" s="134">
        <v>0</v>
      </c>
      <c r="AF451" s="142"/>
      <c r="AG451" s="142"/>
      <c r="AH451" s="142"/>
      <c r="AI451" s="142"/>
      <c r="AJ451" s="134">
        <v>0</v>
      </c>
      <c r="AK451" s="142"/>
    </row>
    <row r="452" spans="1:37" ht="63" x14ac:dyDescent="0.25">
      <c r="A452" s="267">
        <f t="shared" si="371"/>
        <v>393</v>
      </c>
      <c r="B452" s="133" t="s">
        <v>694</v>
      </c>
      <c r="C452" s="138" t="s">
        <v>695</v>
      </c>
      <c r="D452" s="142">
        <v>3.0269159999999991</v>
      </c>
      <c r="E452" s="142">
        <f t="shared" si="382"/>
        <v>0.18161495999999994</v>
      </c>
      <c r="F452" s="142">
        <f t="shared" si="383"/>
        <v>2.5426094399999988</v>
      </c>
      <c r="G452" s="142">
        <v>0</v>
      </c>
      <c r="H452" s="142">
        <f t="shared" si="384"/>
        <v>0.30269159999999995</v>
      </c>
      <c r="I452" s="142">
        <v>0.44174419200000004</v>
      </c>
      <c r="J452" s="142">
        <v>0.22646694000000001</v>
      </c>
      <c r="K452" s="142">
        <v>0</v>
      </c>
      <c r="L452" s="142">
        <v>0</v>
      </c>
      <c r="M452" s="142">
        <v>0.215277252</v>
      </c>
      <c r="N452" s="142">
        <f t="shared" si="385"/>
        <v>2.5851718079999992</v>
      </c>
      <c r="O452" s="142">
        <f t="shared" si="386"/>
        <v>-4.4851980000000069E-2</v>
      </c>
      <c r="P452" s="142">
        <f t="shared" si="387"/>
        <v>2.5426094399999988</v>
      </c>
      <c r="Q452" s="142">
        <f t="shared" si="388"/>
        <v>0</v>
      </c>
      <c r="R452" s="142">
        <f t="shared" si="389"/>
        <v>8.7414347999999947E-2</v>
      </c>
      <c r="S452" s="134">
        <v>0.36812015999999992</v>
      </c>
      <c r="T452" s="134">
        <v>0.18872244999999999</v>
      </c>
      <c r="U452" s="168">
        <v>0</v>
      </c>
      <c r="V452" s="134">
        <v>0</v>
      </c>
      <c r="W452" s="142">
        <v>0.17939770999999996</v>
      </c>
      <c r="X452" s="142"/>
      <c r="Y452" s="142"/>
      <c r="Z452" s="142"/>
      <c r="AA452" s="142"/>
      <c r="AB452" s="142"/>
      <c r="AC452" s="142"/>
      <c r="AD452" s="142"/>
      <c r="AE452" s="134">
        <v>0</v>
      </c>
      <c r="AF452" s="142"/>
      <c r="AG452" s="142"/>
      <c r="AH452" s="142"/>
      <c r="AI452" s="142"/>
      <c r="AJ452" s="134">
        <v>0</v>
      </c>
      <c r="AK452" s="142"/>
    </row>
    <row r="453" spans="1:37" ht="63" x14ac:dyDescent="0.25">
      <c r="A453" s="267">
        <f t="shared" si="371"/>
        <v>394</v>
      </c>
      <c r="B453" s="133" t="s">
        <v>696</v>
      </c>
      <c r="C453" s="138" t="s">
        <v>697</v>
      </c>
      <c r="D453" s="142">
        <v>2.7386999999999997</v>
      </c>
      <c r="E453" s="142">
        <f t="shared" si="382"/>
        <v>0.16432199999999997</v>
      </c>
      <c r="F453" s="142">
        <f t="shared" si="383"/>
        <v>2.3005079999999998</v>
      </c>
      <c r="G453" s="142">
        <v>0</v>
      </c>
      <c r="H453" s="142">
        <f t="shared" si="384"/>
        <v>0.27387</v>
      </c>
      <c r="I453" s="142">
        <v>2.5591429379999999</v>
      </c>
      <c r="J453" s="142">
        <v>0.11044380000000001</v>
      </c>
      <c r="K453" s="142">
        <v>2.3072496899999999</v>
      </c>
      <c r="L453" s="142">
        <v>0</v>
      </c>
      <c r="M453" s="142">
        <v>0.14144944800000001</v>
      </c>
      <c r="N453" s="142">
        <f t="shared" si="385"/>
        <v>0.17955706199999977</v>
      </c>
      <c r="O453" s="142">
        <f t="shared" si="386"/>
        <v>5.3878199999999959E-2</v>
      </c>
      <c r="P453" s="142">
        <f t="shared" si="387"/>
        <v>-6.7416900000001334E-3</v>
      </c>
      <c r="Q453" s="142">
        <f t="shared" si="388"/>
        <v>0</v>
      </c>
      <c r="R453" s="142">
        <f t="shared" si="389"/>
        <v>0.132420552</v>
      </c>
      <c r="S453" s="134">
        <v>2.1396111200000001</v>
      </c>
      <c r="T453" s="134">
        <v>9.2036500000000007E-2</v>
      </c>
      <c r="U453" s="168">
        <v>1.9297000800000002</v>
      </c>
      <c r="V453" s="134">
        <v>0</v>
      </c>
      <c r="W453" s="142">
        <v>0.11787454</v>
      </c>
      <c r="X453" s="142"/>
      <c r="Y453" s="142"/>
      <c r="Z453" s="142"/>
      <c r="AA453" s="142"/>
      <c r="AB453" s="142"/>
      <c r="AC453" s="142"/>
      <c r="AD453" s="142"/>
      <c r="AE453" s="134">
        <v>0</v>
      </c>
      <c r="AF453" s="142"/>
      <c r="AG453" s="142"/>
      <c r="AH453" s="142"/>
      <c r="AI453" s="142"/>
      <c r="AJ453" s="134">
        <v>0</v>
      </c>
      <c r="AK453" s="142"/>
    </row>
    <row r="454" spans="1:37" ht="47.25" x14ac:dyDescent="0.25">
      <c r="A454" s="267">
        <f t="shared" si="371"/>
        <v>395</v>
      </c>
      <c r="B454" s="133" t="s">
        <v>698</v>
      </c>
      <c r="C454" s="138" t="s">
        <v>699</v>
      </c>
      <c r="D454" s="142">
        <v>6.9677759999999997</v>
      </c>
      <c r="E454" s="142">
        <f t="shared" si="382"/>
        <v>0.41806655999999998</v>
      </c>
      <c r="F454" s="142">
        <f t="shared" si="383"/>
        <v>5.8529318400000001</v>
      </c>
      <c r="G454" s="142">
        <v>0</v>
      </c>
      <c r="H454" s="142">
        <f t="shared" si="384"/>
        <v>0.6967776</v>
      </c>
      <c r="I454" s="142">
        <v>0.49555509600000003</v>
      </c>
      <c r="J454" s="142">
        <v>0</v>
      </c>
      <c r="K454" s="142">
        <v>0</v>
      </c>
      <c r="L454" s="142">
        <v>0</v>
      </c>
      <c r="M454" s="142">
        <v>0.49555509600000003</v>
      </c>
      <c r="N454" s="142">
        <f t="shared" si="385"/>
        <v>6.4722209039999994</v>
      </c>
      <c r="O454" s="142">
        <f t="shared" si="386"/>
        <v>0.41806655999999998</v>
      </c>
      <c r="P454" s="142">
        <f t="shared" si="387"/>
        <v>5.8529318400000001</v>
      </c>
      <c r="Q454" s="142">
        <f t="shared" si="388"/>
        <v>0</v>
      </c>
      <c r="R454" s="142">
        <f t="shared" si="389"/>
        <v>0.20122250399999997</v>
      </c>
      <c r="S454" s="134">
        <v>0.41296258000000002</v>
      </c>
      <c r="T454" s="134">
        <v>0</v>
      </c>
      <c r="U454" s="168">
        <v>0</v>
      </c>
      <c r="V454" s="134">
        <v>0</v>
      </c>
      <c r="W454" s="142">
        <v>0.41296258000000002</v>
      </c>
      <c r="X454" s="142"/>
      <c r="Y454" s="142"/>
      <c r="Z454" s="142"/>
      <c r="AA454" s="142"/>
      <c r="AB454" s="142"/>
      <c r="AC454" s="142"/>
      <c r="AD454" s="142"/>
      <c r="AE454" s="134">
        <v>0</v>
      </c>
      <c r="AF454" s="142"/>
      <c r="AG454" s="142"/>
      <c r="AH454" s="142"/>
      <c r="AI454" s="142"/>
      <c r="AJ454" s="134">
        <v>0</v>
      </c>
      <c r="AK454" s="142"/>
    </row>
    <row r="455" spans="1:37" ht="126" x14ac:dyDescent="0.25">
      <c r="A455" s="267">
        <f t="shared" si="371"/>
        <v>396</v>
      </c>
      <c r="B455" s="133" t="s">
        <v>700</v>
      </c>
      <c r="C455" s="138" t="s">
        <v>701</v>
      </c>
      <c r="D455" s="142">
        <v>0.34352399999999994</v>
      </c>
      <c r="E455" s="142">
        <f t="shared" si="382"/>
        <v>2.0611439999999995E-2</v>
      </c>
      <c r="F455" s="142">
        <f t="shared" si="383"/>
        <v>0.28856015999999995</v>
      </c>
      <c r="G455" s="142">
        <v>0</v>
      </c>
      <c r="H455" s="142">
        <f t="shared" si="384"/>
        <v>3.4352399999999998E-2</v>
      </c>
      <c r="I455" s="142">
        <v>0.54972387999999994</v>
      </c>
      <c r="J455" s="142">
        <v>0.26569468000000002</v>
      </c>
      <c r="K455" s="142">
        <v>0</v>
      </c>
      <c r="L455" s="142">
        <v>0.25282260000000001</v>
      </c>
      <c r="M455" s="142">
        <v>3.1206600000000001E-2</v>
      </c>
      <c r="N455" s="142">
        <f t="shared" si="385"/>
        <v>-0.20619988</v>
      </c>
      <c r="O455" s="142">
        <f t="shared" si="386"/>
        <v>-0.24508324000000004</v>
      </c>
      <c r="P455" s="142">
        <f t="shared" si="387"/>
        <v>0.28856015999999995</v>
      </c>
      <c r="Q455" s="142">
        <f t="shared" si="388"/>
        <v>-0.25282260000000001</v>
      </c>
      <c r="R455" s="142">
        <f t="shared" si="389"/>
        <v>3.1457999999999972E-3</v>
      </c>
      <c r="S455" s="134">
        <v>0.63025432999999997</v>
      </c>
      <c r="T455" s="134">
        <v>0.22141224000000004</v>
      </c>
      <c r="U455" s="168">
        <v>0.38283658999999998</v>
      </c>
      <c r="V455" s="134">
        <v>0</v>
      </c>
      <c r="W455" s="142">
        <v>2.6005500000000001E-2</v>
      </c>
      <c r="X455" s="142"/>
      <c r="Y455" s="142"/>
      <c r="Z455" s="142"/>
      <c r="AA455" s="142"/>
      <c r="AB455" s="142"/>
      <c r="AC455" s="142"/>
      <c r="AD455" s="142"/>
      <c r="AE455" s="134">
        <v>0</v>
      </c>
      <c r="AF455" s="142"/>
      <c r="AG455" s="142"/>
      <c r="AH455" s="142"/>
      <c r="AI455" s="142"/>
      <c r="AJ455" s="134">
        <v>0</v>
      </c>
      <c r="AK455" s="142"/>
    </row>
    <row r="456" spans="1:37" ht="47.25" x14ac:dyDescent="0.25">
      <c r="A456" s="267">
        <f t="shared" si="371"/>
        <v>397</v>
      </c>
      <c r="B456" s="133" t="s">
        <v>1560</v>
      </c>
      <c r="C456" s="138" t="s">
        <v>1561</v>
      </c>
      <c r="D456" s="142">
        <v>0</v>
      </c>
      <c r="E456" s="142">
        <f t="shared" si="382"/>
        <v>0</v>
      </c>
      <c r="F456" s="142">
        <f t="shared" si="383"/>
        <v>0</v>
      </c>
      <c r="G456" s="142">
        <v>0</v>
      </c>
      <c r="H456" s="142">
        <f t="shared" si="384"/>
        <v>0</v>
      </c>
      <c r="I456" s="142">
        <v>0.89918399999999998</v>
      </c>
      <c r="J456" s="142">
        <v>0</v>
      </c>
      <c r="K456" s="142">
        <v>0</v>
      </c>
      <c r="L456" s="142">
        <v>0.89918399999999998</v>
      </c>
      <c r="M456" s="142">
        <v>0</v>
      </c>
      <c r="N456" s="142">
        <f t="shared" si="385"/>
        <v>-0.89918399999999998</v>
      </c>
      <c r="O456" s="142">
        <f t="shared" si="386"/>
        <v>0</v>
      </c>
      <c r="P456" s="142">
        <f t="shared" si="387"/>
        <v>0</v>
      </c>
      <c r="Q456" s="142">
        <f t="shared" si="388"/>
        <v>-0.89918399999999998</v>
      </c>
      <c r="R456" s="142">
        <f t="shared" si="389"/>
        <v>0</v>
      </c>
      <c r="S456" s="134">
        <v>0</v>
      </c>
      <c r="T456" s="134">
        <v>0</v>
      </c>
      <c r="U456" s="168">
        <v>0</v>
      </c>
      <c r="V456" s="134">
        <v>0</v>
      </c>
      <c r="W456" s="142">
        <v>0</v>
      </c>
      <c r="X456" s="142"/>
      <c r="Y456" s="142"/>
      <c r="Z456" s="142"/>
      <c r="AA456" s="142"/>
      <c r="AB456" s="142"/>
      <c r="AC456" s="142"/>
      <c r="AD456" s="142"/>
      <c r="AE456" s="134">
        <v>0</v>
      </c>
      <c r="AF456" s="142"/>
      <c r="AG456" s="142"/>
      <c r="AH456" s="142"/>
      <c r="AI456" s="142"/>
      <c r="AJ456" s="134">
        <v>0</v>
      </c>
      <c r="AK456" s="142"/>
    </row>
    <row r="457" spans="1:37" ht="94.5" x14ac:dyDescent="0.25">
      <c r="A457" s="267">
        <f t="shared" si="371"/>
        <v>398</v>
      </c>
      <c r="B457" s="174" t="s">
        <v>1562</v>
      </c>
      <c r="C457" s="138" t="s">
        <v>1563</v>
      </c>
      <c r="D457" s="142">
        <v>0</v>
      </c>
      <c r="E457" s="142">
        <f t="shared" si="382"/>
        <v>0</v>
      </c>
      <c r="F457" s="142">
        <f t="shared" si="383"/>
        <v>0</v>
      </c>
      <c r="G457" s="142">
        <v>0</v>
      </c>
      <c r="H457" s="142">
        <f t="shared" si="384"/>
        <v>0</v>
      </c>
      <c r="I457" s="142">
        <v>0.135838608</v>
      </c>
      <c r="J457" s="142">
        <v>8.1991919999999996E-2</v>
      </c>
      <c r="K457" s="142">
        <v>0</v>
      </c>
      <c r="L457" s="142">
        <v>0</v>
      </c>
      <c r="M457" s="142">
        <v>5.3846687999999997E-2</v>
      </c>
      <c r="N457" s="142">
        <f t="shared" si="385"/>
        <v>-0.135838608</v>
      </c>
      <c r="O457" s="142">
        <f t="shared" si="386"/>
        <v>-8.1991919999999996E-2</v>
      </c>
      <c r="P457" s="142">
        <f t="shared" si="387"/>
        <v>0</v>
      </c>
      <c r="Q457" s="142">
        <f t="shared" si="388"/>
        <v>0</v>
      </c>
      <c r="R457" s="142">
        <f t="shared" si="389"/>
        <v>-5.3846687999999997E-2</v>
      </c>
      <c r="S457" s="134">
        <v>0.19608620000000002</v>
      </c>
      <c r="T457" s="134">
        <v>6.8326600000000001E-2</v>
      </c>
      <c r="U457" s="168">
        <v>8.2887360000000007E-2</v>
      </c>
      <c r="V457" s="134">
        <v>0</v>
      </c>
      <c r="W457" s="142">
        <v>4.4872240000000008E-2</v>
      </c>
      <c r="X457" s="142"/>
      <c r="Y457" s="142"/>
      <c r="Z457" s="142"/>
      <c r="AA457" s="142"/>
      <c r="AB457" s="142"/>
      <c r="AC457" s="142"/>
      <c r="AD457" s="142"/>
      <c r="AE457" s="134">
        <v>0</v>
      </c>
      <c r="AF457" s="181">
        <v>2020</v>
      </c>
      <c r="AG457" s="142" t="s">
        <v>2200</v>
      </c>
      <c r="AH457" s="142" t="s">
        <v>2201</v>
      </c>
      <c r="AI457" s="142" t="s">
        <v>2202</v>
      </c>
      <c r="AJ457" s="134">
        <v>0.35</v>
      </c>
      <c r="AK457" s="142"/>
    </row>
    <row r="458" spans="1:37" ht="15.75" x14ac:dyDescent="0.25">
      <c r="A458" s="267"/>
      <c r="B458" s="187" t="s">
        <v>702</v>
      </c>
      <c r="C458" s="188"/>
      <c r="D458" s="168">
        <v>1043.8794195576797</v>
      </c>
      <c r="E458" s="168">
        <f t="shared" ref="E458:AK458" si="390">E459+E466+E480+E487+E507+E514+E525+E530+E535+E540+E543+E545+E549+E573+E581+E583+E589+E607+E617+E620+E625+E630+E645+E651+E661+E684+E686+E700+E703+E713+E718+E728+E755+E764+E767+E778+E820+E828+E831+E834+E845+E847+E849+E858+E861+E863</f>
        <v>62.632765173460776</v>
      </c>
      <c r="F458" s="168">
        <f t="shared" si="390"/>
        <v>876.8587124284511</v>
      </c>
      <c r="G458" s="168">
        <f t="shared" si="390"/>
        <v>0</v>
      </c>
      <c r="H458" s="168">
        <f t="shared" si="390"/>
        <v>104.387941955768</v>
      </c>
      <c r="I458" s="168">
        <v>632.3529823307457</v>
      </c>
      <c r="J458" s="168">
        <v>86.855964070000013</v>
      </c>
      <c r="K458" s="168">
        <v>476.23353342274584</v>
      </c>
      <c r="L458" s="168">
        <v>0.50882260000000001</v>
      </c>
      <c r="M458" s="168">
        <v>68.754662238000009</v>
      </c>
      <c r="N458" s="168">
        <f t="shared" si="390"/>
        <v>411.52643722693409</v>
      </c>
      <c r="O458" s="168">
        <f t="shared" si="390"/>
        <v>-24.22319889653922</v>
      </c>
      <c r="P458" s="168">
        <f t="shared" si="390"/>
        <v>400.62517900570526</v>
      </c>
      <c r="Q458" s="168">
        <f t="shared" si="390"/>
        <v>-0.50882260000000001</v>
      </c>
      <c r="R458" s="168">
        <f t="shared" si="390"/>
        <v>35.633279717767984</v>
      </c>
      <c r="S458" s="168">
        <v>560.53180156999986</v>
      </c>
      <c r="T458" s="168">
        <v>59.321621590000007</v>
      </c>
      <c r="U458" s="168">
        <v>440.45781269999998</v>
      </c>
      <c r="V458" s="168">
        <v>1.3771412000000001</v>
      </c>
      <c r="W458" s="168">
        <v>59.37522607999999</v>
      </c>
      <c r="X458" s="168">
        <f t="shared" si="390"/>
        <v>0</v>
      </c>
      <c r="Y458" s="168">
        <f t="shared" si="390"/>
        <v>0</v>
      </c>
      <c r="Z458" s="168">
        <f t="shared" si="390"/>
        <v>0</v>
      </c>
      <c r="AA458" s="168">
        <f t="shared" si="390"/>
        <v>0</v>
      </c>
      <c r="AB458" s="168"/>
      <c r="AC458" s="168"/>
      <c r="AD458" s="168"/>
      <c r="AE458" s="168">
        <f t="shared" si="390"/>
        <v>20.885999999999999</v>
      </c>
      <c r="AF458" s="168"/>
      <c r="AG458" s="168"/>
      <c r="AH458" s="168"/>
      <c r="AI458" s="168"/>
      <c r="AJ458" s="168">
        <f t="shared" si="390"/>
        <v>51.209539999999997</v>
      </c>
      <c r="AK458" s="168">
        <f t="shared" si="390"/>
        <v>0</v>
      </c>
    </row>
    <row r="459" spans="1:37" ht="15.75" x14ac:dyDescent="0.25">
      <c r="A459" s="267"/>
      <c r="B459" s="187" t="s">
        <v>179</v>
      </c>
      <c r="C459" s="188"/>
      <c r="D459" s="170">
        <v>1.0315679999999998</v>
      </c>
      <c r="E459" s="170">
        <f t="shared" ref="E459:AK459" si="391">SUM(E460:E465)</f>
        <v>6.1894079999999997E-2</v>
      </c>
      <c r="F459" s="170">
        <f t="shared" si="391"/>
        <v>0.86651712000000003</v>
      </c>
      <c r="G459" s="170">
        <f t="shared" si="391"/>
        <v>0</v>
      </c>
      <c r="H459" s="170">
        <f t="shared" si="391"/>
        <v>0.10315680000000002</v>
      </c>
      <c r="I459" s="170">
        <f t="shared" si="391"/>
        <v>5.9098983280000006</v>
      </c>
      <c r="J459" s="170">
        <f t="shared" si="391"/>
        <v>1.57439858</v>
      </c>
      <c r="K459" s="170">
        <f t="shared" si="391"/>
        <v>4.0690395200000005</v>
      </c>
      <c r="L459" s="170">
        <f t="shared" si="391"/>
        <v>0</v>
      </c>
      <c r="M459" s="170">
        <f t="shared" si="391"/>
        <v>0.26646022800000002</v>
      </c>
      <c r="N459" s="170">
        <f t="shared" si="391"/>
        <v>-4.8783303280000005</v>
      </c>
      <c r="O459" s="170">
        <f t="shared" si="391"/>
        <v>-1.5125044999999999</v>
      </c>
      <c r="P459" s="170">
        <f t="shared" si="391"/>
        <v>-3.2025223999999999</v>
      </c>
      <c r="Q459" s="170">
        <f t="shared" si="391"/>
        <v>0</v>
      </c>
      <c r="R459" s="170">
        <f t="shared" si="391"/>
        <v>-0.163303428</v>
      </c>
      <c r="S459" s="170">
        <v>5.3208055199999995</v>
      </c>
      <c r="T459" s="170">
        <v>1.3119988199999999</v>
      </c>
      <c r="U459" s="168">
        <v>3.7867565099999996</v>
      </c>
      <c r="V459" s="170">
        <v>0</v>
      </c>
      <c r="W459" s="170">
        <v>0.22205019000000001</v>
      </c>
      <c r="X459" s="170">
        <f t="shared" si="391"/>
        <v>0</v>
      </c>
      <c r="Y459" s="170">
        <f t="shared" si="391"/>
        <v>0</v>
      </c>
      <c r="Z459" s="170">
        <f t="shared" si="391"/>
        <v>0</v>
      </c>
      <c r="AA459" s="170">
        <f t="shared" si="391"/>
        <v>0</v>
      </c>
      <c r="AB459" s="170"/>
      <c r="AC459" s="170"/>
      <c r="AD459" s="170"/>
      <c r="AE459" s="170">
        <f t="shared" si="391"/>
        <v>0</v>
      </c>
      <c r="AF459" s="170"/>
      <c r="AG459" s="170"/>
      <c r="AH459" s="170"/>
      <c r="AI459" s="170"/>
      <c r="AJ459" s="170">
        <f t="shared" si="391"/>
        <v>0.98099999999999998</v>
      </c>
      <c r="AK459" s="170">
        <f t="shared" si="391"/>
        <v>0</v>
      </c>
    </row>
    <row r="460" spans="1:37" ht="78.75" x14ac:dyDescent="0.25">
      <c r="A460" s="267">
        <v>399</v>
      </c>
      <c r="B460" s="133" t="s">
        <v>703</v>
      </c>
      <c r="C460" s="138" t="s">
        <v>704</v>
      </c>
      <c r="D460" s="142">
        <v>1.1999999999999999E-2</v>
      </c>
      <c r="E460" s="142">
        <f t="shared" ref="E460:E465" si="392">D460*6%</f>
        <v>7.1999999999999994E-4</v>
      </c>
      <c r="F460" s="142">
        <f t="shared" ref="F460:F465" si="393">D460-E460-H460</f>
        <v>1.0079999999999999E-2</v>
      </c>
      <c r="G460" s="142">
        <v>0</v>
      </c>
      <c r="H460" s="142">
        <f t="shared" ref="H460:H465" si="394">D460*10%</f>
        <v>1.1999999999999999E-3</v>
      </c>
      <c r="I460" s="142">
        <v>1.6009244579999999</v>
      </c>
      <c r="J460" s="142">
        <v>0.48007427000000003</v>
      </c>
      <c r="K460" s="142">
        <v>1.0288118799999999</v>
      </c>
      <c r="L460" s="142">
        <v>0</v>
      </c>
      <c r="M460" s="142">
        <v>9.2038307999999999E-2</v>
      </c>
      <c r="N460" s="142">
        <f t="shared" ref="N460:N465" si="395">D460-I460</f>
        <v>-1.5889244579999999</v>
      </c>
      <c r="O460" s="142">
        <f t="shared" ref="O460:O465" si="396">E460-J460</f>
        <v>-0.47935427000000003</v>
      </c>
      <c r="P460" s="142">
        <f t="shared" ref="P460:P465" si="397">F460-K460</f>
        <v>-1.0187318799999998</v>
      </c>
      <c r="Q460" s="142">
        <f t="shared" ref="Q460:Q465" si="398">G460-L460</f>
        <v>0</v>
      </c>
      <c r="R460" s="142">
        <f t="shared" ref="R460:R465" si="399">H460-M460</f>
        <v>-9.0838307999999993E-2</v>
      </c>
      <c r="S460" s="134">
        <v>1.54843953</v>
      </c>
      <c r="T460" s="134">
        <v>0.40006190000000003</v>
      </c>
      <c r="U460" s="168">
        <v>1.07167904</v>
      </c>
      <c r="V460" s="134">
        <v>0</v>
      </c>
      <c r="W460" s="142">
        <v>7.6698589999999997E-2</v>
      </c>
      <c r="X460" s="142"/>
      <c r="Y460" s="142"/>
      <c r="Z460" s="142"/>
      <c r="AA460" s="142"/>
      <c r="AB460" s="142"/>
      <c r="AC460" s="142"/>
      <c r="AD460" s="142"/>
      <c r="AE460" s="134">
        <v>0</v>
      </c>
      <c r="AF460" s="181">
        <v>2020</v>
      </c>
      <c r="AG460" s="142" t="s">
        <v>2200</v>
      </c>
      <c r="AH460" s="142" t="s">
        <v>2201</v>
      </c>
      <c r="AI460" s="142" t="s">
        <v>2202</v>
      </c>
      <c r="AJ460" s="134">
        <v>0.316</v>
      </c>
      <c r="AK460" s="142"/>
    </row>
    <row r="461" spans="1:37" ht="78.75" x14ac:dyDescent="0.25">
      <c r="A461" s="267">
        <f t="shared" si="371"/>
        <v>400</v>
      </c>
      <c r="B461" s="133" t="s">
        <v>1943</v>
      </c>
      <c r="C461" s="138" t="s">
        <v>1715</v>
      </c>
      <c r="D461" s="142">
        <v>1.019568</v>
      </c>
      <c r="E461" s="142">
        <f t="shared" si="392"/>
        <v>6.1174079999999999E-2</v>
      </c>
      <c r="F461" s="142">
        <f t="shared" si="393"/>
        <v>0.85643712000000005</v>
      </c>
      <c r="G461" s="142">
        <v>0</v>
      </c>
      <c r="H461" s="142">
        <f t="shared" si="394"/>
        <v>0.10195680000000001</v>
      </c>
      <c r="I461" s="142">
        <v>7.2512688000000006E-2</v>
      </c>
      <c r="J461" s="142">
        <v>0</v>
      </c>
      <c r="K461" s="142">
        <v>0</v>
      </c>
      <c r="L461" s="142">
        <v>0</v>
      </c>
      <c r="M461" s="142">
        <v>7.2512688000000006E-2</v>
      </c>
      <c r="N461" s="142">
        <f t="shared" si="395"/>
        <v>0.94705531200000004</v>
      </c>
      <c r="O461" s="142">
        <f t="shared" si="396"/>
        <v>6.1174079999999999E-2</v>
      </c>
      <c r="P461" s="142">
        <f t="shared" si="397"/>
        <v>0.85643712000000005</v>
      </c>
      <c r="Q461" s="142">
        <f t="shared" si="398"/>
        <v>0</v>
      </c>
      <c r="R461" s="142">
        <f t="shared" si="399"/>
        <v>2.9444112000000008E-2</v>
      </c>
      <c r="S461" s="134">
        <v>6.042724E-2</v>
      </c>
      <c r="T461" s="134">
        <v>0</v>
      </c>
      <c r="U461" s="168">
        <v>0</v>
      </c>
      <c r="V461" s="134">
        <v>0</v>
      </c>
      <c r="W461" s="142">
        <v>6.042724E-2</v>
      </c>
      <c r="X461" s="142"/>
      <c r="Y461" s="142"/>
      <c r="Z461" s="142"/>
      <c r="AA461" s="142"/>
      <c r="AB461" s="142"/>
      <c r="AC461" s="142"/>
      <c r="AD461" s="142"/>
      <c r="AE461" s="134">
        <v>0</v>
      </c>
      <c r="AF461" s="142"/>
      <c r="AG461" s="142"/>
      <c r="AH461" s="142"/>
      <c r="AI461" s="142"/>
      <c r="AJ461" s="134">
        <v>0</v>
      </c>
      <c r="AK461" s="142"/>
    </row>
    <row r="462" spans="1:37" ht="63" x14ac:dyDescent="0.25">
      <c r="A462" s="267">
        <f t="shared" si="371"/>
        <v>401</v>
      </c>
      <c r="B462" s="133" t="s">
        <v>1564</v>
      </c>
      <c r="C462" s="138" t="s">
        <v>1565</v>
      </c>
      <c r="D462" s="142">
        <v>0</v>
      </c>
      <c r="E462" s="142">
        <f t="shared" si="392"/>
        <v>0</v>
      </c>
      <c r="F462" s="142">
        <f t="shared" si="393"/>
        <v>0</v>
      </c>
      <c r="G462" s="142">
        <v>0</v>
      </c>
      <c r="H462" s="142">
        <f t="shared" si="394"/>
        <v>0</v>
      </c>
      <c r="I462" s="142">
        <v>1.1936784440000001</v>
      </c>
      <c r="J462" s="142">
        <v>0.32929815000000001</v>
      </c>
      <c r="K462" s="142">
        <v>0.82564751000000003</v>
      </c>
      <c r="L462" s="142">
        <v>0</v>
      </c>
      <c r="M462" s="142">
        <v>3.8732784000000006E-2</v>
      </c>
      <c r="N462" s="142">
        <f t="shared" si="395"/>
        <v>-1.1936784440000001</v>
      </c>
      <c r="O462" s="142">
        <f t="shared" si="396"/>
        <v>-0.32929815000000001</v>
      </c>
      <c r="P462" s="142">
        <f t="shared" si="397"/>
        <v>-0.82564751000000003</v>
      </c>
      <c r="Q462" s="142">
        <f t="shared" si="398"/>
        <v>0</v>
      </c>
      <c r="R462" s="142">
        <f t="shared" si="399"/>
        <v>-3.8732784000000006E-2</v>
      </c>
      <c r="S462" s="134">
        <v>0.99473203999999993</v>
      </c>
      <c r="T462" s="134">
        <v>0.27441512999999995</v>
      </c>
      <c r="U462" s="168">
        <v>0.68803958999999992</v>
      </c>
      <c r="V462" s="134">
        <v>0</v>
      </c>
      <c r="W462" s="142">
        <v>3.2277320000000005E-2</v>
      </c>
      <c r="X462" s="142"/>
      <c r="Y462" s="142"/>
      <c r="Z462" s="142"/>
      <c r="AA462" s="142"/>
      <c r="AB462" s="142"/>
      <c r="AC462" s="142"/>
      <c r="AD462" s="142"/>
      <c r="AE462" s="134">
        <v>0</v>
      </c>
      <c r="AF462" s="181">
        <v>2020</v>
      </c>
      <c r="AG462" s="142" t="s">
        <v>2200</v>
      </c>
      <c r="AH462" s="142" t="s">
        <v>2201</v>
      </c>
      <c r="AI462" s="142" t="s">
        <v>2202</v>
      </c>
      <c r="AJ462" s="134">
        <v>0.29599999999999999</v>
      </c>
      <c r="AK462" s="142"/>
    </row>
    <row r="463" spans="1:37" ht="63" x14ac:dyDescent="0.25">
      <c r="A463" s="267">
        <f t="shared" si="371"/>
        <v>402</v>
      </c>
      <c r="B463" s="133" t="s">
        <v>1566</v>
      </c>
      <c r="C463" s="138" t="s">
        <v>1567</v>
      </c>
      <c r="D463" s="142">
        <v>0</v>
      </c>
      <c r="E463" s="142">
        <f t="shared" si="392"/>
        <v>0</v>
      </c>
      <c r="F463" s="142">
        <f t="shared" si="393"/>
        <v>0</v>
      </c>
      <c r="G463" s="142">
        <v>0</v>
      </c>
      <c r="H463" s="142">
        <f t="shared" si="394"/>
        <v>0</v>
      </c>
      <c r="I463" s="142">
        <v>1.2918212599999999</v>
      </c>
      <c r="J463" s="142">
        <v>0.42035992999999999</v>
      </c>
      <c r="K463" s="142">
        <v>0.87146132999999992</v>
      </c>
      <c r="L463" s="142">
        <v>0</v>
      </c>
      <c r="M463" s="142">
        <v>0</v>
      </c>
      <c r="N463" s="142">
        <f t="shared" si="395"/>
        <v>-1.2918212599999999</v>
      </c>
      <c r="O463" s="142">
        <f t="shared" si="396"/>
        <v>-0.42035992999999999</v>
      </c>
      <c r="P463" s="142">
        <f t="shared" si="397"/>
        <v>-0.87146132999999992</v>
      </c>
      <c r="Q463" s="142">
        <f t="shared" si="398"/>
        <v>0</v>
      </c>
      <c r="R463" s="142">
        <f t="shared" si="399"/>
        <v>0</v>
      </c>
      <c r="S463" s="134">
        <v>1.2580721500000001</v>
      </c>
      <c r="T463" s="134">
        <v>0.35029992999999998</v>
      </c>
      <c r="U463" s="168">
        <v>0.90777221999999991</v>
      </c>
      <c r="V463" s="134">
        <v>0</v>
      </c>
      <c r="W463" s="142">
        <v>0</v>
      </c>
      <c r="X463" s="142"/>
      <c r="Y463" s="142"/>
      <c r="Z463" s="142"/>
      <c r="AA463" s="142"/>
      <c r="AB463" s="142"/>
      <c r="AC463" s="142"/>
      <c r="AD463" s="142"/>
      <c r="AE463" s="134">
        <v>0</v>
      </c>
      <c r="AF463" s="142"/>
      <c r="AG463" s="142"/>
      <c r="AH463" s="142"/>
      <c r="AI463" s="142"/>
      <c r="AJ463" s="134">
        <v>0</v>
      </c>
      <c r="AK463" s="142"/>
    </row>
    <row r="464" spans="1:37" ht="63" x14ac:dyDescent="0.25">
      <c r="A464" s="267">
        <f t="shared" si="371"/>
        <v>403</v>
      </c>
      <c r="B464" s="133" t="s">
        <v>1944</v>
      </c>
      <c r="C464" s="138" t="s">
        <v>1945</v>
      </c>
      <c r="D464" s="142">
        <v>0</v>
      </c>
      <c r="E464" s="142">
        <f t="shared" si="392"/>
        <v>0</v>
      </c>
      <c r="F464" s="142">
        <f t="shared" si="393"/>
        <v>0</v>
      </c>
      <c r="G464" s="142">
        <v>0</v>
      </c>
      <c r="H464" s="142">
        <f t="shared" si="394"/>
        <v>0</v>
      </c>
      <c r="I464" s="142">
        <v>0</v>
      </c>
      <c r="J464" s="142">
        <v>0</v>
      </c>
      <c r="K464" s="142">
        <v>0</v>
      </c>
      <c r="L464" s="142">
        <v>0</v>
      </c>
      <c r="M464" s="142">
        <v>0</v>
      </c>
      <c r="N464" s="142">
        <f t="shared" si="395"/>
        <v>0</v>
      </c>
      <c r="O464" s="142">
        <f t="shared" si="396"/>
        <v>0</v>
      </c>
      <c r="P464" s="142">
        <f t="shared" si="397"/>
        <v>0</v>
      </c>
      <c r="Q464" s="142">
        <f t="shared" si="398"/>
        <v>0</v>
      </c>
      <c r="R464" s="142">
        <f t="shared" si="399"/>
        <v>0</v>
      </c>
      <c r="S464" s="134">
        <v>0</v>
      </c>
      <c r="T464" s="134">
        <v>0</v>
      </c>
      <c r="U464" s="168">
        <v>0</v>
      </c>
      <c r="V464" s="134">
        <v>0</v>
      </c>
      <c r="W464" s="142">
        <v>0</v>
      </c>
      <c r="X464" s="142"/>
      <c r="Y464" s="142"/>
      <c r="Z464" s="142"/>
      <c r="AA464" s="142"/>
      <c r="AB464" s="142"/>
      <c r="AC464" s="142"/>
      <c r="AD464" s="142"/>
      <c r="AE464" s="134">
        <v>0</v>
      </c>
      <c r="AF464" s="142"/>
      <c r="AG464" s="142"/>
      <c r="AH464" s="142"/>
      <c r="AI464" s="142"/>
      <c r="AJ464" s="134">
        <v>0</v>
      </c>
      <c r="AK464" s="142"/>
    </row>
    <row r="465" spans="1:37" ht="63" x14ac:dyDescent="0.25">
      <c r="A465" s="267">
        <f t="shared" si="371"/>
        <v>404</v>
      </c>
      <c r="B465" s="133" t="s">
        <v>1568</v>
      </c>
      <c r="C465" s="138" t="s">
        <v>1569</v>
      </c>
      <c r="D465" s="142">
        <v>0</v>
      </c>
      <c r="E465" s="142">
        <f t="shared" si="392"/>
        <v>0</v>
      </c>
      <c r="F465" s="142">
        <f t="shared" si="393"/>
        <v>0</v>
      </c>
      <c r="G465" s="142">
        <v>0</v>
      </c>
      <c r="H465" s="142">
        <f t="shared" si="394"/>
        <v>0</v>
      </c>
      <c r="I465" s="142">
        <v>1.7509614780000002</v>
      </c>
      <c r="J465" s="142">
        <v>0.34466622999999996</v>
      </c>
      <c r="K465" s="142">
        <v>1.3431188000000001</v>
      </c>
      <c r="L465" s="142">
        <v>0</v>
      </c>
      <c r="M465" s="142">
        <v>6.317644800000001E-2</v>
      </c>
      <c r="N465" s="142">
        <f t="shared" si="395"/>
        <v>-1.7509614780000002</v>
      </c>
      <c r="O465" s="142">
        <f t="shared" si="396"/>
        <v>-0.34466622999999996</v>
      </c>
      <c r="P465" s="142">
        <f t="shared" si="397"/>
        <v>-1.3431188000000001</v>
      </c>
      <c r="Q465" s="142">
        <f t="shared" si="398"/>
        <v>0</v>
      </c>
      <c r="R465" s="142">
        <f t="shared" si="399"/>
        <v>-6.317644800000001E-2</v>
      </c>
      <c r="S465" s="134">
        <v>1.4591345600000003</v>
      </c>
      <c r="T465" s="134">
        <v>0.28722186</v>
      </c>
      <c r="U465" s="168">
        <v>1.1192656599999999</v>
      </c>
      <c r="V465" s="134">
        <v>0</v>
      </c>
      <c r="W465" s="142">
        <v>5.2647040000000006E-2</v>
      </c>
      <c r="X465" s="142"/>
      <c r="Y465" s="142"/>
      <c r="Z465" s="142"/>
      <c r="AA465" s="142"/>
      <c r="AB465" s="142"/>
      <c r="AC465" s="142"/>
      <c r="AD465" s="142"/>
      <c r="AE465" s="134">
        <v>0</v>
      </c>
      <c r="AF465" s="181">
        <v>2020</v>
      </c>
      <c r="AG465" s="142" t="s">
        <v>2200</v>
      </c>
      <c r="AH465" s="142" t="s">
        <v>2201</v>
      </c>
      <c r="AI465" s="142" t="s">
        <v>2202</v>
      </c>
      <c r="AJ465" s="134">
        <v>0.36899999999999999</v>
      </c>
      <c r="AK465" s="142"/>
    </row>
    <row r="466" spans="1:37" ht="31.5" x14ac:dyDescent="0.25">
      <c r="A466" s="267"/>
      <c r="B466" s="187" t="s">
        <v>183</v>
      </c>
      <c r="C466" s="188"/>
      <c r="D466" s="170">
        <v>16.230062400000001</v>
      </c>
      <c r="E466" s="170">
        <f t="shared" ref="E466:AK466" si="400">SUM(E467:E479)</f>
        <v>0.97380374399999992</v>
      </c>
      <c r="F466" s="170">
        <f t="shared" si="400"/>
        <v>13.633252416000001</v>
      </c>
      <c r="G466" s="170">
        <f t="shared" si="400"/>
        <v>0</v>
      </c>
      <c r="H466" s="170">
        <f t="shared" si="400"/>
        <v>1.6230062400000003</v>
      </c>
      <c r="I466" s="170">
        <f t="shared" si="400"/>
        <v>18.391393130000001</v>
      </c>
      <c r="J466" s="170">
        <f t="shared" si="400"/>
        <v>0.49721390999999993</v>
      </c>
      <c r="K466" s="170">
        <f t="shared" si="400"/>
        <v>16.68309902</v>
      </c>
      <c r="L466" s="170">
        <f t="shared" si="400"/>
        <v>0</v>
      </c>
      <c r="M466" s="170">
        <f t="shared" si="400"/>
        <v>1.2110802000000001</v>
      </c>
      <c r="N466" s="170">
        <f t="shared" si="400"/>
        <v>-2.1613307299999969</v>
      </c>
      <c r="O466" s="170">
        <f t="shared" si="400"/>
        <v>0.47658983399999999</v>
      </c>
      <c r="P466" s="170">
        <f t="shared" si="400"/>
        <v>-3.0498466039999972</v>
      </c>
      <c r="Q466" s="170">
        <f t="shared" si="400"/>
        <v>0</v>
      </c>
      <c r="R466" s="170">
        <f t="shared" si="400"/>
        <v>0.41192604000000033</v>
      </c>
      <c r="S466" s="170">
        <v>16.651533649999998</v>
      </c>
      <c r="T466" s="170">
        <v>0.41434493000000006</v>
      </c>
      <c r="U466" s="168">
        <v>15.227955220000002</v>
      </c>
      <c r="V466" s="170">
        <v>0</v>
      </c>
      <c r="W466" s="170">
        <v>1.0092334999999999</v>
      </c>
      <c r="X466" s="170">
        <f t="shared" si="400"/>
        <v>0</v>
      </c>
      <c r="Y466" s="170">
        <f t="shared" si="400"/>
        <v>0</v>
      </c>
      <c r="Z466" s="170">
        <f t="shared" si="400"/>
        <v>0</v>
      </c>
      <c r="AA466" s="170">
        <f t="shared" si="400"/>
        <v>0</v>
      </c>
      <c r="AB466" s="170"/>
      <c r="AC466" s="170"/>
      <c r="AD466" s="170"/>
      <c r="AE466" s="170">
        <f t="shared" si="400"/>
        <v>1.7000000000000002</v>
      </c>
      <c r="AF466" s="170"/>
      <c r="AG466" s="170"/>
      <c r="AH466" s="170"/>
      <c r="AI466" s="170"/>
      <c r="AJ466" s="170">
        <f t="shared" si="400"/>
        <v>2.3083899999999997</v>
      </c>
      <c r="AK466" s="170">
        <f t="shared" si="400"/>
        <v>0</v>
      </c>
    </row>
    <row r="467" spans="1:37" ht="63" x14ac:dyDescent="0.25">
      <c r="A467" s="267">
        <f t="shared" si="371"/>
        <v>405</v>
      </c>
      <c r="B467" s="133" t="s">
        <v>705</v>
      </c>
      <c r="C467" s="138" t="s">
        <v>706</v>
      </c>
      <c r="D467" s="142">
        <v>1.1999999999999999E-2</v>
      </c>
      <c r="E467" s="142">
        <f t="shared" ref="E467:E479" si="401">D467*6%</f>
        <v>7.1999999999999994E-4</v>
      </c>
      <c r="F467" s="142">
        <f t="shared" ref="F467:F479" si="402">D467-E467-H467</f>
        <v>1.0079999999999999E-2</v>
      </c>
      <c r="G467" s="142">
        <v>0</v>
      </c>
      <c r="H467" s="142">
        <f t="shared" ref="H467:H479" si="403">D467*10%</f>
        <v>1.1999999999999999E-3</v>
      </c>
      <c r="I467" s="142">
        <v>8.5344000000000001E-4</v>
      </c>
      <c r="J467" s="142">
        <v>0</v>
      </c>
      <c r="K467" s="142">
        <v>0</v>
      </c>
      <c r="L467" s="142">
        <v>0</v>
      </c>
      <c r="M467" s="142">
        <v>8.5344000000000001E-4</v>
      </c>
      <c r="N467" s="142">
        <f t="shared" ref="N467:N479" si="404">D467-I467</f>
        <v>1.1146559999999998E-2</v>
      </c>
      <c r="O467" s="142">
        <f t="shared" ref="O467:O479" si="405">E467-J467</f>
        <v>7.1999999999999994E-4</v>
      </c>
      <c r="P467" s="142">
        <f t="shared" ref="P467:P479" si="406">F467-K467</f>
        <v>1.0079999999999999E-2</v>
      </c>
      <c r="Q467" s="142">
        <f t="shared" ref="Q467:Q479" si="407">G467-L467</f>
        <v>0</v>
      </c>
      <c r="R467" s="142">
        <f t="shared" ref="R467:R479" si="408">H467-M467</f>
        <v>3.4655999999999988E-4</v>
      </c>
      <c r="S467" s="134">
        <v>7.1119999999999994E-4</v>
      </c>
      <c r="T467" s="134">
        <v>0</v>
      </c>
      <c r="U467" s="168">
        <v>0</v>
      </c>
      <c r="V467" s="134">
        <v>0</v>
      </c>
      <c r="W467" s="142">
        <v>7.1119999999999994E-4</v>
      </c>
      <c r="X467" s="142"/>
      <c r="Y467" s="142"/>
      <c r="Z467" s="142"/>
      <c r="AA467" s="142"/>
      <c r="AB467" s="142"/>
      <c r="AC467" s="142"/>
      <c r="AD467" s="142"/>
      <c r="AE467" s="134">
        <v>0</v>
      </c>
      <c r="AF467" s="142"/>
      <c r="AG467" s="142"/>
      <c r="AH467" s="142"/>
      <c r="AI467" s="142"/>
      <c r="AJ467" s="134">
        <v>0</v>
      </c>
      <c r="AK467" s="142"/>
    </row>
    <row r="468" spans="1:37" ht="63" x14ac:dyDescent="0.25">
      <c r="A468" s="267">
        <f t="shared" si="371"/>
        <v>406</v>
      </c>
      <c r="B468" s="174" t="s">
        <v>707</v>
      </c>
      <c r="C468" s="138" t="s">
        <v>708</v>
      </c>
      <c r="D468" s="142">
        <v>1.265196</v>
      </c>
      <c r="E468" s="142">
        <f t="shared" si="401"/>
        <v>7.5911759999999995E-2</v>
      </c>
      <c r="F468" s="142">
        <f t="shared" si="402"/>
        <v>1.0627646400000001</v>
      </c>
      <c r="G468" s="142">
        <v>0</v>
      </c>
      <c r="H468" s="142">
        <f t="shared" si="403"/>
        <v>0.12651960000000001</v>
      </c>
      <c r="I468" s="142">
        <v>6.8869724299999993</v>
      </c>
      <c r="J468" s="142">
        <v>0</v>
      </c>
      <c r="K468" s="142">
        <v>6.6924708499999994</v>
      </c>
      <c r="L468" s="142">
        <v>0</v>
      </c>
      <c r="M468" s="142">
        <v>0.19450157999999998</v>
      </c>
      <c r="N468" s="142">
        <f t="shared" si="404"/>
        <v>-5.6217764299999988</v>
      </c>
      <c r="O468" s="142">
        <f t="shared" si="405"/>
        <v>7.5911759999999995E-2</v>
      </c>
      <c r="P468" s="142">
        <f t="shared" si="406"/>
        <v>-5.6297062099999993</v>
      </c>
      <c r="Q468" s="142">
        <f t="shared" si="407"/>
        <v>0</v>
      </c>
      <c r="R468" s="142">
        <f t="shared" si="408"/>
        <v>-6.798197999999997E-2</v>
      </c>
      <c r="S468" s="134">
        <v>7.1334084400000002</v>
      </c>
      <c r="T468" s="134">
        <v>0</v>
      </c>
      <c r="U468" s="168">
        <v>6.9713237900000005</v>
      </c>
      <c r="V468" s="134">
        <v>0</v>
      </c>
      <c r="W468" s="142">
        <v>0.16208464999999997</v>
      </c>
      <c r="X468" s="142"/>
      <c r="Y468" s="142"/>
      <c r="Z468" s="142"/>
      <c r="AA468" s="142"/>
      <c r="AB468" s="181">
        <v>2020</v>
      </c>
      <c r="AC468" s="142" t="s">
        <v>2198</v>
      </c>
      <c r="AD468" s="142" t="s">
        <v>2199</v>
      </c>
      <c r="AE468" s="134">
        <v>0.8</v>
      </c>
      <c r="AF468" s="181">
        <v>2020</v>
      </c>
      <c r="AG468" s="142" t="s">
        <v>2200</v>
      </c>
      <c r="AH468" s="142" t="s">
        <v>2201</v>
      </c>
      <c r="AI468" s="142" t="s">
        <v>2202</v>
      </c>
      <c r="AJ468" s="134">
        <v>1.091</v>
      </c>
      <c r="AK468" s="142"/>
    </row>
    <row r="469" spans="1:37" ht="47.25" x14ac:dyDescent="0.25">
      <c r="A469" s="267">
        <f t="shared" si="371"/>
        <v>407</v>
      </c>
      <c r="B469" s="133" t="s">
        <v>709</v>
      </c>
      <c r="C469" s="138" t="s">
        <v>710</v>
      </c>
      <c r="D469" s="142">
        <v>2.803548000000001</v>
      </c>
      <c r="E469" s="142">
        <f t="shared" si="401"/>
        <v>0.16821288000000006</v>
      </c>
      <c r="F469" s="142">
        <f t="shared" si="402"/>
        <v>2.354980320000001</v>
      </c>
      <c r="G469" s="142">
        <v>0</v>
      </c>
      <c r="H469" s="142">
        <f t="shared" si="403"/>
        <v>0.28035480000000013</v>
      </c>
      <c r="I469" s="142">
        <v>0</v>
      </c>
      <c r="J469" s="142">
        <v>0</v>
      </c>
      <c r="K469" s="142">
        <v>0</v>
      </c>
      <c r="L469" s="142">
        <v>0</v>
      </c>
      <c r="M469" s="142">
        <v>0</v>
      </c>
      <c r="N469" s="142">
        <f t="shared" si="404"/>
        <v>2.803548000000001</v>
      </c>
      <c r="O469" s="142">
        <f t="shared" si="405"/>
        <v>0.16821288000000006</v>
      </c>
      <c r="P469" s="142">
        <f t="shared" si="406"/>
        <v>2.354980320000001</v>
      </c>
      <c r="Q469" s="142">
        <f t="shared" si="407"/>
        <v>0</v>
      </c>
      <c r="R469" s="142">
        <f t="shared" si="408"/>
        <v>0.28035480000000013</v>
      </c>
      <c r="S469" s="134">
        <v>0</v>
      </c>
      <c r="T469" s="134">
        <v>0</v>
      </c>
      <c r="U469" s="168">
        <v>0</v>
      </c>
      <c r="V469" s="134">
        <v>0</v>
      </c>
      <c r="W469" s="142">
        <v>0</v>
      </c>
      <c r="X469" s="142"/>
      <c r="Y469" s="142"/>
      <c r="Z469" s="142"/>
      <c r="AA469" s="142"/>
      <c r="AB469" s="142"/>
      <c r="AC469" s="142"/>
      <c r="AD469" s="142"/>
      <c r="AE469" s="134">
        <v>0</v>
      </c>
      <c r="AF469" s="142"/>
      <c r="AG469" s="142"/>
      <c r="AH469" s="142"/>
      <c r="AI469" s="142"/>
      <c r="AJ469" s="134">
        <v>0</v>
      </c>
      <c r="AK469" s="142"/>
    </row>
    <row r="470" spans="1:37" ht="47.25" x14ac:dyDescent="0.25">
      <c r="A470" s="267">
        <f t="shared" ref="A470:A533" si="409">IF(A469&gt;0,A469+1,A468+1)</f>
        <v>408</v>
      </c>
      <c r="B470" s="133" t="s">
        <v>711</v>
      </c>
      <c r="C470" s="138" t="s">
        <v>712</v>
      </c>
      <c r="D470" s="142">
        <v>3.4748543999999999</v>
      </c>
      <c r="E470" s="142">
        <f t="shared" si="401"/>
        <v>0.20849126399999998</v>
      </c>
      <c r="F470" s="142">
        <f t="shared" si="402"/>
        <v>2.918877696</v>
      </c>
      <c r="G470" s="142">
        <v>0</v>
      </c>
      <c r="H470" s="142">
        <f t="shared" si="403"/>
        <v>0.34748544000000003</v>
      </c>
      <c r="I470" s="142">
        <v>5.2656905979999999</v>
      </c>
      <c r="J470" s="142">
        <v>0</v>
      </c>
      <c r="K470" s="142">
        <v>4.9624767099999998</v>
      </c>
      <c r="L470" s="142">
        <v>0</v>
      </c>
      <c r="M470" s="142">
        <v>0.30321388799999993</v>
      </c>
      <c r="N470" s="142">
        <f t="shared" si="404"/>
        <v>-1.790836198</v>
      </c>
      <c r="O470" s="142">
        <f t="shared" si="405"/>
        <v>0.20849126399999998</v>
      </c>
      <c r="P470" s="142">
        <f t="shared" si="406"/>
        <v>-2.0435990139999998</v>
      </c>
      <c r="Q470" s="142">
        <f t="shared" si="407"/>
        <v>0</v>
      </c>
      <c r="R470" s="142">
        <f t="shared" si="408"/>
        <v>4.4271552000000103E-2</v>
      </c>
      <c r="S470" s="134">
        <v>5.4219248100000002</v>
      </c>
      <c r="T470" s="134">
        <v>0</v>
      </c>
      <c r="U470" s="168">
        <v>5.1692465700000003</v>
      </c>
      <c r="V470" s="134">
        <v>0</v>
      </c>
      <c r="W470" s="142">
        <v>0.25267824</v>
      </c>
      <c r="X470" s="142"/>
      <c r="Y470" s="142"/>
      <c r="Z470" s="142"/>
      <c r="AA470" s="142"/>
      <c r="AB470" s="181">
        <v>2020</v>
      </c>
      <c r="AC470" s="142" t="s">
        <v>2198</v>
      </c>
      <c r="AD470" s="142" t="s">
        <v>2199</v>
      </c>
      <c r="AE470" s="134">
        <v>0.8</v>
      </c>
      <c r="AF470" s="181">
        <v>2020</v>
      </c>
      <c r="AG470" s="142" t="s">
        <v>2200</v>
      </c>
      <c r="AH470" s="142" t="s">
        <v>2201</v>
      </c>
      <c r="AI470" s="142" t="s">
        <v>2202</v>
      </c>
      <c r="AJ470" s="134">
        <v>0.41142000000000001</v>
      </c>
      <c r="AK470" s="142"/>
    </row>
    <row r="471" spans="1:37" ht="63" x14ac:dyDescent="0.25">
      <c r="A471" s="267">
        <f t="shared" si="409"/>
        <v>409</v>
      </c>
      <c r="B471" s="133" t="s">
        <v>713</v>
      </c>
      <c r="C471" s="139" t="s">
        <v>714</v>
      </c>
      <c r="D471" s="142">
        <v>1.036764</v>
      </c>
      <c r="E471" s="142">
        <f t="shared" si="401"/>
        <v>6.2205839999999998E-2</v>
      </c>
      <c r="F471" s="142">
        <f t="shared" si="402"/>
        <v>0.87088176000000006</v>
      </c>
      <c r="G471" s="142">
        <v>0</v>
      </c>
      <c r="H471" s="142">
        <f t="shared" si="403"/>
        <v>0.1036764</v>
      </c>
      <c r="I471" s="142">
        <v>0.82923698000000001</v>
      </c>
      <c r="J471" s="142">
        <v>0.19646339999999998</v>
      </c>
      <c r="K471" s="142">
        <v>0.5452973000000001</v>
      </c>
      <c r="L471" s="142">
        <v>0</v>
      </c>
      <c r="M471" s="142">
        <v>8.7476280000000003E-2</v>
      </c>
      <c r="N471" s="142">
        <f t="shared" si="404"/>
        <v>0.20752702000000001</v>
      </c>
      <c r="O471" s="142">
        <f t="shared" si="405"/>
        <v>-0.13425756</v>
      </c>
      <c r="P471" s="142">
        <f t="shared" si="406"/>
        <v>0.32558445999999996</v>
      </c>
      <c r="Q471" s="142">
        <f t="shared" si="407"/>
        <v>0</v>
      </c>
      <c r="R471" s="142">
        <f t="shared" si="408"/>
        <v>1.6200119999999998E-2</v>
      </c>
      <c r="S471" s="134">
        <v>0.80463441999999996</v>
      </c>
      <c r="T471" s="134">
        <v>0.16371950000000002</v>
      </c>
      <c r="U471" s="168">
        <v>0.56801802000000001</v>
      </c>
      <c r="V471" s="134">
        <v>0</v>
      </c>
      <c r="W471" s="142">
        <v>7.2896899999999987E-2</v>
      </c>
      <c r="X471" s="142"/>
      <c r="Y471" s="142"/>
      <c r="Z471" s="142"/>
      <c r="AA471" s="142"/>
      <c r="AB471" s="142"/>
      <c r="AC471" s="142"/>
      <c r="AD471" s="142"/>
      <c r="AE471" s="134">
        <v>0</v>
      </c>
      <c r="AF471" s="181">
        <v>2020</v>
      </c>
      <c r="AG471" s="142" t="s">
        <v>2200</v>
      </c>
      <c r="AH471" s="142" t="s">
        <v>2201</v>
      </c>
      <c r="AI471" s="142" t="s">
        <v>2202</v>
      </c>
      <c r="AJ471" s="134">
        <v>0.251</v>
      </c>
      <c r="AK471" s="142"/>
    </row>
    <row r="472" spans="1:37" ht="78.75" x14ac:dyDescent="0.25">
      <c r="A472" s="267">
        <f t="shared" si="409"/>
        <v>410</v>
      </c>
      <c r="B472" s="133" t="s">
        <v>715</v>
      </c>
      <c r="C472" s="138" t="s">
        <v>716</v>
      </c>
      <c r="D472" s="142">
        <v>5.6519999999999994E-2</v>
      </c>
      <c r="E472" s="142">
        <f t="shared" si="401"/>
        <v>3.3911999999999996E-3</v>
      </c>
      <c r="F472" s="142">
        <f t="shared" si="402"/>
        <v>4.74768E-2</v>
      </c>
      <c r="G472" s="142">
        <v>0</v>
      </c>
      <c r="H472" s="142">
        <f t="shared" si="403"/>
        <v>5.6519999999999999E-3</v>
      </c>
      <c r="I472" s="142">
        <v>4.0197720000000004E-3</v>
      </c>
      <c r="J472" s="142">
        <v>0</v>
      </c>
      <c r="K472" s="142">
        <v>0</v>
      </c>
      <c r="L472" s="142">
        <v>0</v>
      </c>
      <c r="M472" s="142">
        <v>4.0197720000000004E-3</v>
      </c>
      <c r="N472" s="142">
        <f t="shared" si="404"/>
        <v>5.2500227999999996E-2</v>
      </c>
      <c r="O472" s="142">
        <f t="shared" si="405"/>
        <v>3.3911999999999996E-3</v>
      </c>
      <c r="P472" s="142">
        <f t="shared" si="406"/>
        <v>4.74768E-2</v>
      </c>
      <c r="Q472" s="142">
        <f t="shared" si="407"/>
        <v>0</v>
      </c>
      <c r="R472" s="142">
        <f t="shared" si="408"/>
        <v>1.6322279999999995E-3</v>
      </c>
      <c r="S472" s="134">
        <v>3.3498099999999999E-3</v>
      </c>
      <c r="T472" s="134">
        <v>0</v>
      </c>
      <c r="U472" s="168">
        <v>0</v>
      </c>
      <c r="V472" s="134">
        <v>0</v>
      </c>
      <c r="W472" s="142">
        <v>3.3498099999999999E-3</v>
      </c>
      <c r="X472" s="142"/>
      <c r="Y472" s="142"/>
      <c r="Z472" s="142"/>
      <c r="AA472" s="142"/>
      <c r="AB472" s="142"/>
      <c r="AC472" s="142"/>
      <c r="AD472" s="142"/>
      <c r="AE472" s="134">
        <v>0</v>
      </c>
      <c r="AF472" s="142"/>
      <c r="AG472" s="142"/>
      <c r="AH472" s="142"/>
      <c r="AI472" s="142"/>
      <c r="AJ472" s="134">
        <v>0</v>
      </c>
      <c r="AK472" s="142"/>
    </row>
    <row r="473" spans="1:37" ht="78.75" x14ac:dyDescent="0.25">
      <c r="A473" s="267">
        <f t="shared" si="409"/>
        <v>411</v>
      </c>
      <c r="B473" s="174" t="s">
        <v>717</v>
      </c>
      <c r="C473" s="138" t="s">
        <v>718</v>
      </c>
      <c r="D473" s="142">
        <v>1.9723440000000003</v>
      </c>
      <c r="E473" s="142">
        <f t="shared" si="401"/>
        <v>0.11834064000000001</v>
      </c>
      <c r="F473" s="142">
        <f t="shared" si="402"/>
        <v>1.6567689600000004</v>
      </c>
      <c r="G473" s="142">
        <v>0</v>
      </c>
      <c r="H473" s="142">
        <f t="shared" si="403"/>
        <v>0.19723440000000003</v>
      </c>
      <c r="I473" s="142">
        <v>0.14027500799999998</v>
      </c>
      <c r="J473" s="142">
        <v>0</v>
      </c>
      <c r="K473" s="142">
        <v>0</v>
      </c>
      <c r="L473" s="142">
        <v>0</v>
      </c>
      <c r="M473" s="142">
        <v>0.14027500799999998</v>
      </c>
      <c r="N473" s="142">
        <f t="shared" si="404"/>
        <v>1.8320689920000004</v>
      </c>
      <c r="O473" s="142">
        <f t="shared" si="405"/>
        <v>0.11834064000000001</v>
      </c>
      <c r="P473" s="142">
        <f t="shared" si="406"/>
        <v>1.6567689600000004</v>
      </c>
      <c r="Q473" s="142">
        <f t="shared" si="407"/>
        <v>0</v>
      </c>
      <c r="R473" s="142">
        <f t="shared" si="408"/>
        <v>5.6959392000000053E-2</v>
      </c>
      <c r="S473" s="134">
        <v>0.11689584</v>
      </c>
      <c r="T473" s="134">
        <v>0</v>
      </c>
      <c r="U473" s="168">
        <v>0</v>
      </c>
      <c r="V473" s="134">
        <v>0</v>
      </c>
      <c r="W473" s="142">
        <v>0.11689584</v>
      </c>
      <c r="X473" s="142"/>
      <c r="Y473" s="142"/>
      <c r="Z473" s="142"/>
      <c r="AA473" s="142"/>
      <c r="AB473" s="142"/>
      <c r="AC473" s="142"/>
      <c r="AD473" s="142"/>
      <c r="AE473" s="134">
        <v>0</v>
      </c>
      <c r="AF473" s="142"/>
      <c r="AG473" s="142"/>
      <c r="AH473" s="142"/>
      <c r="AI473" s="142"/>
      <c r="AJ473" s="134">
        <v>0</v>
      </c>
      <c r="AK473" s="142"/>
    </row>
    <row r="474" spans="1:37" ht="63" x14ac:dyDescent="0.25">
      <c r="A474" s="267">
        <f t="shared" si="409"/>
        <v>412</v>
      </c>
      <c r="B474" s="133" t="s">
        <v>719</v>
      </c>
      <c r="C474" s="138" t="s">
        <v>720</v>
      </c>
      <c r="D474" s="142">
        <v>0.44650800000000002</v>
      </c>
      <c r="E474" s="142">
        <f t="shared" si="401"/>
        <v>2.6790479999999998E-2</v>
      </c>
      <c r="F474" s="142">
        <f t="shared" si="402"/>
        <v>0.37506672000000002</v>
      </c>
      <c r="G474" s="142">
        <v>0</v>
      </c>
      <c r="H474" s="142">
        <f t="shared" si="403"/>
        <v>4.4650800000000004E-2</v>
      </c>
      <c r="I474" s="142">
        <v>1.5549155999999998E-2</v>
      </c>
      <c r="J474" s="142">
        <v>0</v>
      </c>
      <c r="K474" s="142">
        <v>0</v>
      </c>
      <c r="L474" s="142">
        <v>0</v>
      </c>
      <c r="M474" s="142">
        <v>1.5549155999999998E-2</v>
      </c>
      <c r="N474" s="142">
        <f t="shared" si="404"/>
        <v>0.43095884400000001</v>
      </c>
      <c r="O474" s="142">
        <f t="shared" si="405"/>
        <v>2.6790479999999998E-2</v>
      </c>
      <c r="P474" s="142">
        <f t="shared" si="406"/>
        <v>0.37506672000000002</v>
      </c>
      <c r="Q474" s="142">
        <f t="shared" si="407"/>
        <v>0</v>
      </c>
      <c r="R474" s="142">
        <f t="shared" si="408"/>
        <v>2.9101644000000006E-2</v>
      </c>
      <c r="S474" s="134">
        <v>8.0250159999999987E-2</v>
      </c>
      <c r="T474" s="134">
        <v>0</v>
      </c>
      <c r="U474" s="168">
        <v>6.7292530000000003E-2</v>
      </c>
      <c r="V474" s="134">
        <v>0</v>
      </c>
      <c r="W474" s="142">
        <v>1.2957630000000001E-2</v>
      </c>
      <c r="X474" s="142"/>
      <c r="Y474" s="142"/>
      <c r="Z474" s="142"/>
      <c r="AA474" s="142"/>
      <c r="AB474" s="142"/>
      <c r="AC474" s="142"/>
      <c r="AD474" s="142"/>
      <c r="AE474" s="134">
        <v>0</v>
      </c>
      <c r="AF474" s="181">
        <v>2020</v>
      </c>
      <c r="AG474" s="142" t="s">
        <v>2200</v>
      </c>
      <c r="AH474" s="142" t="s">
        <v>2201</v>
      </c>
      <c r="AI474" s="142" t="s">
        <v>2202</v>
      </c>
      <c r="AJ474" s="134">
        <v>9.9000000000000005E-2</v>
      </c>
      <c r="AK474" s="142"/>
    </row>
    <row r="475" spans="1:37" ht="63" x14ac:dyDescent="0.25">
      <c r="A475" s="267">
        <f t="shared" si="409"/>
        <v>413</v>
      </c>
      <c r="B475" s="133" t="s">
        <v>721</v>
      </c>
      <c r="C475" s="138" t="s">
        <v>722</v>
      </c>
      <c r="D475" s="142">
        <v>1.594716</v>
      </c>
      <c r="E475" s="142">
        <f t="shared" si="401"/>
        <v>9.5682959999999997E-2</v>
      </c>
      <c r="F475" s="142">
        <f t="shared" si="402"/>
        <v>1.33956144</v>
      </c>
      <c r="G475" s="142">
        <v>0</v>
      </c>
      <c r="H475" s="142">
        <f t="shared" si="403"/>
        <v>0.15947160000000002</v>
      </c>
      <c r="I475" s="142">
        <v>0.11341773599999999</v>
      </c>
      <c r="J475" s="142">
        <v>0</v>
      </c>
      <c r="K475" s="142">
        <v>0</v>
      </c>
      <c r="L475" s="142">
        <v>0</v>
      </c>
      <c r="M475" s="142">
        <v>0.11341773599999999</v>
      </c>
      <c r="N475" s="142">
        <f t="shared" si="404"/>
        <v>1.4812982640000001</v>
      </c>
      <c r="O475" s="142">
        <f t="shared" si="405"/>
        <v>9.5682959999999997E-2</v>
      </c>
      <c r="P475" s="142">
        <f t="shared" si="406"/>
        <v>1.33956144</v>
      </c>
      <c r="Q475" s="142">
        <f t="shared" si="407"/>
        <v>0</v>
      </c>
      <c r="R475" s="142">
        <f t="shared" si="408"/>
        <v>4.6053864000000028E-2</v>
      </c>
      <c r="S475" s="134">
        <v>9.4514780000000007E-2</v>
      </c>
      <c r="T475" s="134">
        <v>0</v>
      </c>
      <c r="U475" s="168">
        <v>0</v>
      </c>
      <c r="V475" s="134">
        <v>0</v>
      </c>
      <c r="W475" s="142">
        <v>9.4514780000000007E-2</v>
      </c>
      <c r="X475" s="142"/>
      <c r="Y475" s="142"/>
      <c r="Z475" s="142"/>
      <c r="AA475" s="142"/>
      <c r="AB475" s="142"/>
      <c r="AC475" s="142"/>
      <c r="AD475" s="142"/>
      <c r="AE475" s="134">
        <v>0</v>
      </c>
      <c r="AF475" s="142"/>
      <c r="AG475" s="142"/>
      <c r="AH475" s="142"/>
      <c r="AI475" s="142"/>
      <c r="AJ475" s="134">
        <v>0</v>
      </c>
      <c r="AK475" s="142"/>
    </row>
    <row r="476" spans="1:37" ht="63" x14ac:dyDescent="0.25">
      <c r="A476" s="267">
        <f t="shared" si="409"/>
        <v>414</v>
      </c>
      <c r="B476" s="133" t="s">
        <v>723</v>
      </c>
      <c r="C476" s="138" t="s">
        <v>724</v>
      </c>
      <c r="D476" s="142">
        <v>1.938564</v>
      </c>
      <c r="E476" s="142">
        <f t="shared" si="401"/>
        <v>0.11631383999999999</v>
      </c>
      <c r="F476" s="142">
        <f t="shared" si="402"/>
        <v>1.62839376</v>
      </c>
      <c r="G476" s="142">
        <v>0</v>
      </c>
      <c r="H476" s="142">
        <f t="shared" si="403"/>
        <v>0.19385640000000001</v>
      </c>
      <c r="I476" s="142">
        <v>0.13787256000000001</v>
      </c>
      <c r="J476" s="142">
        <v>0</v>
      </c>
      <c r="K476" s="142">
        <v>0</v>
      </c>
      <c r="L476" s="142">
        <v>0</v>
      </c>
      <c r="M476" s="142">
        <v>0.13787256000000001</v>
      </c>
      <c r="N476" s="142">
        <f t="shared" si="404"/>
        <v>1.80069144</v>
      </c>
      <c r="O476" s="142">
        <f t="shared" si="405"/>
        <v>0.11631383999999999</v>
      </c>
      <c r="P476" s="142">
        <f t="shared" si="406"/>
        <v>1.62839376</v>
      </c>
      <c r="Q476" s="142">
        <f t="shared" si="407"/>
        <v>0</v>
      </c>
      <c r="R476" s="142">
        <f t="shared" si="408"/>
        <v>5.5983840000000007E-2</v>
      </c>
      <c r="S476" s="134">
        <v>0.1148938</v>
      </c>
      <c r="T476" s="134">
        <v>0</v>
      </c>
      <c r="U476" s="168">
        <v>0</v>
      </c>
      <c r="V476" s="134">
        <v>0</v>
      </c>
      <c r="W476" s="142">
        <v>0.1148938</v>
      </c>
      <c r="X476" s="142"/>
      <c r="Y476" s="142"/>
      <c r="Z476" s="142"/>
      <c r="AA476" s="142"/>
      <c r="AB476" s="142"/>
      <c r="AC476" s="142"/>
      <c r="AD476" s="142"/>
      <c r="AE476" s="134">
        <v>0</v>
      </c>
      <c r="AF476" s="142"/>
      <c r="AG476" s="142"/>
      <c r="AH476" s="142"/>
      <c r="AI476" s="142"/>
      <c r="AJ476" s="134">
        <v>0</v>
      </c>
      <c r="AK476" s="142"/>
    </row>
    <row r="477" spans="1:37" ht="78.75" x14ac:dyDescent="0.25">
      <c r="A477" s="267">
        <f t="shared" si="409"/>
        <v>415</v>
      </c>
      <c r="B477" s="133" t="s">
        <v>1946</v>
      </c>
      <c r="C477" s="138" t="s">
        <v>725</v>
      </c>
      <c r="D477" s="142">
        <v>1.6290479999999998</v>
      </c>
      <c r="E477" s="142">
        <f t="shared" si="401"/>
        <v>9.774287999999999E-2</v>
      </c>
      <c r="F477" s="142">
        <f t="shared" si="402"/>
        <v>1.3684003199999999</v>
      </c>
      <c r="G477" s="142">
        <v>0</v>
      </c>
      <c r="H477" s="142">
        <f t="shared" si="403"/>
        <v>0.16290479999999999</v>
      </c>
      <c r="I477" s="142">
        <v>0.11585947199999996</v>
      </c>
      <c r="J477" s="142">
        <v>0</v>
      </c>
      <c r="K477" s="142">
        <v>0</v>
      </c>
      <c r="L477" s="142">
        <v>0</v>
      </c>
      <c r="M477" s="142">
        <v>0.11585947199999996</v>
      </c>
      <c r="N477" s="142">
        <f t="shared" si="404"/>
        <v>1.5131885279999999</v>
      </c>
      <c r="O477" s="142">
        <f t="shared" si="405"/>
        <v>9.774287999999999E-2</v>
      </c>
      <c r="P477" s="142">
        <f t="shared" si="406"/>
        <v>1.3684003199999999</v>
      </c>
      <c r="Q477" s="142">
        <f t="shared" si="407"/>
        <v>0</v>
      </c>
      <c r="R477" s="142">
        <f t="shared" si="408"/>
        <v>4.7045328000000025E-2</v>
      </c>
      <c r="S477" s="134">
        <v>9.6549559999999979E-2</v>
      </c>
      <c r="T477" s="134">
        <v>0</v>
      </c>
      <c r="U477" s="168">
        <v>0</v>
      </c>
      <c r="V477" s="134">
        <v>0</v>
      </c>
      <c r="W477" s="142">
        <v>9.6549559999999979E-2</v>
      </c>
      <c r="X477" s="142"/>
      <c r="Y477" s="142"/>
      <c r="Z477" s="142"/>
      <c r="AA477" s="142"/>
      <c r="AB477" s="142"/>
      <c r="AC477" s="142"/>
      <c r="AD477" s="142"/>
      <c r="AE477" s="134">
        <v>0</v>
      </c>
      <c r="AF477" s="142"/>
      <c r="AG477" s="142"/>
      <c r="AH477" s="142"/>
      <c r="AI477" s="142"/>
      <c r="AJ477" s="134">
        <v>0</v>
      </c>
      <c r="AK477" s="142"/>
    </row>
    <row r="478" spans="1:37" ht="47.25" x14ac:dyDescent="0.25">
      <c r="A478" s="267">
        <f t="shared" si="409"/>
        <v>416</v>
      </c>
      <c r="B478" s="174" t="s">
        <v>726</v>
      </c>
      <c r="C478" s="138" t="s">
        <v>727</v>
      </c>
      <c r="D478" s="142">
        <v>0</v>
      </c>
      <c r="E478" s="142">
        <f t="shared" si="401"/>
        <v>0</v>
      </c>
      <c r="F478" s="142">
        <f t="shared" si="402"/>
        <v>0</v>
      </c>
      <c r="G478" s="142">
        <v>0</v>
      </c>
      <c r="H478" s="142">
        <f t="shared" si="403"/>
        <v>0</v>
      </c>
      <c r="I478" s="142">
        <v>1.5760998980000001</v>
      </c>
      <c r="J478" s="142">
        <v>0</v>
      </c>
      <c r="K478" s="142">
        <v>1.54036499</v>
      </c>
      <c r="L478" s="142">
        <v>0</v>
      </c>
      <c r="M478" s="142">
        <v>3.5734908000000003E-2</v>
      </c>
      <c r="N478" s="142">
        <f t="shared" si="404"/>
        <v>-1.5760998980000001</v>
      </c>
      <c r="O478" s="142">
        <f t="shared" si="405"/>
        <v>0</v>
      </c>
      <c r="P478" s="142">
        <f t="shared" si="406"/>
        <v>-1.54036499</v>
      </c>
      <c r="Q478" s="142">
        <f t="shared" si="407"/>
        <v>0</v>
      </c>
      <c r="R478" s="142">
        <f t="shared" si="408"/>
        <v>-3.5734908000000003E-2</v>
      </c>
      <c r="S478" s="134">
        <v>2.9779090000000001E-2</v>
      </c>
      <c r="T478" s="134">
        <v>0</v>
      </c>
      <c r="U478" s="168">
        <v>0</v>
      </c>
      <c r="V478" s="134">
        <v>0</v>
      </c>
      <c r="W478" s="142">
        <v>2.9779090000000001E-2</v>
      </c>
      <c r="X478" s="142"/>
      <c r="Y478" s="142"/>
      <c r="Z478" s="142"/>
      <c r="AA478" s="142"/>
      <c r="AB478" s="142"/>
      <c r="AC478" s="142"/>
      <c r="AD478" s="142"/>
      <c r="AE478" s="134">
        <v>0</v>
      </c>
      <c r="AF478" s="181">
        <v>2020</v>
      </c>
      <c r="AG478" s="142" t="s">
        <v>2200</v>
      </c>
      <c r="AH478" s="142" t="s">
        <v>2201</v>
      </c>
      <c r="AI478" s="142" t="s">
        <v>2202</v>
      </c>
      <c r="AJ478" s="134">
        <v>9.2670000000000002E-2</v>
      </c>
      <c r="AK478" s="142"/>
    </row>
    <row r="479" spans="1:37" ht="63" x14ac:dyDescent="0.25">
      <c r="A479" s="267">
        <f t="shared" si="409"/>
        <v>417</v>
      </c>
      <c r="B479" s="133" t="s">
        <v>1570</v>
      </c>
      <c r="C479" s="138" t="s">
        <v>1571</v>
      </c>
      <c r="D479" s="142">
        <v>0</v>
      </c>
      <c r="E479" s="142">
        <f t="shared" si="401"/>
        <v>0</v>
      </c>
      <c r="F479" s="142">
        <f t="shared" si="402"/>
        <v>0</v>
      </c>
      <c r="G479" s="142">
        <v>0</v>
      </c>
      <c r="H479" s="142">
        <f t="shared" si="403"/>
        <v>0</v>
      </c>
      <c r="I479" s="142">
        <v>3.3055460800000001</v>
      </c>
      <c r="J479" s="142">
        <v>0.30075050999999997</v>
      </c>
      <c r="K479" s="142">
        <v>2.94248917</v>
      </c>
      <c r="L479" s="142">
        <v>0</v>
      </c>
      <c r="M479" s="142">
        <v>6.2306399999999991E-2</v>
      </c>
      <c r="N479" s="142">
        <f t="shared" si="404"/>
        <v>-3.3055460800000001</v>
      </c>
      <c r="O479" s="142">
        <f t="shared" si="405"/>
        <v>-0.30075050999999997</v>
      </c>
      <c r="P479" s="142">
        <f t="shared" si="406"/>
        <v>-2.94248917</v>
      </c>
      <c r="Q479" s="142">
        <f t="shared" si="407"/>
        <v>0</v>
      </c>
      <c r="R479" s="142">
        <f t="shared" si="408"/>
        <v>-6.2306399999999991E-2</v>
      </c>
      <c r="S479" s="134">
        <v>2.7546217400000002</v>
      </c>
      <c r="T479" s="134">
        <v>0.25062543000000004</v>
      </c>
      <c r="U479" s="168">
        <v>2.45207431</v>
      </c>
      <c r="V479" s="134">
        <v>0</v>
      </c>
      <c r="W479" s="142">
        <v>5.1921999999999996E-2</v>
      </c>
      <c r="X479" s="142"/>
      <c r="Y479" s="142"/>
      <c r="Z479" s="142"/>
      <c r="AA479" s="142"/>
      <c r="AB479" s="181">
        <v>2020</v>
      </c>
      <c r="AC479" s="142" t="s">
        <v>2198</v>
      </c>
      <c r="AD479" s="142" t="s">
        <v>2199</v>
      </c>
      <c r="AE479" s="134">
        <v>0.1</v>
      </c>
      <c r="AF479" s="181">
        <v>2020</v>
      </c>
      <c r="AG479" s="142" t="s">
        <v>2200</v>
      </c>
      <c r="AH479" s="142" t="s">
        <v>2201</v>
      </c>
      <c r="AI479" s="142" t="s">
        <v>2202</v>
      </c>
      <c r="AJ479" s="134">
        <v>0.36330000000000001</v>
      </c>
      <c r="AK479" s="142"/>
    </row>
    <row r="480" spans="1:37" ht="15.75" x14ac:dyDescent="0.25">
      <c r="A480" s="267"/>
      <c r="B480" s="187" t="s">
        <v>190</v>
      </c>
      <c r="C480" s="188"/>
      <c r="D480" s="170">
        <v>22.564391999999994</v>
      </c>
      <c r="E480" s="170">
        <f t="shared" ref="E480:AK480" si="410">SUM(E481:E486)</f>
        <v>1.3538635199999998</v>
      </c>
      <c r="F480" s="170">
        <f t="shared" si="410"/>
        <v>18.954089280000002</v>
      </c>
      <c r="G480" s="170">
        <f t="shared" si="410"/>
        <v>0</v>
      </c>
      <c r="H480" s="170">
        <f t="shared" si="410"/>
        <v>2.2564392</v>
      </c>
      <c r="I480" s="170">
        <f t="shared" si="410"/>
        <v>8.5175613020000007</v>
      </c>
      <c r="J480" s="170">
        <f t="shared" si="410"/>
        <v>0.16800601999999998</v>
      </c>
      <c r="K480" s="170">
        <f t="shared" si="410"/>
        <v>7.5355363499999992</v>
      </c>
      <c r="L480" s="170">
        <f t="shared" si="410"/>
        <v>0</v>
      </c>
      <c r="M480" s="170">
        <f t="shared" si="410"/>
        <v>0.81401893200000008</v>
      </c>
      <c r="N480" s="170">
        <f t="shared" si="410"/>
        <v>14.046830698000001</v>
      </c>
      <c r="O480" s="170">
        <f t="shared" si="410"/>
        <v>1.1858574999999998</v>
      </c>
      <c r="P480" s="170">
        <f t="shared" si="410"/>
        <v>11.418552930000001</v>
      </c>
      <c r="Q480" s="170">
        <f t="shared" si="410"/>
        <v>0</v>
      </c>
      <c r="R480" s="170">
        <f t="shared" si="410"/>
        <v>1.4424202680000002</v>
      </c>
      <c r="S480" s="170">
        <v>7.1966776800000005</v>
      </c>
      <c r="T480" s="170">
        <v>0.14000502000000001</v>
      </c>
      <c r="U480" s="168">
        <v>6.3783235500000002</v>
      </c>
      <c r="V480" s="170">
        <v>0</v>
      </c>
      <c r="W480" s="170">
        <v>0.67834910999999998</v>
      </c>
      <c r="X480" s="170">
        <f t="shared" si="410"/>
        <v>0</v>
      </c>
      <c r="Y480" s="170">
        <f t="shared" si="410"/>
        <v>0</v>
      </c>
      <c r="Z480" s="170">
        <f t="shared" si="410"/>
        <v>0</v>
      </c>
      <c r="AA480" s="170">
        <f t="shared" si="410"/>
        <v>0</v>
      </c>
      <c r="AB480" s="170"/>
      <c r="AC480" s="170"/>
      <c r="AD480" s="170"/>
      <c r="AE480" s="170">
        <f t="shared" si="410"/>
        <v>0.65</v>
      </c>
      <c r="AF480" s="170"/>
      <c r="AG480" s="170"/>
      <c r="AH480" s="170"/>
      <c r="AI480" s="170"/>
      <c r="AJ480" s="170">
        <f t="shared" si="410"/>
        <v>0.55600000000000005</v>
      </c>
      <c r="AK480" s="170">
        <f t="shared" si="410"/>
        <v>0</v>
      </c>
    </row>
    <row r="481" spans="1:37" ht="78.75" x14ac:dyDescent="0.25">
      <c r="A481" s="267">
        <f t="shared" si="409"/>
        <v>418</v>
      </c>
      <c r="B481" s="133" t="s">
        <v>728</v>
      </c>
      <c r="C481" s="138" t="s">
        <v>729</v>
      </c>
      <c r="D481" s="142">
        <v>2.4704160000000002</v>
      </c>
      <c r="E481" s="142">
        <f t="shared" ref="E481:E486" si="411">D481*6%</f>
        <v>0.14822496000000002</v>
      </c>
      <c r="F481" s="142">
        <f t="shared" ref="F481:F486" si="412">D481-E481-H481</f>
        <v>2.0751494400000001</v>
      </c>
      <c r="G481" s="142">
        <v>0</v>
      </c>
      <c r="H481" s="142">
        <f t="shared" ref="H481:H486" si="413">D481*10%</f>
        <v>0.24704160000000003</v>
      </c>
      <c r="I481" s="142">
        <v>0.175698408</v>
      </c>
      <c r="J481" s="142">
        <v>0</v>
      </c>
      <c r="K481" s="142">
        <v>0</v>
      </c>
      <c r="L481" s="142">
        <v>0</v>
      </c>
      <c r="M481" s="142">
        <v>0.175698408</v>
      </c>
      <c r="N481" s="142">
        <f t="shared" ref="N481:N486" si="414">D481-I481</f>
        <v>2.294717592</v>
      </c>
      <c r="O481" s="142">
        <f t="shared" ref="O481:O486" si="415">E481-J481</f>
        <v>0.14822496000000002</v>
      </c>
      <c r="P481" s="142">
        <f t="shared" ref="P481:P486" si="416">F481-K481</f>
        <v>2.0751494400000001</v>
      </c>
      <c r="Q481" s="142">
        <f t="shared" ref="Q481:Q486" si="417">G481-L481</f>
        <v>0</v>
      </c>
      <c r="R481" s="142">
        <f t="shared" ref="R481:R486" si="418">H481-M481</f>
        <v>7.1343192000000027E-2</v>
      </c>
      <c r="S481" s="134">
        <v>0.14641534</v>
      </c>
      <c r="T481" s="134">
        <v>0</v>
      </c>
      <c r="U481" s="168">
        <v>0</v>
      </c>
      <c r="V481" s="134">
        <v>0</v>
      </c>
      <c r="W481" s="142">
        <v>0.14641534</v>
      </c>
      <c r="X481" s="142"/>
      <c r="Y481" s="142"/>
      <c r="Z481" s="142"/>
      <c r="AA481" s="142"/>
      <c r="AB481" s="142"/>
      <c r="AC481" s="142"/>
      <c r="AD481" s="142"/>
      <c r="AE481" s="134">
        <v>0</v>
      </c>
      <c r="AF481" s="142"/>
      <c r="AG481" s="142"/>
      <c r="AH481" s="142"/>
      <c r="AI481" s="142"/>
      <c r="AJ481" s="134">
        <v>0</v>
      </c>
      <c r="AK481" s="142"/>
    </row>
    <row r="482" spans="1:37" ht="78.75" x14ac:dyDescent="0.25">
      <c r="A482" s="267">
        <f t="shared" si="409"/>
        <v>419</v>
      </c>
      <c r="B482" s="133" t="s">
        <v>730</v>
      </c>
      <c r="C482" s="138" t="s">
        <v>731</v>
      </c>
      <c r="D482" s="142">
        <v>1.8279719999999999</v>
      </c>
      <c r="E482" s="142">
        <f t="shared" si="411"/>
        <v>0.10967832</v>
      </c>
      <c r="F482" s="142">
        <f t="shared" si="412"/>
        <v>1.5354964799999999</v>
      </c>
      <c r="G482" s="142">
        <v>0</v>
      </c>
      <c r="H482" s="142">
        <f t="shared" si="413"/>
        <v>0.18279719999999999</v>
      </c>
      <c r="I482" s="142">
        <v>0</v>
      </c>
      <c r="J482" s="142">
        <v>0</v>
      </c>
      <c r="K482" s="142">
        <v>0</v>
      </c>
      <c r="L482" s="142">
        <v>0</v>
      </c>
      <c r="M482" s="142">
        <v>0</v>
      </c>
      <c r="N482" s="142">
        <f t="shared" si="414"/>
        <v>1.8279719999999999</v>
      </c>
      <c r="O482" s="142">
        <f t="shared" si="415"/>
        <v>0.10967832</v>
      </c>
      <c r="P482" s="142">
        <f t="shared" si="416"/>
        <v>1.5354964799999999</v>
      </c>
      <c r="Q482" s="142">
        <f t="shared" si="417"/>
        <v>0</v>
      </c>
      <c r="R482" s="142">
        <f t="shared" si="418"/>
        <v>0.18279719999999999</v>
      </c>
      <c r="S482" s="134">
        <v>0</v>
      </c>
      <c r="T482" s="134">
        <v>0</v>
      </c>
      <c r="U482" s="168">
        <v>0</v>
      </c>
      <c r="V482" s="134">
        <v>0</v>
      </c>
      <c r="W482" s="142">
        <v>0</v>
      </c>
      <c r="X482" s="142"/>
      <c r="Y482" s="142"/>
      <c r="Z482" s="142"/>
      <c r="AA482" s="142"/>
      <c r="AB482" s="142"/>
      <c r="AC482" s="142"/>
      <c r="AD482" s="142"/>
      <c r="AE482" s="134">
        <v>0</v>
      </c>
      <c r="AF482" s="142"/>
      <c r="AG482" s="142"/>
      <c r="AH482" s="142"/>
      <c r="AI482" s="142"/>
      <c r="AJ482" s="134">
        <v>0</v>
      </c>
      <c r="AK482" s="142"/>
    </row>
    <row r="483" spans="1:37" ht="47.25" x14ac:dyDescent="0.25">
      <c r="A483" s="267">
        <f t="shared" si="409"/>
        <v>420</v>
      </c>
      <c r="B483" s="174" t="s">
        <v>732</v>
      </c>
      <c r="C483" s="138" t="s">
        <v>733</v>
      </c>
      <c r="D483" s="142">
        <v>2.2587960000000002</v>
      </c>
      <c r="E483" s="142">
        <f t="shared" si="411"/>
        <v>0.13552776</v>
      </c>
      <c r="F483" s="142">
        <f t="shared" si="412"/>
        <v>1.8973886400000002</v>
      </c>
      <c r="G483" s="142">
        <v>0</v>
      </c>
      <c r="H483" s="142">
        <f t="shared" si="413"/>
        <v>0.22587960000000004</v>
      </c>
      <c r="I483" s="142">
        <v>0.3286538</v>
      </c>
      <c r="J483" s="142">
        <v>0.16800601999999998</v>
      </c>
      <c r="K483" s="142">
        <v>0</v>
      </c>
      <c r="L483" s="142">
        <v>0</v>
      </c>
      <c r="M483" s="142">
        <v>0.16064777999999999</v>
      </c>
      <c r="N483" s="142">
        <f t="shared" si="414"/>
        <v>1.9301422000000001</v>
      </c>
      <c r="O483" s="142">
        <f t="shared" si="415"/>
        <v>-3.2478259999999981E-2</v>
      </c>
      <c r="P483" s="142">
        <f t="shared" si="416"/>
        <v>1.8973886400000002</v>
      </c>
      <c r="Q483" s="142">
        <f t="shared" si="417"/>
        <v>0</v>
      </c>
      <c r="R483" s="142">
        <f t="shared" si="418"/>
        <v>6.5231820000000051E-2</v>
      </c>
      <c r="S483" s="134">
        <v>0.27387816999999998</v>
      </c>
      <c r="T483" s="134">
        <v>0.14000502000000001</v>
      </c>
      <c r="U483" s="168">
        <v>0</v>
      </c>
      <c r="V483" s="134">
        <v>0</v>
      </c>
      <c r="W483" s="142">
        <v>0.13387314999999997</v>
      </c>
      <c r="X483" s="142"/>
      <c r="Y483" s="142"/>
      <c r="Z483" s="142"/>
      <c r="AA483" s="142"/>
      <c r="AB483" s="142"/>
      <c r="AC483" s="142"/>
      <c r="AD483" s="142"/>
      <c r="AE483" s="134">
        <v>0</v>
      </c>
      <c r="AF483" s="142"/>
      <c r="AG483" s="142"/>
      <c r="AH483" s="142"/>
      <c r="AI483" s="142"/>
      <c r="AJ483" s="134">
        <v>0</v>
      </c>
      <c r="AK483" s="142"/>
    </row>
    <row r="484" spans="1:37" ht="47.25" x14ac:dyDescent="0.25">
      <c r="A484" s="267">
        <f t="shared" si="409"/>
        <v>421</v>
      </c>
      <c r="B484" s="133" t="s">
        <v>734</v>
      </c>
      <c r="C484" s="138" t="s">
        <v>735</v>
      </c>
      <c r="D484" s="142">
        <v>5.6970719999999986</v>
      </c>
      <c r="E484" s="142">
        <f t="shared" si="411"/>
        <v>0.3418243199999999</v>
      </c>
      <c r="F484" s="142">
        <f t="shared" si="412"/>
        <v>4.785540479999999</v>
      </c>
      <c r="G484" s="142">
        <v>0</v>
      </c>
      <c r="H484" s="142">
        <f t="shared" si="413"/>
        <v>0.56970719999999986</v>
      </c>
      <c r="I484" s="142">
        <v>3.6102191299999999</v>
      </c>
      <c r="J484" s="142">
        <v>0</v>
      </c>
      <c r="K484" s="142">
        <v>3.2675332699999999</v>
      </c>
      <c r="L484" s="142">
        <v>0</v>
      </c>
      <c r="M484" s="142">
        <v>0.34268586000000001</v>
      </c>
      <c r="N484" s="142">
        <f t="shared" si="414"/>
        <v>2.0868528699999986</v>
      </c>
      <c r="O484" s="142">
        <f t="shared" si="415"/>
        <v>0.3418243199999999</v>
      </c>
      <c r="P484" s="142">
        <f t="shared" si="416"/>
        <v>1.5180072099999991</v>
      </c>
      <c r="Q484" s="142">
        <f t="shared" si="417"/>
        <v>0</v>
      </c>
      <c r="R484" s="142">
        <f t="shared" si="418"/>
        <v>0.22702133999999985</v>
      </c>
      <c r="S484" s="134">
        <v>3.1072258700000002</v>
      </c>
      <c r="T484" s="134">
        <v>0</v>
      </c>
      <c r="U484" s="168">
        <v>2.8216543199999999</v>
      </c>
      <c r="V484" s="134">
        <v>0</v>
      </c>
      <c r="W484" s="142">
        <v>0.28557155000000001</v>
      </c>
      <c r="X484" s="142"/>
      <c r="Y484" s="142"/>
      <c r="Z484" s="142"/>
      <c r="AA484" s="142"/>
      <c r="AB484" s="181">
        <v>2020</v>
      </c>
      <c r="AC484" s="142" t="s">
        <v>2198</v>
      </c>
      <c r="AD484" s="142" t="s">
        <v>2199</v>
      </c>
      <c r="AE484" s="134">
        <v>0.25</v>
      </c>
      <c r="AF484" s="181">
        <v>2020</v>
      </c>
      <c r="AG484" s="142" t="s">
        <v>2200</v>
      </c>
      <c r="AH484" s="142" t="s">
        <v>2201</v>
      </c>
      <c r="AI484" s="142" t="s">
        <v>2202</v>
      </c>
      <c r="AJ484" s="134">
        <v>0.19500000000000001</v>
      </c>
      <c r="AK484" s="142"/>
    </row>
    <row r="485" spans="1:37" ht="47.25" x14ac:dyDescent="0.25">
      <c r="A485" s="267">
        <f t="shared" si="409"/>
        <v>422</v>
      </c>
      <c r="B485" s="133" t="s">
        <v>736</v>
      </c>
      <c r="C485" s="138" t="s">
        <v>737</v>
      </c>
      <c r="D485" s="142">
        <v>5.6484719999999999</v>
      </c>
      <c r="E485" s="142">
        <f t="shared" si="411"/>
        <v>0.33890831999999999</v>
      </c>
      <c r="F485" s="142">
        <f t="shared" si="412"/>
        <v>4.7447164800000001</v>
      </c>
      <c r="G485" s="142">
        <v>0</v>
      </c>
      <c r="H485" s="142">
        <f t="shared" si="413"/>
        <v>0.56484719999999999</v>
      </c>
      <c r="I485" s="142">
        <v>0</v>
      </c>
      <c r="J485" s="142">
        <v>0</v>
      </c>
      <c r="K485" s="142">
        <v>0</v>
      </c>
      <c r="L485" s="142">
        <v>0</v>
      </c>
      <c r="M485" s="142">
        <v>0</v>
      </c>
      <c r="N485" s="142">
        <f t="shared" si="414"/>
        <v>5.6484719999999999</v>
      </c>
      <c r="O485" s="142">
        <f t="shared" si="415"/>
        <v>0.33890831999999999</v>
      </c>
      <c r="P485" s="142">
        <f t="shared" si="416"/>
        <v>4.7447164800000001</v>
      </c>
      <c r="Q485" s="142">
        <f t="shared" si="417"/>
        <v>0</v>
      </c>
      <c r="R485" s="142">
        <f t="shared" si="418"/>
        <v>0.56484719999999999</v>
      </c>
      <c r="S485" s="134">
        <v>0</v>
      </c>
      <c r="T485" s="134">
        <v>0</v>
      </c>
      <c r="U485" s="168">
        <v>0</v>
      </c>
      <c r="V485" s="134">
        <v>0</v>
      </c>
      <c r="W485" s="142">
        <v>0</v>
      </c>
      <c r="X485" s="142"/>
      <c r="Y485" s="142"/>
      <c r="Z485" s="142"/>
      <c r="AA485" s="142"/>
      <c r="AB485" s="142"/>
      <c r="AC485" s="142"/>
      <c r="AD485" s="142"/>
      <c r="AE485" s="134">
        <v>0</v>
      </c>
      <c r="AF485" s="142"/>
      <c r="AG485" s="142"/>
      <c r="AH485" s="142"/>
      <c r="AI485" s="142"/>
      <c r="AJ485" s="134">
        <v>0</v>
      </c>
      <c r="AK485" s="142"/>
    </row>
    <row r="486" spans="1:37" ht="47.25" x14ac:dyDescent="0.25">
      <c r="A486" s="267">
        <f t="shared" si="409"/>
        <v>423</v>
      </c>
      <c r="B486" s="174" t="s">
        <v>738</v>
      </c>
      <c r="C486" s="138" t="s">
        <v>739</v>
      </c>
      <c r="D486" s="142">
        <v>4.661664</v>
      </c>
      <c r="E486" s="142">
        <f t="shared" si="411"/>
        <v>0.27969983999999998</v>
      </c>
      <c r="F486" s="142">
        <f t="shared" si="412"/>
        <v>3.9157977599999998</v>
      </c>
      <c r="G486" s="142">
        <v>0</v>
      </c>
      <c r="H486" s="142">
        <f t="shared" si="413"/>
        <v>0.46616640000000004</v>
      </c>
      <c r="I486" s="142">
        <v>4.4029899639999996</v>
      </c>
      <c r="J486" s="142">
        <v>0</v>
      </c>
      <c r="K486" s="142">
        <v>4.2680030799999997</v>
      </c>
      <c r="L486" s="142">
        <v>0</v>
      </c>
      <c r="M486" s="142">
        <v>0.134986884</v>
      </c>
      <c r="N486" s="142">
        <f t="shared" si="414"/>
        <v>0.25867403600000038</v>
      </c>
      <c r="O486" s="142">
        <f t="shared" si="415"/>
        <v>0.27969983999999998</v>
      </c>
      <c r="P486" s="142">
        <f t="shared" si="416"/>
        <v>-0.35220531999999993</v>
      </c>
      <c r="Q486" s="142">
        <f t="shared" si="417"/>
        <v>0</v>
      </c>
      <c r="R486" s="142">
        <f t="shared" si="418"/>
        <v>0.33117951600000006</v>
      </c>
      <c r="S486" s="134">
        <v>3.6691582999999999</v>
      </c>
      <c r="T486" s="134">
        <v>0</v>
      </c>
      <c r="U486" s="168">
        <v>3.5566692299999998</v>
      </c>
      <c r="V486" s="134">
        <v>0</v>
      </c>
      <c r="W486" s="142">
        <v>0.11248907</v>
      </c>
      <c r="X486" s="142"/>
      <c r="Y486" s="142"/>
      <c r="Z486" s="142"/>
      <c r="AA486" s="142"/>
      <c r="AB486" s="181">
        <v>2020</v>
      </c>
      <c r="AC486" s="142" t="s">
        <v>2198</v>
      </c>
      <c r="AD486" s="142" t="s">
        <v>2199</v>
      </c>
      <c r="AE486" s="134">
        <v>0.4</v>
      </c>
      <c r="AF486" s="181">
        <v>2020</v>
      </c>
      <c r="AG486" s="142" t="s">
        <v>2200</v>
      </c>
      <c r="AH486" s="142" t="s">
        <v>2201</v>
      </c>
      <c r="AI486" s="142" t="s">
        <v>2202</v>
      </c>
      <c r="AJ486" s="134">
        <v>0.36099999999999999</v>
      </c>
      <c r="AK486" s="142"/>
    </row>
    <row r="487" spans="1:37" ht="31.5" x14ac:dyDescent="0.25">
      <c r="A487" s="267"/>
      <c r="B487" s="187" t="s">
        <v>195</v>
      </c>
      <c r="C487" s="188"/>
      <c r="D487" s="170">
        <v>30.130607999999999</v>
      </c>
      <c r="E487" s="170">
        <f t="shared" ref="E487:AK487" si="419">SUM(E488:E506)</f>
        <v>1.8078364799999997</v>
      </c>
      <c r="F487" s="170">
        <f t="shared" si="419"/>
        <v>25.309710720000005</v>
      </c>
      <c r="G487" s="170">
        <f t="shared" si="419"/>
        <v>0</v>
      </c>
      <c r="H487" s="170">
        <f t="shared" si="419"/>
        <v>3.0130608000000003</v>
      </c>
      <c r="I487" s="170">
        <f t="shared" si="419"/>
        <v>46.607448034000001</v>
      </c>
      <c r="J487" s="170">
        <f t="shared" si="419"/>
        <v>3.9868696599999991</v>
      </c>
      <c r="K487" s="170">
        <f t="shared" si="419"/>
        <v>40.643423310000003</v>
      </c>
      <c r="L487" s="170">
        <f t="shared" si="419"/>
        <v>0</v>
      </c>
      <c r="M487" s="170">
        <f t="shared" si="419"/>
        <v>1.9771550640000002</v>
      </c>
      <c r="N487" s="170">
        <f t="shared" si="419"/>
        <v>-16.476840033999999</v>
      </c>
      <c r="O487" s="170">
        <f t="shared" si="419"/>
        <v>-2.1790331800000002</v>
      </c>
      <c r="P487" s="170">
        <f t="shared" si="419"/>
        <v>-15.333712589999999</v>
      </c>
      <c r="Q487" s="170">
        <f t="shared" si="419"/>
        <v>0</v>
      </c>
      <c r="R487" s="170">
        <f t="shared" si="419"/>
        <v>1.0359057360000004</v>
      </c>
      <c r="S487" s="170">
        <v>44.877571429999989</v>
      </c>
      <c r="T487" s="170">
        <v>3.4858453200000001</v>
      </c>
      <c r="U487" s="168">
        <v>39.744096890000009</v>
      </c>
      <c r="V487" s="170">
        <v>0</v>
      </c>
      <c r="W487" s="170">
        <v>1.64762922</v>
      </c>
      <c r="X487" s="170">
        <f t="shared" si="419"/>
        <v>0</v>
      </c>
      <c r="Y487" s="170">
        <f t="shared" si="419"/>
        <v>0</v>
      </c>
      <c r="Z487" s="170">
        <f t="shared" si="419"/>
        <v>0</v>
      </c>
      <c r="AA487" s="170">
        <f t="shared" si="419"/>
        <v>0</v>
      </c>
      <c r="AB487" s="170"/>
      <c r="AC487" s="170"/>
      <c r="AD487" s="170"/>
      <c r="AE487" s="170">
        <f t="shared" si="419"/>
        <v>0.35</v>
      </c>
      <c r="AF487" s="170"/>
      <c r="AG487" s="170"/>
      <c r="AH487" s="170"/>
      <c r="AI487" s="170"/>
      <c r="AJ487" s="170">
        <f t="shared" si="419"/>
        <v>3.4426999999999999</v>
      </c>
      <c r="AK487" s="170">
        <f t="shared" si="419"/>
        <v>0</v>
      </c>
    </row>
    <row r="488" spans="1:37" ht="78.75" x14ac:dyDescent="0.25">
      <c r="A488" s="267">
        <f t="shared" si="409"/>
        <v>424</v>
      </c>
      <c r="B488" s="174" t="s">
        <v>740</v>
      </c>
      <c r="C488" s="138" t="s">
        <v>741</v>
      </c>
      <c r="D488" s="142">
        <v>1.2E-2</v>
      </c>
      <c r="E488" s="142">
        <f t="shared" ref="E488:E506" si="420">D488*6%</f>
        <v>7.1999999999999994E-4</v>
      </c>
      <c r="F488" s="142">
        <f t="shared" ref="F488:F506" si="421">D488-E488-H488</f>
        <v>1.008E-2</v>
      </c>
      <c r="G488" s="142">
        <v>0</v>
      </c>
      <c r="H488" s="142">
        <f t="shared" ref="H488:H506" si="422">D488*10%</f>
        <v>1.2000000000000001E-3</v>
      </c>
      <c r="I488" s="142">
        <v>9.1432490299999998</v>
      </c>
      <c r="J488" s="142">
        <v>0.68998596000000001</v>
      </c>
      <c r="K488" s="142">
        <v>8.45240963</v>
      </c>
      <c r="L488" s="142">
        <v>0</v>
      </c>
      <c r="M488" s="142">
        <v>8.5344000000000001E-4</v>
      </c>
      <c r="N488" s="142">
        <f t="shared" ref="N488:N506" si="423">D488-I488</f>
        <v>-9.1312490299999993</v>
      </c>
      <c r="O488" s="142">
        <f t="shared" ref="O488:O506" si="424">E488-J488</f>
        <v>-0.68926595999999996</v>
      </c>
      <c r="P488" s="142">
        <f t="shared" ref="P488:P506" si="425">F488-K488</f>
        <v>-8.4423296299999997</v>
      </c>
      <c r="Q488" s="142">
        <f t="shared" ref="Q488:Q506" si="426">G488-L488</f>
        <v>0</v>
      </c>
      <c r="R488" s="142">
        <f t="shared" ref="R488:R506" si="427">H488-M488</f>
        <v>3.465600000000001E-4</v>
      </c>
      <c r="S488" s="134">
        <v>9.3802928599999991</v>
      </c>
      <c r="T488" s="134">
        <v>0.57498830000000012</v>
      </c>
      <c r="U488" s="168">
        <v>8.8045933599999984</v>
      </c>
      <c r="V488" s="134">
        <v>0</v>
      </c>
      <c r="W488" s="142">
        <v>7.1119999999999994E-4</v>
      </c>
      <c r="X488" s="142"/>
      <c r="Y488" s="142"/>
      <c r="Z488" s="142"/>
      <c r="AA488" s="142"/>
      <c r="AB488" s="142"/>
      <c r="AC488" s="142"/>
      <c r="AD488" s="142"/>
      <c r="AE488" s="134">
        <v>0</v>
      </c>
      <c r="AF488" s="142"/>
      <c r="AG488" s="142"/>
      <c r="AH488" s="142"/>
      <c r="AI488" s="142"/>
      <c r="AJ488" s="134">
        <v>0</v>
      </c>
      <c r="AK488" s="142"/>
    </row>
    <row r="489" spans="1:37" ht="63" x14ac:dyDescent="0.25">
      <c r="A489" s="267">
        <f t="shared" si="409"/>
        <v>425</v>
      </c>
      <c r="B489" s="133" t="s">
        <v>742</v>
      </c>
      <c r="C489" s="138" t="s">
        <v>743</v>
      </c>
      <c r="D489" s="142">
        <v>2.0734080000000001</v>
      </c>
      <c r="E489" s="142">
        <f t="shared" si="420"/>
        <v>0.12440448</v>
      </c>
      <c r="F489" s="142">
        <f t="shared" si="421"/>
        <v>1.7416627200000001</v>
      </c>
      <c r="G489" s="142">
        <v>0</v>
      </c>
      <c r="H489" s="142">
        <f t="shared" si="422"/>
        <v>0.20734080000000002</v>
      </c>
      <c r="I489" s="142">
        <v>0.147462816</v>
      </c>
      <c r="J489" s="142">
        <v>0</v>
      </c>
      <c r="K489" s="142">
        <v>0</v>
      </c>
      <c r="L489" s="142">
        <v>0</v>
      </c>
      <c r="M489" s="142">
        <v>0.147462816</v>
      </c>
      <c r="N489" s="142">
        <f t="shared" si="423"/>
        <v>1.9259451840000001</v>
      </c>
      <c r="O489" s="142">
        <f t="shared" si="424"/>
        <v>0.12440448</v>
      </c>
      <c r="P489" s="142">
        <f t="shared" si="425"/>
        <v>1.7416627200000001</v>
      </c>
      <c r="Q489" s="142">
        <f t="shared" si="426"/>
        <v>0</v>
      </c>
      <c r="R489" s="142">
        <f t="shared" si="427"/>
        <v>5.9877984000000023E-2</v>
      </c>
      <c r="S489" s="134">
        <v>0.12288568</v>
      </c>
      <c r="T489" s="134">
        <v>0</v>
      </c>
      <c r="U489" s="168">
        <v>0</v>
      </c>
      <c r="V489" s="134">
        <v>0</v>
      </c>
      <c r="W489" s="142">
        <v>0.12288568</v>
      </c>
      <c r="X489" s="142"/>
      <c r="Y489" s="142"/>
      <c r="Z489" s="142"/>
      <c r="AA489" s="142"/>
      <c r="AB489" s="142"/>
      <c r="AC489" s="142"/>
      <c r="AD489" s="142"/>
      <c r="AE489" s="134">
        <v>0</v>
      </c>
      <c r="AF489" s="142"/>
      <c r="AG489" s="142"/>
      <c r="AH489" s="142"/>
      <c r="AI489" s="142"/>
      <c r="AJ489" s="134">
        <v>0</v>
      </c>
      <c r="AK489" s="142"/>
    </row>
    <row r="490" spans="1:37" ht="63" x14ac:dyDescent="0.25">
      <c r="A490" s="267">
        <f t="shared" si="409"/>
        <v>426</v>
      </c>
      <c r="B490" s="133" t="s">
        <v>744</v>
      </c>
      <c r="C490" s="138" t="s">
        <v>745</v>
      </c>
      <c r="D490" s="142">
        <v>2.0734080000000001</v>
      </c>
      <c r="E490" s="142">
        <f t="shared" si="420"/>
        <v>0.12440448</v>
      </c>
      <c r="F490" s="142">
        <f t="shared" si="421"/>
        <v>1.7416627200000001</v>
      </c>
      <c r="G490" s="142">
        <v>0</v>
      </c>
      <c r="H490" s="142">
        <f t="shared" si="422"/>
        <v>0.20734080000000002</v>
      </c>
      <c r="I490" s="142">
        <v>0.147462816</v>
      </c>
      <c r="J490" s="142">
        <v>0</v>
      </c>
      <c r="K490" s="142">
        <v>0</v>
      </c>
      <c r="L490" s="142">
        <v>0</v>
      </c>
      <c r="M490" s="142">
        <v>0.147462816</v>
      </c>
      <c r="N490" s="142">
        <f t="shared" si="423"/>
        <v>1.9259451840000001</v>
      </c>
      <c r="O490" s="142">
        <f t="shared" si="424"/>
        <v>0.12440448</v>
      </c>
      <c r="P490" s="142">
        <f t="shared" si="425"/>
        <v>1.7416627200000001</v>
      </c>
      <c r="Q490" s="142">
        <f t="shared" si="426"/>
        <v>0</v>
      </c>
      <c r="R490" s="142">
        <f t="shared" si="427"/>
        <v>5.9877984000000023E-2</v>
      </c>
      <c r="S490" s="134">
        <v>0.12288568</v>
      </c>
      <c r="T490" s="134">
        <v>0</v>
      </c>
      <c r="U490" s="168">
        <v>0</v>
      </c>
      <c r="V490" s="134">
        <v>0</v>
      </c>
      <c r="W490" s="142">
        <v>0.12288568</v>
      </c>
      <c r="X490" s="142"/>
      <c r="Y490" s="142"/>
      <c r="Z490" s="142"/>
      <c r="AA490" s="142"/>
      <c r="AB490" s="142"/>
      <c r="AC490" s="142"/>
      <c r="AD490" s="142"/>
      <c r="AE490" s="134">
        <v>0</v>
      </c>
      <c r="AF490" s="142"/>
      <c r="AG490" s="142"/>
      <c r="AH490" s="142"/>
      <c r="AI490" s="142"/>
      <c r="AJ490" s="134">
        <v>0</v>
      </c>
      <c r="AK490" s="142"/>
    </row>
    <row r="491" spans="1:37" ht="47.25" x14ac:dyDescent="0.25">
      <c r="A491" s="267">
        <f t="shared" si="409"/>
        <v>427</v>
      </c>
      <c r="B491" s="133" t="s">
        <v>746</v>
      </c>
      <c r="C491" s="138" t="s">
        <v>747</v>
      </c>
      <c r="D491" s="142">
        <v>2.0734080000000001</v>
      </c>
      <c r="E491" s="142">
        <f t="shared" si="420"/>
        <v>0.12440448</v>
      </c>
      <c r="F491" s="142">
        <f t="shared" si="421"/>
        <v>1.7416627200000001</v>
      </c>
      <c r="G491" s="142">
        <v>0</v>
      </c>
      <c r="H491" s="142">
        <f t="shared" si="422"/>
        <v>0.20734080000000002</v>
      </c>
      <c r="I491" s="142">
        <v>0.147462816</v>
      </c>
      <c r="J491" s="142">
        <v>0</v>
      </c>
      <c r="K491" s="142">
        <v>0</v>
      </c>
      <c r="L491" s="142">
        <v>0</v>
      </c>
      <c r="M491" s="142">
        <v>0.147462816</v>
      </c>
      <c r="N491" s="142">
        <f t="shared" si="423"/>
        <v>1.9259451840000001</v>
      </c>
      <c r="O491" s="142">
        <f t="shared" si="424"/>
        <v>0.12440448</v>
      </c>
      <c r="P491" s="142">
        <f t="shared" si="425"/>
        <v>1.7416627200000001</v>
      </c>
      <c r="Q491" s="142">
        <f t="shared" si="426"/>
        <v>0</v>
      </c>
      <c r="R491" s="142">
        <f t="shared" si="427"/>
        <v>5.9877984000000023E-2</v>
      </c>
      <c r="S491" s="134">
        <v>0.12288568</v>
      </c>
      <c r="T491" s="134">
        <v>0</v>
      </c>
      <c r="U491" s="168">
        <v>0</v>
      </c>
      <c r="V491" s="134">
        <v>0</v>
      </c>
      <c r="W491" s="142">
        <v>0.12288568</v>
      </c>
      <c r="X491" s="142"/>
      <c r="Y491" s="142"/>
      <c r="Z491" s="142"/>
      <c r="AA491" s="142"/>
      <c r="AB491" s="142"/>
      <c r="AC491" s="142"/>
      <c r="AD491" s="142"/>
      <c r="AE491" s="134">
        <v>0</v>
      </c>
      <c r="AF491" s="142"/>
      <c r="AG491" s="142"/>
      <c r="AH491" s="142"/>
      <c r="AI491" s="142"/>
      <c r="AJ491" s="134">
        <v>0</v>
      </c>
      <c r="AK491" s="142"/>
    </row>
    <row r="492" spans="1:37" ht="63" x14ac:dyDescent="0.25">
      <c r="A492" s="267">
        <f t="shared" si="409"/>
        <v>428</v>
      </c>
      <c r="B492" s="174" t="s">
        <v>748</v>
      </c>
      <c r="C492" s="138" t="s">
        <v>749</v>
      </c>
      <c r="D492" s="142">
        <v>3.9599760000000002</v>
      </c>
      <c r="E492" s="142">
        <f t="shared" si="420"/>
        <v>0.23759856000000001</v>
      </c>
      <c r="F492" s="142">
        <f t="shared" si="421"/>
        <v>3.3263798400000004</v>
      </c>
      <c r="G492" s="142">
        <v>0</v>
      </c>
      <c r="H492" s="142">
        <f t="shared" si="422"/>
        <v>0.39599760000000006</v>
      </c>
      <c r="I492" s="142">
        <v>5.0000192840000004</v>
      </c>
      <c r="J492" s="142">
        <v>0.50270044000000003</v>
      </c>
      <c r="K492" s="142">
        <v>4.2156814000000002</v>
      </c>
      <c r="L492" s="142">
        <v>0</v>
      </c>
      <c r="M492" s="142">
        <v>0.28163744400000001</v>
      </c>
      <c r="N492" s="142">
        <f t="shared" si="423"/>
        <v>-1.0400432840000002</v>
      </c>
      <c r="O492" s="142">
        <f t="shared" si="424"/>
        <v>-0.26510188000000001</v>
      </c>
      <c r="P492" s="142">
        <f t="shared" si="425"/>
        <v>-0.88930155999999982</v>
      </c>
      <c r="Q492" s="142">
        <f t="shared" si="426"/>
        <v>0</v>
      </c>
      <c r="R492" s="142">
        <f t="shared" si="427"/>
        <v>0.11436015600000005</v>
      </c>
      <c r="S492" s="134">
        <v>5.0449496799999993</v>
      </c>
      <c r="T492" s="134">
        <v>0.41891703000000002</v>
      </c>
      <c r="U492" s="168">
        <v>4.3913347800000002</v>
      </c>
      <c r="V492" s="134">
        <v>0</v>
      </c>
      <c r="W492" s="142">
        <v>0.23469787</v>
      </c>
      <c r="X492" s="142"/>
      <c r="Y492" s="142"/>
      <c r="Z492" s="142"/>
      <c r="AA492" s="142"/>
      <c r="AB492" s="142"/>
      <c r="AC492" s="142"/>
      <c r="AD492" s="142"/>
      <c r="AE492" s="134">
        <v>0</v>
      </c>
      <c r="AF492" s="142"/>
      <c r="AG492" s="142"/>
      <c r="AH492" s="142"/>
      <c r="AI492" s="142"/>
      <c r="AJ492" s="134">
        <v>0</v>
      </c>
      <c r="AK492" s="142"/>
    </row>
    <row r="493" spans="1:37" ht="63" x14ac:dyDescent="0.25">
      <c r="A493" s="267">
        <f t="shared" si="409"/>
        <v>429</v>
      </c>
      <c r="B493" s="133" t="s">
        <v>750</v>
      </c>
      <c r="C493" s="138" t="s">
        <v>751</v>
      </c>
      <c r="D493" s="142">
        <v>1.8516840000000001</v>
      </c>
      <c r="E493" s="142">
        <f t="shared" si="420"/>
        <v>0.11110104</v>
      </c>
      <c r="F493" s="142">
        <f t="shared" si="421"/>
        <v>1.55541456</v>
      </c>
      <c r="G493" s="142">
        <v>0</v>
      </c>
      <c r="H493" s="142">
        <f t="shared" si="422"/>
        <v>0.18516840000000001</v>
      </c>
      <c r="I493" s="142">
        <v>1.2102969700000001</v>
      </c>
      <c r="J493" s="142">
        <v>0.20901697</v>
      </c>
      <c r="K493" s="142">
        <v>0.86958642000000008</v>
      </c>
      <c r="L493" s="142">
        <v>0</v>
      </c>
      <c r="M493" s="142">
        <v>0.13169358</v>
      </c>
      <c r="N493" s="142">
        <f t="shared" si="423"/>
        <v>0.64138702999999997</v>
      </c>
      <c r="O493" s="142">
        <f t="shared" si="424"/>
        <v>-9.7915929999999998E-2</v>
      </c>
      <c r="P493" s="142">
        <f t="shared" si="425"/>
        <v>0.68582813999999992</v>
      </c>
      <c r="Q493" s="142">
        <f t="shared" si="426"/>
        <v>0</v>
      </c>
      <c r="R493" s="142">
        <f t="shared" si="427"/>
        <v>5.3474820000000006E-2</v>
      </c>
      <c r="S493" s="134">
        <v>1.18974464</v>
      </c>
      <c r="T493" s="134">
        <v>0.17418081000000002</v>
      </c>
      <c r="U493" s="168">
        <v>0.90581918000000006</v>
      </c>
      <c r="V493" s="134">
        <v>0</v>
      </c>
      <c r="W493" s="142">
        <v>0.10974465000000001</v>
      </c>
      <c r="X493" s="142"/>
      <c r="Y493" s="142"/>
      <c r="Z493" s="142"/>
      <c r="AA493" s="142"/>
      <c r="AB493" s="142"/>
      <c r="AC493" s="142"/>
      <c r="AD493" s="142"/>
      <c r="AE493" s="134">
        <v>0</v>
      </c>
      <c r="AF493" s="142"/>
      <c r="AG493" s="142"/>
      <c r="AH493" s="142"/>
      <c r="AI493" s="142"/>
      <c r="AJ493" s="134">
        <v>0</v>
      </c>
      <c r="AK493" s="142"/>
    </row>
    <row r="494" spans="1:37" ht="63" x14ac:dyDescent="0.25">
      <c r="A494" s="267">
        <f t="shared" si="409"/>
        <v>430</v>
      </c>
      <c r="B494" s="133" t="s">
        <v>752</v>
      </c>
      <c r="C494" s="138" t="s">
        <v>753</v>
      </c>
      <c r="D494" s="142">
        <v>1.9708079999999997</v>
      </c>
      <c r="E494" s="142">
        <f t="shared" si="420"/>
        <v>0.11824847999999998</v>
      </c>
      <c r="F494" s="142">
        <f t="shared" si="421"/>
        <v>1.6554787199999998</v>
      </c>
      <c r="G494" s="142">
        <v>0</v>
      </c>
      <c r="H494" s="142">
        <f t="shared" si="422"/>
        <v>0.19708079999999997</v>
      </c>
      <c r="I494" s="142">
        <v>0.14016584399999998</v>
      </c>
      <c r="J494" s="142">
        <v>0</v>
      </c>
      <c r="K494" s="142">
        <v>0</v>
      </c>
      <c r="L494" s="142">
        <v>0</v>
      </c>
      <c r="M494" s="142">
        <v>0.14016584399999998</v>
      </c>
      <c r="N494" s="142">
        <f t="shared" si="423"/>
        <v>1.8306421559999997</v>
      </c>
      <c r="O494" s="142">
        <f t="shared" si="424"/>
        <v>0.11824847999999998</v>
      </c>
      <c r="P494" s="142">
        <f t="shared" si="425"/>
        <v>1.6554787199999998</v>
      </c>
      <c r="Q494" s="142">
        <f t="shared" si="426"/>
        <v>0</v>
      </c>
      <c r="R494" s="142">
        <f t="shared" si="427"/>
        <v>5.6914955999999989E-2</v>
      </c>
      <c r="S494" s="134">
        <v>1.5728048699999999</v>
      </c>
      <c r="T494" s="134">
        <v>0.16345393999999999</v>
      </c>
      <c r="U494" s="168">
        <v>1.2925460600000001</v>
      </c>
      <c r="V494" s="134">
        <v>0</v>
      </c>
      <c r="W494" s="142">
        <v>0.11680487000000001</v>
      </c>
      <c r="X494" s="142"/>
      <c r="Y494" s="142"/>
      <c r="Z494" s="142"/>
      <c r="AA494" s="142"/>
      <c r="AB494" s="142"/>
      <c r="AC494" s="142"/>
      <c r="AD494" s="142"/>
      <c r="AE494" s="134">
        <v>0</v>
      </c>
      <c r="AF494" s="142"/>
      <c r="AG494" s="142"/>
      <c r="AH494" s="142"/>
      <c r="AI494" s="142"/>
      <c r="AJ494" s="134">
        <v>0</v>
      </c>
      <c r="AK494" s="142"/>
    </row>
    <row r="495" spans="1:37" ht="63" x14ac:dyDescent="0.25">
      <c r="A495" s="267">
        <f t="shared" si="409"/>
        <v>431</v>
      </c>
      <c r="B495" s="133" t="s">
        <v>754</v>
      </c>
      <c r="C495" s="138" t="s">
        <v>755</v>
      </c>
      <c r="D495" s="142">
        <v>1.3212000000000002</v>
      </c>
      <c r="E495" s="142">
        <f t="shared" si="420"/>
        <v>7.9272000000000009E-2</v>
      </c>
      <c r="F495" s="142">
        <f t="shared" si="421"/>
        <v>1.1098080000000001</v>
      </c>
      <c r="G495" s="142">
        <v>0</v>
      </c>
      <c r="H495" s="142">
        <f t="shared" si="422"/>
        <v>0.13212000000000002</v>
      </c>
      <c r="I495" s="142">
        <v>0</v>
      </c>
      <c r="J495" s="142">
        <v>0</v>
      </c>
      <c r="K495" s="142">
        <v>0</v>
      </c>
      <c r="L495" s="142">
        <v>0</v>
      </c>
      <c r="M495" s="142">
        <v>0</v>
      </c>
      <c r="N495" s="142">
        <f t="shared" si="423"/>
        <v>1.3212000000000002</v>
      </c>
      <c r="O495" s="142">
        <f t="shared" si="424"/>
        <v>7.9272000000000009E-2</v>
      </c>
      <c r="P495" s="142">
        <f t="shared" si="425"/>
        <v>1.1098080000000001</v>
      </c>
      <c r="Q495" s="142">
        <f t="shared" si="426"/>
        <v>0</v>
      </c>
      <c r="R495" s="142">
        <f t="shared" si="427"/>
        <v>0.13212000000000002</v>
      </c>
      <c r="S495" s="134">
        <v>0</v>
      </c>
      <c r="T495" s="134">
        <v>0</v>
      </c>
      <c r="U495" s="168">
        <v>0</v>
      </c>
      <c r="V495" s="134">
        <v>0</v>
      </c>
      <c r="W495" s="142">
        <v>0</v>
      </c>
      <c r="X495" s="142"/>
      <c r="Y495" s="142"/>
      <c r="Z495" s="142"/>
      <c r="AA495" s="142"/>
      <c r="AB495" s="142"/>
      <c r="AC495" s="142"/>
      <c r="AD495" s="142"/>
      <c r="AE495" s="134">
        <v>0</v>
      </c>
      <c r="AF495" s="142"/>
      <c r="AG495" s="142"/>
      <c r="AH495" s="142"/>
      <c r="AI495" s="142"/>
      <c r="AJ495" s="134">
        <v>0</v>
      </c>
      <c r="AK495" s="142"/>
    </row>
    <row r="496" spans="1:37" ht="63" x14ac:dyDescent="0.25">
      <c r="A496" s="267">
        <f t="shared" si="409"/>
        <v>432</v>
      </c>
      <c r="B496" s="133" t="s">
        <v>756</v>
      </c>
      <c r="C496" s="138" t="s">
        <v>757</v>
      </c>
      <c r="D496" s="142">
        <v>1.221012</v>
      </c>
      <c r="E496" s="142">
        <f t="shared" si="420"/>
        <v>7.3260720000000001E-2</v>
      </c>
      <c r="F496" s="142">
        <f t="shared" si="421"/>
        <v>1.0256500800000001</v>
      </c>
      <c r="G496" s="142">
        <v>0</v>
      </c>
      <c r="H496" s="142">
        <f t="shared" si="422"/>
        <v>0.12210120000000001</v>
      </c>
      <c r="I496" s="142">
        <v>8.6839583999999956E-2</v>
      </c>
      <c r="J496" s="142">
        <v>0</v>
      </c>
      <c r="K496" s="142">
        <v>0</v>
      </c>
      <c r="L496" s="142">
        <v>0</v>
      </c>
      <c r="M496" s="142">
        <v>8.6839583999999956E-2</v>
      </c>
      <c r="N496" s="142">
        <f t="shared" si="423"/>
        <v>1.134172416</v>
      </c>
      <c r="O496" s="142">
        <f t="shared" si="424"/>
        <v>7.3260720000000001E-2</v>
      </c>
      <c r="P496" s="142">
        <f t="shared" si="425"/>
        <v>1.0256500800000001</v>
      </c>
      <c r="Q496" s="142">
        <f t="shared" si="426"/>
        <v>0</v>
      </c>
      <c r="R496" s="142">
        <f t="shared" si="427"/>
        <v>3.5261616000000051E-2</v>
      </c>
      <c r="S496" s="134">
        <v>7.2366319999999984E-2</v>
      </c>
      <c r="T496" s="134">
        <v>0</v>
      </c>
      <c r="U496" s="168">
        <v>0</v>
      </c>
      <c r="V496" s="134">
        <v>0</v>
      </c>
      <c r="W496" s="142">
        <v>7.2366319999999984E-2</v>
      </c>
      <c r="X496" s="142"/>
      <c r="Y496" s="142"/>
      <c r="Z496" s="142"/>
      <c r="AA496" s="142"/>
      <c r="AB496" s="142"/>
      <c r="AC496" s="142"/>
      <c r="AD496" s="142"/>
      <c r="AE496" s="134">
        <v>0</v>
      </c>
      <c r="AF496" s="142"/>
      <c r="AG496" s="142"/>
      <c r="AH496" s="142"/>
      <c r="AI496" s="142"/>
      <c r="AJ496" s="134">
        <v>0</v>
      </c>
      <c r="AK496" s="142"/>
    </row>
    <row r="497" spans="1:37" ht="63" x14ac:dyDescent="0.25">
      <c r="A497" s="267">
        <f t="shared" si="409"/>
        <v>433</v>
      </c>
      <c r="B497" s="133" t="s">
        <v>758</v>
      </c>
      <c r="C497" s="138" t="s">
        <v>759</v>
      </c>
      <c r="D497" s="142">
        <v>1.4667960000000002</v>
      </c>
      <c r="E497" s="142">
        <f t="shared" si="420"/>
        <v>8.8007760000000004E-2</v>
      </c>
      <c r="F497" s="142">
        <f t="shared" si="421"/>
        <v>1.2321086400000003</v>
      </c>
      <c r="G497" s="142">
        <v>0</v>
      </c>
      <c r="H497" s="142">
        <f t="shared" si="422"/>
        <v>0.14667960000000002</v>
      </c>
      <c r="I497" s="142">
        <v>0</v>
      </c>
      <c r="J497" s="142">
        <v>0</v>
      </c>
      <c r="K497" s="142">
        <v>0</v>
      </c>
      <c r="L497" s="142">
        <v>0</v>
      </c>
      <c r="M497" s="142">
        <v>0</v>
      </c>
      <c r="N497" s="142">
        <f t="shared" si="423"/>
        <v>1.4667960000000002</v>
      </c>
      <c r="O497" s="142">
        <f t="shared" si="424"/>
        <v>8.8007760000000004E-2</v>
      </c>
      <c r="P497" s="142">
        <f t="shared" si="425"/>
        <v>1.2321086400000003</v>
      </c>
      <c r="Q497" s="142">
        <f t="shared" si="426"/>
        <v>0</v>
      </c>
      <c r="R497" s="142">
        <f t="shared" si="427"/>
        <v>0.14667960000000002</v>
      </c>
      <c r="S497" s="134">
        <v>0</v>
      </c>
      <c r="T497" s="134">
        <v>0</v>
      </c>
      <c r="U497" s="168">
        <v>0</v>
      </c>
      <c r="V497" s="134">
        <v>0</v>
      </c>
      <c r="W497" s="142">
        <v>0</v>
      </c>
      <c r="X497" s="142"/>
      <c r="Y497" s="142"/>
      <c r="Z497" s="142"/>
      <c r="AA497" s="142"/>
      <c r="AB497" s="142"/>
      <c r="AC497" s="142"/>
      <c r="AD497" s="142"/>
      <c r="AE497" s="134">
        <v>0</v>
      </c>
      <c r="AF497" s="142"/>
      <c r="AG497" s="142"/>
      <c r="AH497" s="142"/>
      <c r="AI497" s="142"/>
      <c r="AJ497" s="134">
        <v>0</v>
      </c>
      <c r="AK497" s="142"/>
    </row>
    <row r="498" spans="1:37" ht="63" x14ac:dyDescent="0.25">
      <c r="A498" s="267">
        <f t="shared" si="409"/>
        <v>434</v>
      </c>
      <c r="B498" s="133" t="s">
        <v>760</v>
      </c>
      <c r="C498" s="138" t="s">
        <v>761</v>
      </c>
      <c r="D498" s="142">
        <v>1.1281679999999998</v>
      </c>
      <c r="E498" s="142">
        <f t="shared" si="420"/>
        <v>6.7690079999999986E-2</v>
      </c>
      <c r="F498" s="142">
        <f t="shared" si="421"/>
        <v>0.9476611199999998</v>
      </c>
      <c r="G498" s="142">
        <v>0</v>
      </c>
      <c r="H498" s="142">
        <f t="shared" si="422"/>
        <v>0.11281679999999999</v>
      </c>
      <c r="I498" s="142">
        <v>8.0236427999999999E-2</v>
      </c>
      <c r="J498" s="142">
        <v>0</v>
      </c>
      <c r="K498" s="142">
        <v>0</v>
      </c>
      <c r="L498" s="142">
        <v>0</v>
      </c>
      <c r="M498" s="142">
        <v>8.0236427999999999E-2</v>
      </c>
      <c r="N498" s="142">
        <f t="shared" si="423"/>
        <v>1.0479315719999998</v>
      </c>
      <c r="O498" s="142">
        <f t="shared" si="424"/>
        <v>6.7690079999999986E-2</v>
      </c>
      <c r="P498" s="142">
        <f t="shared" si="425"/>
        <v>0.9476611199999998</v>
      </c>
      <c r="Q498" s="142">
        <f t="shared" si="426"/>
        <v>0</v>
      </c>
      <c r="R498" s="142">
        <f t="shared" si="427"/>
        <v>3.2580371999999996E-2</v>
      </c>
      <c r="S498" s="134">
        <v>6.6863690000000003E-2</v>
      </c>
      <c r="T498" s="134">
        <v>0</v>
      </c>
      <c r="U498" s="168">
        <v>0</v>
      </c>
      <c r="V498" s="134">
        <v>0</v>
      </c>
      <c r="W498" s="142">
        <v>6.6863690000000003E-2</v>
      </c>
      <c r="X498" s="142"/>
      <c r="Y498" s="142"/>
      <c r="Z498" s="142"/>
      <c r="AA498" s="142"/>
      <c r="AB498" s="142"/>
      <c r="AC498" s="142"/>
      <c r="AD498" s="142"/>
      <c r="AE498" s="134">
        <v>0</v>
      </c>
      <c r="AF498" s="142"/>
      <c r="AG498" s="142"/>
      <c r="AH498" s="142"/>
      <c r="AI498" s="142"/>
      <c r="AJ498" s="134">
        <v>0</v>
      </c>
      <c r="AK498" s="142"/>
    </row>
    <row r="499" spans="1:37" ht="78.75" x14ac:dyDescent="0.25">
      <c r="A499" s="267">
        <f t="shared" si="409"/>
        <v>435</v>
      </c>
      <c r="B499" s="133" t="s">
        <v>762</v>
      </c>
      <c r="C499" s="138" t="s">
        <v>763</v>
      </c>
      <c r="D499" s="142">
        <v>0.93467999999999996</v>
      </c>
      <c r="E499" s="142">
        <f t="shared" si="420"/>
        <v>5.6080799999999993E-2</v>
      </c>
      <c r="F499" s="142">
        <f t="shared" si="421"/>
        <v>0.78513119999999992</v>
      </c>
      <c r="G499" s="142">
        <v>0</v>
      </c>
      <c r="H499" s="142">
        <f t="shared" si="422"/>
        <v>9.3467999999999996E-2</v>
      </c>
      <c r="I499" s="142">
        <v>6.6475343999999992E-2</v>
      </c>
      <c r="J499" s="142">
        <v>0</v>
      </c>
      <c r="K499" s="142">
        <v>0</v>
      </c>
      <c r="L499" s="142">
        <v>0</v>
      </c>
      <c r="M499" s="142">
        <v>6.6475343999999992E-2</v>
      </c>
      <c r="N499" s="142">
        <f t="shared" si="423"/>
        <v>0.86820465599999996</v>
      </c>
      <c r="O499" s="142">
        <f t="shared" si="424"/>
        <v>5.6080799999999993E-2</v>
      </c>
      <c r="P499" s="142">
        <f t="shared" si="425"/>
        <v>0.78513119999999992</v>
      </c>
      <c r="Q499" s="142">
        <f t="shared" si="426"/>
        <v>0</v>
      </c>
      <c r="R499" s="142">
        <f t="shared" si="427"/>
        <v>2.6992656000000004E-2</v>
      </c>
      <c r="S499" s="134">
        <v>5.5396119999999993E-2</v>
      </c>
      <c r="T499" s="134">
        <v>0</v>
      </c>
      <c r="U499" s="168">
        <v>0</v>
      </c>
      <c r="V499" s="134">
        <v>0</v>
      </c>
      <c r="W499" s="142">
        <v>5.5396119999999993E-2</v>
      </c>
      <c r="X499" s="142"/>
      <c r="Y499" s="142"/>
      <c r="Z499" s="142"/>
      <c r="AA499" s="142"/>
      <c r="AB499" s="142"/>
      <c r="AC499" s="142"/>
      <c r="AD499" s="142"/>
      <c r="AE499" s="134">
        <v>0</v>
      </c>
      <c r="AF499" s="142"/>
      <c r="AG499" s="142"/>
      <c r="AH499" s="142"/>
      <c r="AI499" s="142"/>
      <c r="AJ499" s="134">
        <v>0</v>
      </c>
      <c r="AK499" s="142"/>
    </row>
    <row r="500" spans="1:37" ht="63" x14ac:dyDescent="0.25">
      <c r="A500" s="267">
        <f t="shared" si="409"/>
        <v>436</v>
      </c>
      <c r="B500" s="133" t="s">
        <v>764</v>
      </c>
      <c r="C500" s="138" t="s">
        <v>765</v>
      </c>
      <c r="D500" s="142">
        <v>0.99504000000000004</v>
      </c>
      <c r="E500" s="142">
        <f t="shared" si="420"/>
        <v>5.9702400000000003E-2</v>
      </c>
      <c r="F500" s="142">
        <f t="shared" si="421"/>
        <v>0.83583359999999995</v>
      </c>
      <c r="G500" s="142">
        <v>0</v>
      </c>
      <c r="H500" s="142">
        <f t="shared" si="422"/>
        <v>9.9504000000000009E-2</v>
      </c>
      <c r="I500" s="142">
        <v>0</v>
      </c>
      <c r="J500" s="142">
        <v>0</v>
      </c>
      <c r="K500" s="142">
        <v>0</v>
      </c>
      <c r="L500" s="142">
        <v>0</v>
      </c>
      <c r="M500" s="142">
        <v>0</v>
      </c>
      <c r="N500" s="142">
        <f t="shared" si="423"/>
        <v>0.99504000000000004</v>
      </c>
      <c r="O500" s="142">
        <f t="shared" si="424"/>
        <v>5.9702400000000003E-2</v>
      </c>
      <c r="P500" s="142">
        <f t="shared" si="425"/>
        <v>0.83583359999999995</v>
      </c>
      <c r="Q500" s="142">
        <f t="shared" si="426"/>
        <v>0</v>
      </c>
      <c r="R500" s="142">
        <f t="shared" si="427"/>
        <v>9.9504000000000009E-2</v>
      </c>
      <c r="S500" s="134">
        <v>0</v>
      </c>
      <c r="T500" s="134">
        <v>0</v>
      </c>
      <c r="U500" s="168">
        <v>0</v>
      </c>
      <c r="V500" s="134">
        <v>0</v>
      </c>
      <c r="W500" s="142">
        <v>0</v>
      </c>
      <c r="X500" s="142"/>
      <c r="Y500" s="142"/>
      <c r="Z500" s="142"/>
      <c r="AA500" s="142"/>
      <c r="AB500" s="142"/>
      <c r="AC500" s="142"/>
      <c r="AD500" s="142"/>
      <c r="AE500" s="134">
        <v>0</v>
      </c>
      <c r="AF500" s="142"/>
      <c r="AG500" s="142"/>
      <c r="AH500" s="142"/>
      <c r="AI500" s="142"/>
      <c r="AJ500" s="134">
        <v>0</v>
      </c>
      <c r="AK500" s="142"/>
    </row>
    <row r="501" spans="1:37" ht="63" x14ac:dyDescent="0.25">
      <c r="A501" s="267">
        <f t="shared" si="409"/>
        <v>437</v>
      </c>
      <c r="B501" s="133" t="s">
        <v>766</v>
      </c>
      <c r="C501" s="138" t="s">
        <v>767</v>
      </c>
      <c r="D501" s="142">
        <v>0.67295999999999989</v>
      </c>
      <c r="E501" s="142">
        <f t="shared" si="420"/>
        <v>4.0377599999999993E-2</v>
      </c>
      <c r="F501" s="142">
        <f t="shared" si="421"/>
        <v>0.56528639999999986</v>
      </c>
      <c r="G501" s="142">
        <v>0</v>
      </c>
      <c r="H501" s="142">
        <f t="shared" si="422"/>
        <v>6.7295999999999995E-2</v>
      </c>
      <c r="I501" s="142">
        <v>0</v>
      </c>
      <c r="J501" s="142">
        <v>0</v>
      </c>
      <c r="K501" s="142">
        <v>0</v>
      </c>
      <c r="L501" s="142">
        <v>0</v>
      </c>
      <c r="M501" s="142">
        <v>0</v>
      </c>
      <c r="N501" s="142">
        <f t="shared" si="423"/>
        <v>0.67295999999999989</v>
      </c>
      <c r="O501" s="142">
        <f t="shared" si="424"/>
        <v>4.0377599999999993E-2</v>
      </c>
      <c r="P501" s="142">
        <f t="shared" si="425"/>
        <v>0.56528639999999986</v>
      </c>
      <c r="Q501" s="142">
        <f t="shared" si="426"/>
        <v>0</v>
      </c>
      <c r="R501" s="142">
        <f t="shared" si="427"/>
        <v>6.7295999999999995E-2</v>
      </c>
      <c r="S501" s="134">
        <v>0</v>
      </c>
      <c r="T501" s="134">
        <v>0</v>
      </c>
      <c r="U501" s="168">
        <v>0</v>
      </c>
      <c r="V501" s="134">
        <v>0</v>
      </c>
      <c r="W501" s="142">
        <v>0</v>
      </c>
      <c r="X501" s="142"/>
      <c r="Y501" s="142"/>
      <c r="Z501" s="142"/>
      <c r="AA501" s="142"/>
      <c r="AB501" s="142"/>
      <c r="AC501" s="142"/>
      <c r="AD501" s="142"/>
      <c r="AE501" s="134">
        <v>0</v>
      </c>
      <c r="AF501" s="142"/>
      <c r="AG501" s="142"/>
      <c r="AH501" s="142"/>
      <c r="AI501" s="142"/>
      <c r="AJ501" s="134">
        <v>0</v>
      </c>
      <c r="AK501" s="142"/>
    </row>
    <row r="502" spans="1:37" ht="78.75" x14ac:dyDescent="0.25">
      <c r="A502" s="267">
        <f t="shared" si="409"/>
        <v>438</v>
      </c>
      <c r="B502" s="133" t="s">
        <v>768</v>
      </c>
      <c r="C502" s="138" t="s">
        <v>769</v>
      </c>
      <c r="D502" s="142">
        <v>0.71858400000000011</v>
      </c>
      <c r="E502" s="142">
        <f t="shared" si="420"/>
        <v>4.3115040000000007E-2</v>
      </c>
      <c r="F502" s="142">
        <f t="shared" si="421"/>
        <v>0.60361056000000013</v>
      </c>
      <c r="G502" s="142">
        <v>0</v>
      </c>
      <c r="H502" s="142">
        <f t="shared" si="422"/>
        <v>7.1858400000000017E-2</v>
      </c>
      <c r="I502" s="142">
        <v>0</v>
      </c>
      <c r="J502" s="142">
        <v>0</v>
      </c>
      <c r="K502" s="142">
        <v>0</v>
      </c>
      <c r="L502" s="142">
        <v>0</v>
      </c>
      <c r="M502" s="142">
        <v>0</v>
      </c>
      <c r="N502" s="142">
        <f t="shared" si="423"/>
        <v>0.71858400000000011</v>
      </c>
      <c r="O502" s="142">
        <f t="shared" si="424"/>
        <v>4.3115040000000007E-2</v>
      </c>
      <c r="P502" s="142">
        <f t="shared" si="425"/>
        <v>0.60361056000000013</v>
      </c>
      <c r="Q502" s="142">
        <f t="shared" si="426"/>
        <v>0</v>
      </c>
      <c r="R502" s="142">
        <f t="shared" si="427"/>
        <v>7.1858400000000017E-2</v>
      </c>
      <c r="S502" s="134">
        <v>0</v>
      </c>
      <c r="T502" s="134">
        <v>0</v>
      </c>
      <c r="U502" s="168">
        <v>0</v>
      </c>
      <c r="V502" s="134">
        <v>0</v>
      </c>
      <c r="W502" s="142">
        <v>0</v>
      </c>
      <c r="X502" s="142"/>
      <c r="Y502" s="142"/>
      <c r="Z502" s="142"/>
      <c r="AA502" s="142"/>
      <c r="AB502" s="142"/>
      <c r="AC502" s="142"/>
      <c r="AD502" s="142"/>
      <c r="AE502" s="134">
        <v>0</v>
      </c>
      <c r="AF502" s="142"/>
      <c r="AG502" s="142"/>
      <c r="AH502" s="142"/>
      <c r="AI502" s="142"/>
      <c r="AJ502" s="134">
        <v>0</v>
      </c>
      <c r="AK502" s="142"/>
    </row>
    <row r="503" spans="1:37" ht="47.25" x14ac:dyDescent="0.25">
      <c r="A503" s="267">
        <f t="shared" si="409"/>
        <v>439</v>
      </c>
      <c r="B503" s="133" t="s">
        <v>770</v>
      </c>
      <c r="C503" s="138" t="s">
        <v>771</v>
      </c>
      <c r="D503" s="142">
        <v>5.1643560000000006</v>
      </c>
      <c r="E503" s="142">
        <f t="shared" si="420"/>
        <v>0.30986136000000003</v>
      </c>
      <c r="F503" s="142">
        <f t="shared" si="421"/>
        <v>4.3380590400000001</v>
      </c>
      <c r="G503" s="142">
        <v>0</v>
      </c>
      <c r="H503" s="142">
        <f t="shared" si="422"/>
        <v>0.51643560000000011</v>
      </c>
      <c r="I503" s="142">
        <v>8.8510973919999998</v>
      </c>
      <c r="J503" s="142">
        <v>1.0038837899999999</v>
      </c>
      <c r="K503" s="142">
        <v>7.4799195100000002</v>
      </c>
      <c r="L503" s="142">
        <v>0</v>
      </c>
      <c r="M503" s="142">
        <v>0.36729409200000002</v>
      </c>
      <c r="N503" s="142">
        <f t="shared" si="423"/>
        <v>-3.6867413919999992</v>
      </c>
      <c r="O503" s="142">
        <f t="shared" si="424"/>
        <v>-0.69402242999999997</v>
      </c>
      <c r="P503" s="142">
        <f t="shared" si="425"/>
        <v>-3.1418604700000001</v>
      </c>
      <c r="Q503" s="142">
        <f t="shared" si="426"/>
        <v>0</v>
      </c>
      <c r="R503" s="142">
        <f t="shared" si="427"/>
        <v>0.14914150800000009</v>
      </c>
      <c r="S503" s="134">
        <v>8.9342310600000001</v>
      </c>
      <c r="T503" s="134">
        <v>0.83656981999999991</v>
      </c>
      <c r="U503" s="168">
        <v>7.7915828300000003</v>
      </c>
      <c r="V503" s="134">
        <v>0</v>
      </c>
      <c r="W503" s="142">
        <v>0.30607840999999997</v>
      </c>
      <c r="X503" s="142"/>
      <c r="Y503" s="142"/>
      <c r="Z503" s="142"/>
      <c r="AA503" s="142"/>
      <c r="AB503" s="142"/>
      <c r="AC503" s="142"/>
      <c r="AD503" s="142"/>
      <c r="AE503" s="134">
        <v>0</v>
      </c>
      <c r="AF503" s="142"/>
      <c r="AG503" s="142"/>
      <c r="AH503" s="142"/>
      <c r="AI503" s="142"/>
      <c r="AJ503" s="134">
        <v>0</v>
      </c>
      <c r="AK503" s="142"/>
    </row>
    <row r="504" spans="1:37" ht="47.25" x14ac:dyDescent="0.25">
      <c r="A504" s="267">
        <f t="shared" si="409"/>
        <v>440</v>
      </c>
      <c r="B504" s="133" t="s">
        <v>772</v>
      </c>
      <c r="C504" s="138" t="s">
        <v>773</v>
      </c>
      <c r="D504" s="142">
        <v>1.0994039999999998</v>
      </c>
      <c r="E504" s="142">
        <f t="shared" si="420"/>
        <v>6.5964239999999993E-2</v>
      </c>
      <c r="F504" s="142">
        <f t="shared" si="421"/>
        <v>0.92349935999999988</v>
      </c>
      <c r="G504" s="142">
        <v>0</v>
      </c>
      <c r="H504" s="142">
        <f t="shared" si="422"/>
        <v>0.10994039999999999</v>
      </c>
      <c r="I504" s="142">
        <v>11.281193179999999</v>
      </c>
      <c r="J504" s="142">
        <v>0</v>
      </c>
      <c r="K504" s="142">
        <v>11.199137179999999</v>
      </c>
      <c r="L504" s="142">
        <v>0</v>
      </c>
      <c r="M504" s="142">
        <v>8.205599999999999E-2</v>
      </c>
      <c r="N504" s="142">
        <f t="shared" si="423"/>
        <v>-10.181789179999999</v>
      </c>
      <c r="O504" s="142">
        <f t="shared" si="424"/>
        <v>6.5964239999999993E-2</v>
      </c>
      <c r="P504" s="142">
        <f t="shared" si="425"/>
        <v>-10.27563782</v>
      </c>
      <c r="Q504" s="142">
        <f t="shared" si="426"/>
        <v>0</v>
      </c>
      <c r="R504" s="142">
        <f t="shared" si="427"/>
        <v>2.7884400000000004E-2</v>
      </c>
      <c r="S504" s="134">
        <v>9.4009943200000006</v>
      </c>
      <c r="T504" s="134">
        <v>0</v>
      </c>
      <c r="U504" s="168">
        <v>9.3326143200000011</v>
      </c>
      <c r="V504" s="134">
        <v>0</v>
      </c>
      <c r="W504" s="142">
        <v>6.838000000000001E-2</v>
      </c>
      <c r="X504" s="142"/>
      <c r="Y504" s="142"/>
      <c r="Z504" s="142"/>
      <c r="AA504" s="142"/>
      <c r="AB504" s="142"/>
      <c r="AC504" s="142"/>
      <c r="AD504" s="142"/>
      <c r="AE504" s="134">
        <v>0</v>
      </c>
      <c r="AF504" s="181">
        <v>2020</v>
      </c>
      <c r="AG504" s="142" t="s">
        <v>2200</v>
      </c>
      <c r="AH504" s="142" t="s">
        <v>2201</v>
      </c>
      <c r="AI504" s="142" t="s">
        <v>2202</v>
      </c>
      <c r="AJ504" s="134">
        <v>0.11070000000000002</v>
      </c>
      <c r="AK504" s="142"/>
    </row>
    <row r="505" spans="1:37" ht="78.75" x14ac:dyDescent="0.25">
      <c r="A505" s="267">
        <f t="shared" si="409"/>
        <v>441</v>
      </c>
      <c r="B505" s="133" t="s">
        <v>1947</v>
      </c>
      <c r="C505" s="138" t="s">
        <v>1716</v>
      </c>
      <c r="D505" s="142">
        <v>1.3937159999999997</v>
      </c>
      <c r="E505" s="142">
        <f t="shared" si="420"/>
        <v>8.3622959999999982E-2</v>
      </c>
      <c r="F505" s="142">
        <f t="shared" si="421"/>
        <v>1.1707214399999997</v>
      </c>
      <c r="G505" s="142">
        <v>0</v>
      </c>
      <c r="H505" s="142">
        <f t="shared" si="422"/>
        <v>0.13937159999999998</v>
      </c>
      <c r="I505" s="142">
        <v>9.1039155859999994</v>
      </c>
      <c r="J505" s="142">
        <v>1.3784167199999999</v>
      </c>
      <c r="K505" s="142">
        <v>7.4505352699999996</v>
      </c>
      <c r="L505" s="142">
        <v>0</v>
      </c>
      <c r="M505" s="142">
        <v>0.27496359599999998</v>
      </c>
      <c r="N505" s="142">
        <f t="shared" si="423"/>
        <v>-7.7101995859999999</v>
      </c>
      <c r="O505" s="142">
        <f t="shared" si="424"/>
        <v>-1.2947937599999999</v>
      </c>
      <c r="P505" s="142">
        <f t="shared" si="425"/>
        <v>-6.2798138300000002</v>
      </c>
      <c r="Q505" s="142">
        <f t="shared" si="426"/>
        <v>0</v>
      </c>
      <c r="R505" s="142">
        <f t="shared" si="427"/>
        <v>-0.13559199599999999</v>
      </c>
      <c r="S505" s="134">
        <v>7.5865963199999999</v>
      </c>
      <c r="T505" s="134">
        <v>1.1486806000000001</v>
      </c>
      <c r="U505" s="168">
        <v>6.2087793900000001</v>
      </c>
      <c r="V505" s="134">
        <v>0</v>
      </c>
      <c r="W505" s="142">
        <v>0.22913633000000003</v>
      </c>
      <c r="X505" s="142"/>
      <c r="Y505" s="142"/>
      <c r="Z505" s="142"/>
      <c r="AA505" s="142"/>
      <c r="AB505" s="181">
        <v>2020</v>
      </c>
      <c r="AC505" s="142" t="s">
        <v>2198</v>
      </c>
      <c r="AD505" s="142" t="s">
        <v>2199</v>
      </c>
      <c r="AE505" s="134">
        <v>0.25</v>
      </c>
      <c r="AF505" s="181">
        <v>2020</v>
      </c>
      <c r="AG505" s="142" t="s">
        <v>2200</v>
      </c>
      <c r="AH505" s="142" t="s">
        <v>2201</v>
      </c>
      <c r="AI505" s="142" t="s">
        <v>2202</v>
      </c>
      <c r="AJ505" s="134">
        <v>3.3119999999999998</v>
      </c>
      <c r="AK505" s="142"/>
    </row>
    <row r="506" spans="1:37" ht="47.25" x14ac:dyDescent="0.25">
      <c r="A506" s="267">
        <f t="shared" si="409"/>
        <v>442</v>
      </c>
      <c r="B506" s="133" t="s">
        <v>1948</v>
      </c>
      <c r="C506" s="138" t="s">
        <v>1949</v>
      </c>
      <c r="D506" s="142">
        <v>0</v>
      </c>
      <c r="E506" s="142">
        <f t="shared" si="420"/>
        <v>0</v>
      </c>
      <c r="F506" s="142">
        <f t="shared" si="421"/>
        <v>0</v>
      </c>
      <c r="G506" s="142">
        <v>0</v>
      </c>
      <c r="H506" s="142">
        <f t="shared" si="422"/>
        <v>0</v>
      </c>
      <c r="I506" s="142">
        <v>1.2015709440000002</v>
      </c>
      <c r="J506" s="142">
        <v>0.20286578</v>
      </c>
      <c r="K506" s="142">
        <v>0.97615390000000002</v>
      </c>
      <c r="L506" s="142">
        <v>0</v>
      </c>
      <c r="M506" s="142">
        <v>2.2551264000000001E-2</v>
      </c>
      <c r="N506" s="142">
        <f t="shared" si="423"/>
        <v>-1.2015709440000002</v>
      </c>
      <c r="O506" s="142">
        <f t="shared" si="424"/>
        <v>-0.20286578</v>
      </c>
      <c r="P506" s="142">
        <f t="shared" si="425"/>
        <v>-0.97615390000000002</v>
      </c>
      <c r="Q506" s="142">
        <f t="shared" si="426"/>
        <v>0</v>
      </c>
      <c r="R506" s="142">
        <f t="shared" si="427"/>
        <v>-2.2551264000000001E-2</v>
      </c>
      <c r="S506" s="134">
        <v>1.2046745099999998</v>
      </c>
      <c r="T506" s="134">
        <v>0.16905481999999997</v>
      </c>
      <c r="U506" s="168">
        <v>1.0168269699999999</v>
      </c>
      <c r="V506" s="134">
        <v>0</v>
      </c>
      <c r="W506" s="142">
        <v>1.8792720000000002E-2</v>
      </c>
      <c r="X506" s="142"/>
      <c r="Y506" s="142"/>
      <c r="Z506" s="142"/>
      <c r="AA506" s="142"/>
      <c r="AB506" s="181">
        <v>2020</v>
      </c>
      <c r="AC506" s="142" t="s">
        <v>2198</v>
      </c>
      <c r="AD506" s="142" t="s">
        <v>2199</v>
      </c>
      <c r="AE506" s="134">
        <v>0.1</v>
      </c>
      <c r="AF506" s="181">
        <v>2020</v>
      </c>
      <c r="AG506" s="142" t="s">
        <v>2200</v>
      </c>
      <c r="AH506" s="142" t="s">
        <v>2201</v>
      </c>
      <c r="AI506" s="142" t="s">
        <v>2202</v>
      </c>
      <c r="AJ506" s="134">
        <v>0.02</v>
      </c>
      <c r="AK506" s="142"/>
    </row>
    <row r="507" spans="1:37" ht="15.75" x14ac:dyDescent="0.25">
      <c r="A507" s="267"/>
      <c r="B507" s="187" t="s">
        <v>203</v>
      </c>
      <c r="C507" s="188"/>
      <c r="D507" s="170">
        <v>13.494215999999998</v>
      </c>
      <c r="E507" s="170">
        <f t="shared" ref="E507:AK507" si="428">SUM(E508:E513)</f>
        <v>0.80965295999999987</v>
      </c>
      <c r="F507" s="170">
        <f t="shared" si="428"/>
        <v>11.335141439999997</v>
      </c>
      <c r="G507" s="170">
        <f t="shared" si="428"/>
        <v>0</v>
      </c>
      <c r="H507" s="170">
        <f t="shared" si="428"/>
        <v>1.3494215999999999</v>
      </c>
      <c r="I507" s="170">
        <f t="shared" si="428"/>
        <v>2.234972822</v>
      </c>
      <c r="J507" s="170">
        <f t="shared" si="428"/>
        <v>0.96932032000000001</v>
      </c>
      <c r="K507" s="170">
        <f t="shared" si="428"/>
        <v>0.44154210999999999</v>
      </c>
      <c r="L507" s="170">
        <f t="shared" si="428"/>
        <v>0</v>
      </c>
      <c r="M507" s="170">
        <f t="shared" si="428"/>
        <v>0.82411039200000014</v>
      </c>
      <c r="N507" s="170">
        <f t="shared" si="428"/>
        <v>11.259243178</v>
      </c>
      <c r="O507" s="170">
        <f t="shared" si="428"/>
        <v>-0.15966736000000004</v>
      </c>
      <c r="P507" s="170">
        <f t="shared" si="428"/>
        <v>10.893599329999997</v>
      </c>
      <c r="Q507" s="170">
        <f t="shared" si="428"/>
        <v>0</v>
      </c>
      <c r="R507" s="170">
        <f t="shared" si="428"/>
        <v>0.52531120799999986</v>
      </c>
      <c r="S507" s="170">
        <v>1.4945256</v>
      </c>
      <c r="T507" s="170">
        <v>0.80776693999999993</v>
      </c>
      <c r="U507" s="168">
        <v>0</v>
      </c>
      <c r="V507" s="170">
        <v>0</v>
      </c>
      <c r="W507" s="170">
        <v>0.68675865999999997</v>
      </c>
      <c r="X507" s="170">
        <f t="shared" si="428"/>
        <v>0</v>
      </c>
      <c r="Y507" s="170">
        <f t="shared" si="428"/>
        <v>0</v>
      </c>
      <c r="Z507" s="170">
        <f t="shared" si="428"/>
        <v>0</v>
      </c>
      <c r="AA507" s="170">
        <f t="shared" si="428"/>
        <v>0</v>
      </c>
      <c r="AB507" s="170"/>
      <c r="AC507" s="170"/>
      <c r="AD507" s="170"/>
      <c r="AE507" s="170">
        <f t="shared" si="428"/>
        <v>0.1</v>
      </c>
      <c r="AF507" s="170"/>
      <c r="AG507" s="170"/>
      <c r="AH507" s="170"/>
      <c r="AI507" s="170"/>
      <c r="AJ507" s="170">
        <f t="shared" si="428"/>
        <v>0.26900000000000002</v>
      </c>
      <c r="AK507" s="170">
        <f t="shared" si="428"/>
        <v>0</v>
      </c>
    </row>
    <row r="508" spans="1:37" ht="47.25" x14ac:dyDescent="0.25">
      <c r="A508" s="267">
        <f t="shared" si="409"/>
        <v>443</v>
      </c>
      <c r="B508" s="133" t="s">
        <v>774</v>
      </c>
      <c r="C508" s="138" t="s">
        <v>775</v>
      </c>
      <c r="D508" s="142">
        <v>2.9849760000000001</v>
      </c>
      <c r="E508" s="142">
        <f t="shared" ref="E508:E513" si="429">D508*6%</f>
        <v>0.17909855999999999</v>
      </c>
      <c r="F508" s="142">
        <f t="shared" ref="F508:F513" si="430">D508-E508-H508</f>
        <v>2.50737984</v>
      </c>
      <c r="G508" s="142">
        <v>0</v>
      </c>
      <c r="H508" s="142">
        <f t="shared" ref="H508:H513" si="431">D508*10%</f>
        <v>0.29849760000000003</v>
      </c>
      <c r="I508" s="142">
        <v>0.25589913600000003</v>
      </c>
      <c r="J508" s="142">
        <v>4.3604699999999996E-2</v>
      </c>
      <c r="K508" s="142">
        <v>0</v>
      </c>
      <c r="L508" s="142">
        <v>0</v>
      </c>
      <c r="M508" s="142">
        <v>0.21229443600000003</v>
      </c>
      <c r="N508" s="142">
        <f t="shared" ref="N508:N513" si="432">D508-I508</f>
        <v>2.729076864</v>
      </c>
      <c r="O508" s="142">
        <f t="shared" ref="O508:O513" si="433">E508-J508</f>
        <v>0.13549385999999999</v>
      </c>
      <c r="P508" s="142">
        <f t="shared" ref="P508:P513" si="434">F508-K508</f>
        <v>2.50737984</v>
      </c>
      <c r="Q508" s="142">
        <f t="shared" ref="Q508:Q513" si="435">G508-L508</f>
        <v>0</v>
      </c>
      <c r="R508" s="142">
        <f t="shared" ref="R508:R513" si="436">H508-M508</f>
        <v>8.6203163999999999E-2</v>
      </c>
      <c r="S508" s="134">
        <v>0.21324927999999999</v>
      </c>
      <c r="T508" s="134">
        <v>3.6337249999999995E-2</v>
      </c>
      <c r="U508" s="168">
        <v>0</v>
      </c>
      <c r="V508" s="134">
        <v>0</v>
      </c>
      <c r="W508" s="142">
        <v>0.17691203</v>
      </c>
      <c r="X508" s="142"/>
      <c r="Y508" s="142"/>
      <c r="Z508" s="142"/>
      <c r="AA508" s="142"/>
      <c r="AB508" s="142"/>
      <c r="AC508" s="142"/>
      <c r="AD508" s="142"/>
      <c r="AE508" s="134">
        <v>0</v>
      </c>
      <c r="AF508" s="142"/>
      <c r="AG508" s="142"/>
      <c r="AH508" s="142"/>
      <c r="AI508" s="142"/>
      <c r="AJ508" s="134">
        <v>0</v>
      </c>
      <c r="AK508" s="142"/>
    </row>
    <row r="509" spans="1:37" ht="47.25" x14ac:dyDescent="0.25">
      <c r="A509" s="267">
        <f t="shared" si="409"/>
        <v>444</v>
      </c>
      <c r="B509" s="133" t="s">
        <v>776</v>
      </c>
      <c r="C509" s="138" t="s">
        <v>777</v>
      </c>
      <c r="D509" s="142">
        <v>2.9849760000000001</v>
      </c>
      <c r="E509" s="142">
        <f t="shared" si="429"/>
        <v>0.17909855999999999</v>
      </c>
      <c r="F509" s="142">
        <f t="shared" si="430"/>
        <v>2.50737984</v>
      </c>
      <c r="G509" s="142">
        <v>0</v>
      </c>
      <c r="H509" s="142">
        <f t="shared" si="431"/>
        <v>0.29849760000000003</v>
      </c>
      <c r="I509" s="142">
        <v>0.25592355600000005</v>
      </c>
      <c r="J509" s="142">
        <v>4.362912E-2</v>
      </c>
      <c r="K509" s="142">
        <v>0</v>
      </c>
      <c r="L509" s="142">
        <v>0</v>
      </c>
      <c r="M509" s="142">
        <v>0.21229443600000003</v>
      </c>
      <c r="N509" s="142">
        <f t="shared" si="432"/>
        <v>2.7290524440000001</v>
      </c>
      <c r="O509" s="142">
        <f t="shared" si="433"/>
        <v>0.13546944</v>
      </c>
      <c r="P509" s="142">
        <f t="shared" si="434"/>
        <v>2.50737984</v>
      </c>
      <c r="Q509" s="142">
        <f t="shared" si="435"/>
        <v>0</v>
      </c>
      <c r="R509" s="142">
        <f t="shared" si="436"/>
        <v>8.6203163999999999E-2</v>
      </c>
      <c r="S509" s="134">
        <v>0.21326962999999999</v>
      </c>
      <c r="T509" s="134">
        <v>3.6357599999999997E-2</v>
      </c>
      <c r="U509" s="168">
        <v>0</v>
      </c>
      <c r="V509" s="134">
        <v>0</v>
      </c>
      <c r="W509" s="142">
        <v>0.17691203</v>
      </c>
      <c r="X509" s="142"/>
      <c r="Y509" s="142"/>
      <c r="Z509" s="142"/>
      <c r="AA509" s="142"/>
      <c r="AB509" s="142"/>
      <c r="AC509" s="142"/>
      <c r="AD509" s="142"/>
      <c r="AE509" s="134">
        <v>0</v>
      </c>
      <c r="AF509" s="142"/>
      <c r="AG509" s="142"/>
      <c r="AH509" s="142"/>
      <c r="AI509" s="142"/>
      <c r="AJ509" s="134">
        <v>0</v>
      </c>
      <c r="AK509" s="142"/>
    </row>
    <row r="510" spans="1:37" ht="63" x14ac:dyDescent="0.25">
      <c r="A510" s="267">
        <f t="shared" si="409"/>
        <v>445</v>
      </c>
      <c r="B510" s="133" t="s">
        <v>778</v>
      </c>
      <c r="C510" s="138" t="s">
        <v>779</v>
      </c>
      <c r="D510" s="142">
        <v>2.0772839999999997</v>
      </c>
      <c r="E510" s="142">
        <f t="shared" si="429"/>
        <v>0.12463703999999998</v>
      </c>
      <c r="F510" s="142">
        <f t="shared" si="430"/>
        <v>1.7449185599999997</v>
      </c>
      <c r="G510" s="142">
        <v>0</v>
      </c>
      <c r="H510" s="142">
        <f t="shared" si="431"/>
        <v>0.20772839999999998</v>
      </c>
      <c r="I510" s="142">
        <v>0.47966283599999998</v>
      </c>
      <c r="J510" s="142">
        <v>0.33192438000000002</v>
      </c>
      <c r="K510" s="142">
        <v>0</v>
      </c>
      <c r="L510" s="142">
        <v>0</v>
      </c>
      <c r="M510" s="142">
        <v>0.14773845599999996</v>
      </c>
      <c r="N510" s="142">
        <f t="shared" si="432"/>
        <v>1.5976211639999998</v>
      </c>
      <c r="O510" s="142">
        <f t="shared" si="433"/>
        <v>-0.20728734000000004</v>
      </c>
      <c r="P510" s="142">
        <f t="shared" si="434"/>
        <v>1.7449185599999997</v>
      </c>
      <c r="Q510" s="142">
        <f t="shared" si="435"/>
        <v>0</v>
      </c>
      <c r="R510" s="142">
        <f t="shared" si="436"/>
        <v>5.9989944000000017E-2</v>
      </c>
      <c r="S510" s="134">
        <v>0.39971903000000003</v>
      </c>
      <c r="T510" s="134">
        <v>0.27660365000000003</v>
      </c>
      <c r="U510" s="168">
        <v>0</v>
      </c>
      <c r="V510" s="134">
        <v>0</v>
      </c>
      <c r="W510" s="142">
        <v>0.12311538</v>
      </c>
      <c r="X510" s="142"/>
      <c r="Y510" s="142"/>
      <c r="Z510" s="142"/>
      <c r="AA510" s="142"/>
      <c r="AB510" s="142"/>
      <c r="AC510" s="142"/>
      <c r="AD510" s="142"/>
      <c r="AE510" s="134">
        <v>0</v>
      </c>
      <c r="AF510" s="142"/>
      <c r="AG510" s="142"/>
      <c r="AH510" s="142"/>
      <c r="AI510" s="142"/>
      <c r="AJ510" s="134">
        <v>0</v>
      </c>
      <c r="AK510" s="142"/>
    </row>
    <row r="511" spans="1:37" ht="47.25" x14ac:dyDescent="0.25">
      <c r="A511" s="267">
        <f t="shared" si="409"/>
        <v>446</v>
      </c>
      <c r="B511" s="133" t="s">
        <v>780</v>
      </c>
      <c r="C511" s="138" t="s">
        <v>781</v>
      </c>
      <c r="D511" s="142">
        <v>3.044039999999999</v>
      </c>
      <c r="E511" s="142">
        <f t="shared" si="429"/>
        <v>0.18264239999999993</v>
      </c>
      <c r="F511" s="142">
        <f t="shared" si="430"/>
        <v>2.5569935999999993</v>
      </c>
      <c r="G511" s="142">
        <v>0</v>
      </c>
      <c r="H511" s="142">
        <f t="shared" si="431"/>
        <v>0.3044039999999999</v>
      </c>
      <c r="I511" s="142">
        <v>0.21649514400000003</v>
      </c>
      <c r="J511" s="142">
        <v>0</v>
      </c>
      <c r="K511" s="142">
        <v>0</v>
      </c>
      <c r="L511" s="142">
        <v>0</v>
      </c>
      <c r="M511" s="142">
        <v>0.21649514400000003</v>
      </c>
      <c r="N511" s="142">
        <f t="shared" si="432"/>
        <v>2.8275448559999989</v>
      </c>
      <c r="O511" s="142">
        <f t="shared" si="433"/>
        <v>0.18264239999999993</v>
      </c>
      <c r="P511" s="142">
        <f t="shared" si="434"/>
        <v>2.5569935999999993</v>
      </c>
      <c r="Q511" s="142">
        <f t="shared" si="435"/>
        <v>0</v>
      </c>
      <c r="R511" s="142">
        <f t="shared" si="436"/>
        <v>8.7908855999999869E-2</v>
      </c>
      <c r="S511" s="134">
        <v>0.18041262</v>
      </c>
      <c r="T511" s="134">
        <v>0</v>
      </c>
      <c r="U511" s="168">
        <v>0</v>
      </c>
      <c r="V511" s="134">
        <v>0</v>
      </c>
      <c r="W511" s="142">
        <v>0.18041262</v>
      </c>
      <c r="X511" s="142"/>
      <c r="Y511" s="142"/>
      <c r="Z511" s="142"/>
      <c r="AA511" s="142"/>
      <c r="AB511" s="142"/>
      <c r="AC511" s="142"/>
      <c r="AD511" s="142"/>
      <c r="AE511" s="134">
        <v>0</v>
      </c>
      <c r="AF511" s="142"/>
      <c r="AG511" s="142"/>
      <c r="AH511" s="142"/>
      <c r="AI511" s="142"/>
      <c r="AJ511" s="134">
        <v>0</v>
      </c>
      <c r="AK511" s="142"/>
    </row>
    <row r="512" spans="1:37" ht="78.75" x14ac:dyDescent="0.25">
      <c r="A512" s="267">
        <f t="shared" si="409"/>
        <v>447</v>
      </c>
      <c r="B512" s="133" t="s">
        <v>1950</v>
      </c>
      <c r="C512" s="138" t="s">
        <v>1717</v>
      </c>
      <c r="D512" s="142">
        <v>2.4029400000000001</v>
      </c>
      <c r="E512" s="142">
        <f t="shared" si="429"/>
        <v>0.14417640000000001</v>
      </c>
      <c r="F512" s="142">
        <f t="shared" si="430"/>
        <v>2.0184696</v>
      </c>
      <c r="G512" s="142">
        <v>0</v>
      </c>
      <c r="H512" s="142">
        <f t="shared" si="431"/>
        <v>0.24029400000000001</v>
      </c>
      <c r="I512" s="142">
        <v>0.47683002999999996</v>
      </c>
      <c r="J512" s="142">
        <v>0</v>
      </c>
      <c r="K512" s="142">
        <v>0.44154210999999999</v>
      </c>
      <c r="L512" s="142">
        <v>0</v>
      </c>
      <c r="M512" s="142">
        <v>3.5287919999999993E-2</v>
      </c>
      <c r="N512" s="142">
        <f t="shared" si="432"/>
        <v>1.9261099700000002</v>
      </c>
      <c r="O512" s="142">
        <f t="shared" si="433"/>
        <v>0.14417640000000001</v>
      </c>
      <c r="P512" s="142">
        <f t="shared" si="434"/>
        <v>1.5769274900000001</v>
      </c>
      <c r="Q512" s="142">
        <f t="shared" si="435"/>
        <v>0</v>
      </c>
      <c r="R512" s="142">
        <f t="shared" si="436"/>
        <v>0.20500608000000001</v>
      </c>
      <c r="S512" s="134">
        <v>2.9406599999999998E-2</v>
      </c>
      <c r="T512" s="134">
        <v>0</v>
      </c>
      <c r="U512" s="168">
        <v>0</v>
      </c>
      <c r="V512" s="134">
        <v>0</v>
      </c>
      <c r="W512" s="142">
        <v>2.9406599999999998E-2</v>
      </c>
      <c r="X512" s="142"/>
      <c r="Y512" s="142"/>
      <c r="Z512" s="142"/>
      <c r="AA512" s="142"/>
      <c r="AB512" s="181">
        <v>2020</v>
      </c>
      <c r="AC512" s="142" t="s">
        <v>2198</v>
      </c>
      <c r="AD512" s="142" t="s">
        <v>2199</v>
      </c>
      <c r="AE512" s="134">
        <v>0.1</v>
      </c>
      <c r="AF512" s="181">
        <v>2020</v>
      </c>
      <c r="AG512" s="142" t="s">
        <v>2200</v>
      </c>
      <c r="AH512" s="142" t="s">
        <v>2201</v>
      </c>
      <c r="AI512" s="142" t="s">
        <v>2202</v>
      </c>
      <c r="AJ512" s="134">
        <v>0.26900000000000002</v>
      </c>
      <c r="AK512" s="142"/>
    </row>
    <row r="513" spans="1:37" ht="47.25" x14ac:dyDescent="0.25">
      <c r="A513" s="267">
        <f t="shared" si="409"/>
        <v>448</v>
      </c>
      <c r="B513" s="133" t="s">
        <v>1951</v>
      </c>
      <c r="C513" s="138" t="s">
        <v>1952</v>
      </c>
      <c r="D513" s="142">
        <v>0</v>
      </c>
      <c r="E513" s="142">
        <f t="shared" si="429"/>
        <v>0</v>
      </c>
      <c r="F513" s="142">
        <f t="shared" si="430"/>
        <v>0</v>
      </c>
      <c r="G513" s="142">
        <v>0</v>
      </c>
      <c r="H513" s="142">
        <f t="shared" si="431"/>
        <v>0</v>
      </c>
      <c r="I513" s="142">
        <v>0.55016211999999998</v>
      </c>
      <c r="J513" s="142">
        <v>0.55016211999999998</v>
      </c>
      <c r="K513" s="142">
        <v>0</v>
      </c>
      <c r="L513" s="142">
        <v>0</v>
      </c>
      <c r="M513" s="142">
        <v>0</v>
      </c>
      <c r="N513" s="142">
        <f t="shared" si="432"/>
        <v>-0.55016211999999998</v>
      </c>
      <c r="O513" s="142">
        <f t="shared" si="433"/>
        <v>-0.55016211999999998</v>
      </c>
      <c r="P513" s="142">
        <f t="shared" si="434"/>
        <v>0</v>
      </c>
      <c r="Q513" s="142">
        <f t="shared" si="435"/>
        <v>0</v>
      </c>
      <c r="R513" s="142">
        <f t="shared" si="436"/>
        <v>0</v>
      </c>
      <c r="S513" s="134">
        <v>0.45846843999999998</v>
      </c>
      <c r="T513" s="134">
        <v>0.45846843999999998</v>
      </c>
      <c r="U513" s="168">
        <v>0</v>
      </c>
      <c r="V513" s="134">
        <v>0</v>
      </c>
      <c r="W513" s="142">
        <v>0</v>
      </c>
      <c r="X513" s="142"/>
      <c r="Y513" s="142"/>
      <c r="Z513" s="142"/>
      <c r="AA513" s="142"/>
      <c r="AB513" s="142"/>
      <c r="AC513" s="142"/>
      <c r="AD513" s="142"/>
      <c r="AE513" s="134">
        <v>0</v>
      </c>
      <c r="AF513" s="142"/>
      <c r="AG513" s="142"/>
      <c r="AH513" s="142"/>
      <c r="AI513" s="142"/>
      <c r="AJ513" s="134">
        <v>0</v>
      </c>
      <c r="AK513" s="142"/>
    </row>
    <row r="514" spans="1:37" ht="15.75" x14ac:dyDescent="0.25">
      <c r="A514" s="267"/>
      <c r="B514" s="187" t="s">
        <v>212</v>
      </c>
      <c r="C514" s="188"/>
      <c r="D514" s="170">
        <v>12.4345392</v>
      </c>
      <c r="E514" s="170">
        <f t="shared" ref="E514:AK514" si="437">SUM(E515:E524)</f>
        <v>0.74607235199999988</v>
      </c>
      <c r="F514" s="170">
        <f t="shared" si="437"/>
        <v>10.445012928000001</v>
      </c>
      <c r="G514" s="170">
        <f t="shared" si="437"/>
        <v>0</v>
      </c>
      <c r="H514" s="170">
        <f t="shared" si="437"/>
        <v>1.2434539200000001</v>
      </c>
      <c r="I514" s="170">
        <f t="shared" si="437"/>
        <v>18.888747477999999</v>
      </c>
      <c r="J514" s="170">
        <f t="shared" si="437"/>
        <v>1.6736298399999998</v>
      </c>
      <c r="K514" s="170">
        <f t="shared" si="437"/>
        <v>16.456600890000001</v>
      </c>
      <c r="L514" s="170">
        <f t="shared" si="437"/>
        <v>0</v>
      </c>
      <c r="M514" s="170">
        <f t="shared" si="437"/>
        <v>0.75851674800000002</v>
      </c>
      <c r="N514" s="170">
        <f t="shared" si="437"/>
        <v>-6.4542082780000012</v>
      </c>
      <c r="O514" s="170">
        <f t="shared" si="437"/>
        <v>-0.92755748800000004</v>
      </c>
      <c r="P514" s="170">
        <f t="shared" si="437"/>
        <v>-6.0115879620000001</v>
      </c>
      <c r="Q514" s="170">
        <f t="shared" si="437"/>
        <v>0</v>
      </c>
      <c r="R514" s="170">
        <f t="shared" si="437"/>
        <v>0.48493717200000014</v>
      </c>
      <c r="S514" s="170">
        <v>17.615094450000001</v>
      </c>
      <c r="T514" s="170">
        <v>1.47775809</v>
      </c>
      <c r="U514" s="168">
        <v>15.50523907</v>
      </c>
      <c r="V514" s="170">
        <v>0</v>
      </c>
      <c r="W514" s="170">
        <v>0.63209728999999981</v>
      </c>
      <c r="X514" s="170">
        <f t="shared" si="437"/>
        <v>0</v>
      </c>
      <c r="Y514" s="170">
        <f t="shared" si="437"/>
        <v>0</v>
      </c>
      <c r="Z514" s="170">
        <f t="shared" si="437"/>
        <v>0</v>
      </c>
      <c r="AA514" s="170">
        <f t="shared" si="437"/>
        <v>0</v>
      </c>
      <c r="AB514" s="170"/>
      <c r="AC514" s="170"/>
      <c r="AD514" s="170"/>
      <c r="AE514" s="170">
        <f t="shared" si="437"/>
        <v>1.3</v>
      </c>
      <c r="AF514" s="170"/>
      <c r="AG514" s="170"/>
      <c r="AH514" s="170"/>
      <c r="AI514" s="170"/>
      <c r="AJ514" s="170">
        <f t="shared" si="437"/>
        <v>0.58865999999999996</v>
      </c>
      <c r="AK514" s="170">
        <f t="shared" si="437"/>
        <v>0</v>
      </c>
    </row>
    <row r="515" spans="1:37" ht="47.25" x14ac:dyDescent="0.25">
      <c r="A515" s="267">
        <f t="shared" si="409"/>
        <v>449</v>
      </c>
      <c r="B515" s="174" t="s">
        <v>782</v>
      </c>
      <c r="C515" s="138" t="s">
        <v>783</v>
      </c>
      <c r="D515" s="142">
        <v>1.2E-2</v>
      </c>
      <c r="E515" s="142">
        <f t="shared" ref="E515:E524" si="438">D515*6%</f>
        <v>7.1999999999999994E-4</v>
      </c>
      <c r="F515" s="142">
        <f t="shared" ref="F515:F524" si="439">D515-E515-H515</f>
        <v>1.008E-2</v>
      </c>
      <c r="G515" s="142">
        <v>0</v>
      </c>
      <c r="H515" s="142">
        <f t="shared" ref="H515:H524" si="440">D515*10%</f>
        <v>1.2000000000000001E-3</v>
      </c>
      <c r="I515" s="142">
        <v>3.6891276120000005</v>
      </c>
      <c r="J515" s="142">
        <v>0.23739427999999999</v>
      </c>
      <c r="K515" s="142">
        <v>3.4196270800000002</v>
      </c>
      <c r="L515" s="142">
        <v>0</v>
      </c>
      <c r="M515" s="142">
        <v>3.2106251999999995E-2</v>
      </c>
      <c r="N515" s="142">
        <f t="shared" ref="N515:N524" si="441">D515-I515</f>
        <v>-3.6771276120000005</v>
      </c>
      <c r="O515" s="142">
        <f t="shared" ref="O515:O524" si="442">E515-J515</f>
        <v>-0.23667427999999999</v>
      </c>
      <c r="P515" s="142">
        <f t="shared" ref="P515:P524" si="443">F515-K515</f>
        <v>-3.4095470800000003</v>
      </c>
      <c r="Q515" s="142">
        <f t="shared" ref="Q515:Q524" si="444">G515-L515</f>
        <v>0</v>
      </c>
      <c r="R515" s="142">
        <f t="shared" ref="R515:R524" si="445">H515-M515</f>
        <v>-3.0906251999999995E-2</v>
      </c>
      <c r="S515" s="134">
        <v>3.0742730099999998</v>
      </c>
      <c r="T515" s="134">
        <v>0.19782857000000001</v>
      </c>
      <c r="U515" s="168">
        <v>2.8496892300000001</v>
      </c>
      <c r="V515" s="134">
        <v>0</v>
      </c>
      <c r="W515" s="142">
        <v>2.6755209999999998E-2</v>
      </c>
      <c r="X515" s="142"/>
      <c r="Y515" s="142"/>
      <c r="Z515" s="142"/>
      <c r="AA515" s="142"/>
      <c r="AB515" s="181">
        <v>2020</v>
      </c>
      <c r="AC515" s="142" t="s">
        <v>2198</v>
      </c>
      <c r="AD515" s="142" t="s">
        <v>2199</v>
      </c>
      <c r="AE515" s="134">
        <v>0.4</v>
      </c>
      <c r="AF515" s="181">
        <v>2020</v>
      </c>
      <c r="AG515" s="142" t="s">
        <v>2200</v>
      </c>
      <c r="AH515" s="142" t="s">
        <v>2201</v>
      </c>
      <c r="AI515" s="142" t="s">
        <v>2202</v>
      </c>
      <c r="AJ515" s="134">
        <v>7.9000000000000001E-2</v>
      </c>
      <c r="AK515" s="142"/>
    </row>
    <row r="516" spans="1:37" ht="47.25" x14ac:dyDescent="0.25">
      <c r="A516" s="267">
        <f t="shared" si="409"/>
        <v>450</v>
      </c>
      <c r="B516" s="133" t="s">
        <v>784</v>
      </c>
      <c r="C516" s="138" t="s">
        <v>785</v>
      </c>
      <c r="D516" s="142">
        <v>4.0021632</v>
      </c>
      <c r="E516" s="142">
        <f t="shared" si="438"/>
        <v>0.24012979199999998</v>
      </c>
      <c r="F516" s="142">
        <f t="shared" si="439"/>
        <v>3.361817088</v>
      </c>
      <c r="G516" s="142">
        <v>0</v>
      </c>
      <c r="H516" s="142">
        <f t="shared" si="440"/>
        <v>0.40021632000000001</v>
      </c>
      <c r="I516" s="142">
        <v>4.7306409739999999</v>
      </c>
      <c r="J516" s="142">
        <v>0</v>
      </c>
      <c r="K516" s="142">
        <v>4.44600317</v>
      </c>
      <c r="L516" s="142">
        <v>0</v>
      </c>
      <c r="M516" s="142">
        <v>0.28463780399999999</v>
      </c>
      <c r="N516" s="142">
        <f t="shared" si="441"/>
        <v>-0.72847777399999991</v>
      </c>
      <c r="O516" s="142">
        <f t="shared" si="442"/>
        <v>0.24012979199999998</v>
      </c>
      <c r="P516" s="142">
        <f t="shared" si="443"/>
        <v>-1.084186082</v>
      </c>
      <c r="Q516" s="142">
        <f t="shared" si="444"/>
        <v>0</v>
      </c>
      <c r="R516" s="142">
        <f t="shared" si="445"/>
        <v>0.11557851600000002</v>
      </c>
      <c r="S516" s="134">
        <v>4.8684514699999992</v>
      </c>
      <c r="T516" s="134">
        <v>0</v>
      </c>
      <c r="U516" s="168">
        <v>4.6312532999999991</v>
      </c>
      <c r="V516" s="134">
        <v>0</v>
      </c>
      <c r="W516" s="142">
        <v>0.23719816999999999</v>
      </c>
      <c r="X516" s="142"/>
      <c r="Y516" s="142"/>
      <c r="Z516" s="142"/>
      <c r="AA516" s="142"/>
      <c r="AB516" s="142"/>
      <c r="AC516" s="142"/>
      <c r="AD516" s="142"/>
      <c r="AE516" s="134">
        <v>0</v>
      </c>
      <c r="AF516" s="142"/>
      <c r="AG516" s="142"/>
      <c r="AH516" s="142"/>
      <c r="AI516" s="142"/>
      <c r="AJ516" s="134">
        <v>0</v>
      </c>
      <c r="AK516" s="142"/>
    </row>
    <row r="517" spans="1:37" ht="47.25" x14ac:dyDescent="0.25">
      <c r="A517" s="267">
        <f t="shared" si="409"/>
        <v>451</v>
      </c>
      <c r="B517" s="133" t="s">
        <v>786</v>
      </c>
      <c r="C517" s="138" t="s">
        <v>787</v>
      </c>
      <c r="D517" s="142">
        <v>1.2E-2</v>
      </c>
      <c r="E517" s="142">
        <f t="shared" si="438"/>
        <v>7.1999999999999994E-4</v>
      </c>
      <c r="F517" s="142">
        <f t="shared" si="439"/>
        <v>1.008E-2</v>
      </c>
      <c r="G517" s="142">
        <v>0</v>
      </c>
      <c r="H517" s="142">
        <f t="shared" si="440"/>
        <v>1.2000000000000001E-3</v>
      </c>
      <c r="I517" s="142">
        <v>2.8628004300000001</v>
      </c>
      <c r="J517" s="142">
        <v>0.24665316000000001</v>
      </c>
      <c r="K517" s="142">
        <v>2.54786271</v>
      </c>
      <c r="L517" s="142">
        <v>0</v>
      </c>
      <c r="M517" s="142">
        <v>6.8284560000000008E-2</v>
      </c>
      <c r="N517" s="142">
        <f t="shared" si="441"/>
        <v>-2.8508004300000001</v>
      </c>
      <c r="O517" s="142">
        <f t="shared" si="442"/>
        <v>-0.24593316000000001</v>
      </c>
      <c r="P517" s="142">
        <f t="shared" si="443"/>
        <v>-2.5377827100000001</v>
      </c>
      <c r="Q517" s="142">
        <f t="shared" si="444"/>
        <v>0</v>
      </c>
      <c r="R517" s="142">
        <f t="shared" si="445"/>
        <v>-6.7084560000000001E-2</v>
      </c>
      <c r="S517" s="134">
        <v>2.9164717600000003</v>
      </c>
      <c r="T517" s="134">
        <v>0.20554429999999999</v>
      </c>
      <c r="U517" s="168">
        <v>2.6540236600000005</v>
      </c>
      <c r="V517" s="134">
        <v>0</v>
      </c>
      <c r="W517" s="142">
        <v>5.6903800000000004E-2</v>
      </c>
      <c r="X517" s="142"/>
      <c r="Y517" s="142"/>
      <c r="Z517" s="142"/>
      <c r="AA517" s="142"/>
      <c r="AB517" s="181">
        <v>2020</v>
      </c>
      <c r="AC517" s="142" t="s">
        <v>2198</v>
      </c>
      <c r="AD517" s="142" t="s">
        <v>2199</v>
      </c>
      <c r="AE517" s="134">
        <v>0.4</v>
      </c>
      <c r="AF517" s="181">
        <v>2020</v>
      </c>
      <c r="AG517" s="142" t="s">
        <v>2200</v>
      </c>
      <c r="AH517" s="142" t="s">
        <v>2201</v>
      </c>
      <c r="AI517" s="142" t="s">
        <v>2202</v>
      </c>
      <c r="AJ517" s="134">
        <v>0.17166000000000001</v>
      </c>
      <c r="AK517" s="142"/>
    </row>
    <row r="518" spans="1:37" ht="31.5" x14ac:dyDescent="0.25">
      <c r="A518" s="267">
        <f t="shared" si="409"/>
        <v>452</v>
      </c>
      <c r="B518" s="133" t="s">
        <v>788</v>
      </c>
      <c r="C518" s="138" t="s">
        <v>789</v>
      </c>
      <c r="D518" s="142">
        <v>1.4967239999999999</v>
      </c>
      <c r="E518" s="142">
        <f t="shared" si="438"/>
        <v>8.9803439999999998E-2</v>
      </c>
      <c r="F518" s="142">
        <f t="shared" si="439"/>
        <v>1.2572481599999998</v>
      </c>
      <c r="G518" s="142">
        <v>0</v>
      </c>
      <c r="H518" s="142">
        <f t="shared" si="440"/>
        <v>0.14967240000000001</v>
      </c>
      <c r="I518" s="142">
        <v>0.20612836400000001</v>
      </c>
      <c r="J518" s="142">
        <v>9.9679879999999998E-2</v>
      </c>
      <c r="K518" s="142">
        <v>0</v>
      </c>
      <c r="L518" s="142">
        <v>0</v>
      </c>
      <c r="M518" s="142">
        <v>0.106448484</v>
      </c>
      <c r="N518" s="142">
        <f t="shared" si="441"/>
        <v>1.2905956359999999</v>
      </c>
      <c r="O518" s="142">
        <f t="shared" si="442"/>
        <v>-9.8764400000000002E-3</v>
      </c>
      <c r="P518" s="142">
        <f t="shared" si="443"/>
        <v>1.2572481599999998</v>
      </c>
      <c r="Q518" s="142">
        <f t="shared" si="444"/>
        <v>0</v>
      </c>
      <c r="R518" s="142">
        <f t="shared" si="445"/>
        <v>4.3223916000000015E-2</v>
      </c>
      <c r="S518" s="134">
        <v>0.25484019999999996</v>
      </c>
      <c r="T518" s="134">
        <v>0.16613312999999999</v>
      </c>
      <c r="U518" s="168">
        <v>0</v>
      </c>
      <c r="V518" s="134">
        <v>0</v>
      </c>
      <c r="W518" s="142">
        <v>8.8707069999999985E-2</v>
      </c>
      <c r="X518" s="142"/>
      <c r="Y518" s="142"/>
      <c r="Z518" s="142"/>
      <c r="AA518" s="142"/>
      <c r="AB518" s="142"/>
      <c r="AC518" s="142"/>
      <c r="AD518" s="142"/>
      <c r="AE518" s="134">
        <v>0</v>
      </c>
      <c r="AF518" s="142"/>
      <c r="AG518" s="142"/>
      <c r="AH518" s="142"/>
      <c r="AI518" s="142"/>
      <c r="AJ518" s="134">
        <v>0</v>
      </c>
      <c r="AK518" s="142"/>
    </row>
    <row r="519" spans="1:37" ht="47.25" x14ac:dyDescent="0.25">
      <c r="A519" s="267">
        <f t="shared" si="409"/>
        <v>453</v>
      </c>
      <c r="B519" s="133" t="s">
        <v>790</v>
      </c>
      <c r="C519" s="138" t="s">
        <v>791</v>
      </c>
      <c r="D519" s="142">
        <v>1.2E-2</v>
      </c>
      <c r="E519" s="142">
        <f t="shared" si="438"/>
        <v>7.1999999999999994E-4</v>
      </c>
      <c r="F519" s="142">
        <f t="shared" si="439"/>
        <v>1.008E-2</v>
      </c>
      <c r="G519" s="142">
        <v>0</v>
      </c>
      <c r="H519" s="142">
        <f t="shared" si="440"/>
        <v>1.2000000000000001E-3</v>
      </c>
      <c r="I519" s="142">
        <v>2.1329284120000001</v>
      </c>
      <c r="J519" s="142">
        <v>0.48930227000000004</v>
      </c>
      <c r="K519" s="142">
        <v>1.60487819</v>
      </c>
      <c r="L519" s="142">
        <v>0</v>
      </c>
      <c r="M519" s="142">
        <v>3.8747951999999995E-2</v>
      </c>
      <c r="N519" s="142">
        <f t="shared" si="441"/>
        <v>-2.120928412</v>
      </c>
      <c r="O519" s="142">
        <f t="shared" si="442"/>
        <v>-0.48858227000000004</v>
      </c>
      <c r="P519" s="142">
        <f t="shared" si="443"/>
        <v>-1.5947981899999999</v>
      </c>
      <c r="Q519" s="142">
        <f t="shared" si="444"/>
        <v>0</v>
      </c>
      <c r="R519" s="142">
        <f t="shared" si="445"/>
        <v>-3.7547951999999996E-2</v>
      </c>
      <c r="S519" s="134">
        <v>2.1117899500000004</v>
      </c>
      <c r="T519" s="134">
        <v>0.40775189000000001</v>
      </c>
      <c r="U519" s="168">
        <v>1.6717481000000001</v>
      </c>
      <c r="V519" s="134">
        <v>0</v>
      </c>
      <c r="W519" s="142">
        <v>3.2289959999999999E-2</v>
      </c>
      <c r="X519" s="142"/>
      <c r="Y519" s="142"/>
      <c r="Z519" s="142"/>
      <c r="AA519" s="142"/>
      <c r="AB519" s="142"/>
      <c r="AC519" s="142"/>
      <c r="AD519" s="142"/>
      <c r="AE519" s="134">
        <v>0</v>
      </c>
      <c r="AF519" s="181">
        <v>2020</v>
      </c>
      <c r="AG519" s="142" t="s">
        <v>2200</v>
      </c>
      <c r="AH519" s="142" t="s">
        <v>2201</v>
      </c>
      <c r="AI519" s="142" t="s">
        <v>2202</v>
      </c>
      <c r="AJ519" s="134">
        <v>0.21199999999999997</v>
      </c>
      <c r="AK519" s="142"/>
    </row>
    <row r="520" spans="1:37" ht="47.25" x14ac:dyDescent="0.25">
      <c r="A520" s="267">
        <f t="shared" si="409"/>
        <v>454</v>
      </c>
      <c r="B520" s="133" t="s">
        <v>792</v>
      </c>
      <c r="C520" s="138" t="s">
        <v>793</v>
      </c>
      <c r="D520" s="142">
        <v>2.531568</v>
      </c>
      <c r="E520" s="142">
        <f t="shared" si="438"/>
        <v>0.15189407999999999</v>
      </c>
      <c r="F520" s="142">
        <f t="shared" si="439"/>
        <v>2.1265171199999999</v>
      </c>
      <c r="G520" s="142">
        <v>0</v>
      </c>
      <c r="H520" s="142">
        <f t="shared" si="440"/>
        <v>0.25315680000000002</v>
      </c>
      <c r="I520" s="142">
        <v>0.18004757999999998</v>
      </c>
      <c r="J520" s="142">
        <v>0</v>
      </c>
      <c r="K520" s="142">
        <v>0</v>
      </c>
      <c r="L520" s="142">
        <v>0</v>
      </c>
      <c r="M520" s="142">
        <v>0.18004757999999998</v>
      </c>
      <c r="N520" s="142">
        <f t="shared" si="441"/>
        <v>2.3515204199999999</v>
      </c>
      <c r="O520" s="142">
        <f t="shared" si="442"/>
        <v>0.15189407999999999</v>
      </c>
      <c r="P520" s="142">
        <f t="shared" si="443"/>
        <v>2.1265171199999999</v>
      </c>
      <c r="Q520" s="142">
        <f t="shared" si="444"/>
        <v>0</v>
      </c>
      <c r="R520" s="142">
        <f t="shared" si="445"/>
        <v>7.310922000000003E-2</v>
      </c>
      <c r="S520" s="134">
        <v>0.15003965</v>
      </c>
      <c r="T520" s="134">
        <v>0</v>
      </c>
      <c r="U520" s="168">
        <v>0</v>
      </c>
      <c r="V520" s="134">
        <v>0</v>
      </c>
      <c r="W520" s="142">
        <v>0.15003965</v>
      </c>
      <c r="X520" s="142"/>
      <c r="Y520" s="142"/>
      <c r="Z520" s="142"/>
      <c r="AA520" s="142"/>
      <c r="AB520" s="142"/>
      <c r="AC520" s="142"/>
      <c r="AD520" s="142"/>
      <c r="AE520" s="134">
        <v>0</v>
      </c>
      <c r="AF520" s="142"/>
      <c r="AG520" s="142"/>
      <c r="AH520" s="142"/>
      <c r="AI520" s="142"/>
      <c r="AJ520" s="134">
        <v>0</v>
      </c>
      <c r="AK520" s="142"/>
    </row>
    <row r="521" spans="1:37" ht="47.25" x14ac:dyDescent="0.25">
      <c r="A521" s="267">
        <f t="shared" si="409"/>
        <v>455</v>
      </c>
      <c r="B521" s="133" t="s">
        <v>794</v>
      </c>
      <c r="C521" s="138" t="s">
        <v>795</v>
      </c>
      <c r="D521" s="142">
        <v>1.2E-2</v>
      </c>
      <c r="E521" s="142">
        <f t="shared" si="438"/>
        <v>7.1999999999999994E-4</v>
      </c>
      <c r="F521" s="142">
        <f t="shared" si="439"/>
        <v>1.008E-2</v>
      </c>
      <c r="G521" s="142">
        <v>0</v>
      </c>
      <c r="H521" s="142">
        <f t="shared" si="440"/>
        <v>1.2000000000000001E-3</v>
      </c>
      <c r="I521" s="142">
        <v>8.5344000000000001E-4</v>
      </c>
      <c r="J521" s="142">
        <v>0</v>
      </c>
      <c r="K521" s="142">
        <v>0</v>
      </c>
      <c r="L521" s="142">
        <v>0</v>
      </c>
      <c r="M521" s="142">
        <v>8.5344000000000001E-4</v>
      </c>
      <c r="N521" s="142">
        <f t="shared" si="441"/>
        <v>1.114656E-2</v>
      </c>
      <c r="O521" s="142">
        <f t="shared" si="442"/>
        <v>7.1999999999999994E-4</v>
      </c>
      <c r="P521" s="142">
        <f t="shared" si="443"/>
        <v>1.008E-2</v>
      </c>
      <c r="Q521" s="142">
        <f t="shared" si="444"/>
        <v>0</v>
      </c>
      <c r="R521" s="142">
        <f t="shared" si="445"/>
        <v>3.465600000000001E-4</v>
      </c>
      <c r="S521" s="134">
        <v>7.1119999999999994E-4</v>
      </c>
      <c r="T521" s="134">
        <v>0</v>
      </c>
      <c r="U521" s="168">
        <v>0</v>
      </c>
      <c r="V521" s="134">
        <v>0</v>
      </c>
      <c r="W521" s="142">
        <v>7.1119999999999994E-4</v>
      </c>
      <c r="X521" s="142"/>
      <c r="Y521" s="142"/>
      <c r="Z521" s="142"/>
      <c r="AA521" s="142"/>
      <c r="AB521" s="142"/>
      <c r="AC521" s="142"/>
      <c r="AD521" s="142"/>
      <c r="AE521" s="134">
        <v>0</v>
      </c>
      <c r="AF521" s="142"/>
      <c r="AG521" s="142"/>
      <c r="AH521" s="142"/>
      <c r="AI521" s="142"/>
      <c r="AJ521" s="134">
        <v>0</v>
      </c>
      <c r="AK521" s="142"/>
    </row>
    <row r="522" spans="1:37" ht="63" x14ac:dyDescent="0.25">
      <c r="A522" s="267">
        <f t="shared" si="409"/>
        <v>456</v>
      </c>
      <c r="B522" s="174" t="s">
        <v>796</v>
      </c>
      <c r="C522" s="138" t="s">
        <v>797</v>
      </c>
      <c r="D522" s="142">
        <v>1.2E-2</v>
      </c>
      <c r="E522" s="142">
        <f t="shared" si="438"/>
        <v>7.1999999999999994E-4</v>
      </c>
      <c r="F522" s="142">
        <f t="shared" si="439"/>
        <v>1.008E-2</v>
      </c>
      <c r="G522" s="142">
        <v>0</v>
      </c>
      <c r="H522" s="142">
        <f t="shared" si="440"/>
        <v>1.2000000000000001E-3</v>
      </c>
      <c r="I522" s="142">
        <v>8.5344000000000001E-4</v>
      </c>
      <c r="J522" s="142">
        <v>0</v>
      </c>
      <c r="K522" s="142">
        <v>0</v>
      </c>
      <c r="L522" s="142">
        <v>0</v>
      </c>
      <c r="M522" s="142">
        <v>8.5344000000000001E-4</v>
      </c>
      <c r="N522" s="142">
        <f t="shared" si="441"/>
        <v>1.114656E-2</v>
      </c>
      <c r="O522" s="142">
        <f t="shared" si="442"/>
        <v>7.1999999999999994E-4</v>
      </c>
      <c r="P522" s="142">
        <f t="shared" si="443"/>
        <v>1.008E-2</v>
      </c>
      <c r="Q522" s="142">
        <f t="shared" si="444"/>
        <v>0</v>
      </c>
      <c r="R522" s="142">
        <f t="shared" si="445"/>
        <v>3.465600000000001E-4</v>
      </c>
      <c r="S522" s="134">
        <v>7.1119999999999994E-4</v>
      </c>
      <c r="T522" s="134">
        <v>0</v>
      </c>
      <c r="U522" s="168">
        <v>0</v>
      </c>
      <c r="V522" s="134">
        <v>0</v>
      </c>
      <c r="W522" s="142">
        <v>7.1119999999999994E-4</v>
      </c>
      <c r="X522" s="142"/>
      <c r="Y522" s="142"/>
      <c r="Z522" s="142"/>
      <c r="AA522" s="142"/>
      <c r="AB522" s="142"/>
      <c r="AC522" s="142"/>
      <c r="AD522" s="142"/>
      <c r="AE522" s="134">
        <v>0</v>
      </c>
      <c r="AF522" s="142"/>
      <c r="AG522" s="142"/>
      <c r="AH522" s="142"/>
      <c r="AI522" s="142"/>
      <c r="AJ522" s="134">
        <v>0</v>
      </c>
      <c r="AK522" s="142"/>
    </row>
    <row r="523" spans="1:37" ht="47.25" x14ac:dyDescent="0.25">
      <c r="A523" s="267">
        <f t="shared" si="409"/>
        <v>457</v>
      </c>
      <c r="B523" s="133" t="s">
        <v>798</v>
      </c>
      <c r="C523" s="138" t="s">
        <v>799</v>
      </c>
      <c r="D523" s="142">
        <v>4.3440840000000005</v>
      </c>
      <c r="E523" s="142">
        <f t="shared" si="438"/>
        <v>0.26064503999999999</v>
      </c>
      <c r="F523" s="142">
        <f t="shared" si="439"/>
        <v>3.6490305600000004</v>
      </c>
      <c r="G523" s="142">
        <v>0</v>
      </c>
      <c r="H523" s="142">
        <f t="shared" si="440"/>
        <v>0.43440840000000008</v>
      </c>
      <c r="I523" s="142">
        <v>0</v>
      </c>
      <c r="J523" s="142">
        <v>0</v>
      </c>
      <c r="K523" s="142">
        <v>0</v>
      </c>
      <c r="L523" s="142">
        <v>0</v>
      </c>
      <c r="M523" s="142">
        <v>0</v>
      </c>
      <c r="N523" s="142">
        <f t="shared" si="441"/>
        <v>4.3440840000000005</v>
      </c>
      <c r="O523" s="142">
        <f t="shared" si="442"/>
        <v>0.26064503999999999</v>
      </c>
      <c r="P523" s="142">
        <f t="shared" si="443"/>
        <v>3.6490305600000004</v>
      </c>
      <c r="Q523" s="142">
        <f t="shared" si="444"/>
        <v>0</v>
      </c>
      <c r="R523" s="142">
        <f t="shared" si="445"/>
        <v>0.43440840000000008</v>
      </c>
      <c r="S523" s="134">
        <v>0</v>
      </c>
      <c r="T523" s="134">
        <v>0</v>
      </c>
      <c r="U523" s="168">
        <v>0</v>
      </c>
      <c r="V523" s="134">
        <v>0</v>
      </c>
      <c r="W523" s="142">
        <v>0</v>
      </c>
      <c r="X523" s="142"/>
      <c r="Y523" s="142"/>
      <c r="Z523" s="142"/>
      <c r="AA523" s="142"/>
      <c r="AB523" s="142"/>
      <c r="AC523" s="142"/>
      <c r="AD523" s="142"/>
      <c r="AE523" s="134">
        <v>0</v>
      </c>
      <c r="AF523" s="142"/>
      <c r="AG523" s="142"/>
      <c r="AH523" s="142"/>
      <c r="AI523" s="142"/>
      <c r="AJ523" s="134">
        <v>0</v>
      </c>
      <c r="AK523" s="142"/>
    </row>
    <row r="524" spans="1:37" ht="31.5" x14ac:dyDescent="0.25">
      <c r="A524" s="267">
        <f t="shared" si="409"/>
        <v>458</v>
      </c>
      <c r="B524" s="174" t="s">
        <v>1572</v>
      </c>
      <c r="C524" s="138" t="s">
        <v>1573</v>
      </c>
      <c r="D524" s="142">
        <v>0</v>
      </c>
      <c r="E524" s="142">
        <f t="shared" si="438"/>
        <v>0</v>
      </c>
      <c r="F524" s="142">
        <f t="shared" si="439"/>
        <v>0</v>
      </c>
      <c r="G524" s="142">
        <v>0</v>
      </c>
      <c r="H524" s="142">
        <f t="shared" si="440"/>
        <v>0</v>
      </c>
      <c r="I524" s="142">
        <v>5.0853672260000007</v>
      </c>
      <c r="J524" s="142">
        <v>0.60060024999999995</v>
      </c>
      <c r="K524" s="142">
        <v>4.4382297400000006</v>
      </c>
      <c r="L524" s="142">
        <v>0</v>
      </c>
      <c r="M524" s="142">
        <v>4.6537236000000003E-2</v>
      </c>
      <c r="N524" s="142">
        <f t="shared" si="441"/>
        <v>-5.0853672260000007</v>
      </c>
      <c r="O524" s="142">
        <f t="shared" si="442"/>
        <v>-0.60060024999999995</v>
      </c>
      <c r="P524" s="142">
        <f t="shared" si="443"/>
        <v>-4.4382297400000006</v>
      </c>
      <c r="Q524" s="142">
        <f t="shared" si="444"/>
        <v>0</v>
      </c>
      <c r="R524" s="142">
        <f t="shared" si="445"/>
        <v>-4.6537236000000003E-2</v>
      </c>
      <c r="S524" s="134">
        <v>4.2378060099999999</v>
      </c>
      <c r="T524" s="134">
        <v>0.50050019999999995</v>
      </c>
      <c r="U524" s="168">
        <v>3.6985247799999996</v>
      </c>
      <c r="V524" s="134">
        <v>0</v>
      </c>
      <c r="W524" s="142">
        <v>3.8781030000000001E-2</v>
      </c>
      <c r="X524" s="142"/>
      <c r="Y524" s="142"/>
      <c r="Z524" s="142"/>
      <c r="AA524" s="142"/>
      <c r="AB524" s="181">
        <v>2020</v>
      </c>
      <c r="AC524" s="142" t="s">
        <v>2198</v>
      </c>
      <c r="AD524" s="142" t="s">
        <v>2199</v>
      </c>
      <c r="AE524" s="134">
        <v>0.5</v>
      </c>
      <c r="AF524" s="181">
        <v>2020</v>
      </c>
      <c r="AG524" s="142" t="s">
        <v>2200</v>
      </c>
      <c r="AH524" s="142" t="s">
        <v>2201</v>
      </c>
      <c r="AI524" s="142" t="s">
        <v>2202</v>
      </c>
      <c r="AJ524" s="134">
        <v>0.126</v>
      </c>
      <c r="AK524" s="142"/>
    </row>
    <row r="525" spans="1:37" ht="15.75" x14ac:dyDescent="0.25">
      <c r="A525" s="267"/>
      <c r="B525" s="187" t="s">
        <v>800</v>
      </c>
      <c r="C525" s="188"/>
      <c r="D525" s="170">
        <v>12.696575999999999</v>
      </c>
      <c r="E525" s="170">
        <f t="shared" ref="E525:AK525" si="446">SUM(E526:E529)</f>
        <v>0.7617945599999999</v>
      </c>
      <c r="F525" s="170">
        <f t="shared" si="446"/>
        <v>10.66512384</v>
      </c>
      <c r="G525" s="170">
        <f t="shared" si="446"/>
        <v>0</v>
      </c>
      <c r="H525" s="170">
        <f t="shared" si="446"/>
        <v>1.2696575999999999</v>
      </c>
      <c r="I525" s="170">
        <f t="shared" si="446"/>
        <v>13.114595638000001</v>
      </c>
      <c r="J525" s="170">
        <f t="shared" si="446"/>
        <v>0.42932610999999998</v>
      </c>
      <c r="K525" s="170">
        <f t="shared" si="446"/>
        <v>9.2267240200000007</v>
      </c>
      <c r="L525" s="170">
        <f t="shared" si="446"/>
        <v>0</v>
      </c>
      <c r="M525" s="170">
        <f t="shared" si="446"/>
        <v>3.4585455079999998</v>
      </c>
      <c r="N525" s="170">
        <f t="shared" si="446"/>
        <v>-0.41801963800000141</v>
      </c>
      <c r="O525" s="170">
        <f t="shared" si="446"/>
        <v>0.33246844999999992</v>
      </c>
      <c r="P525" s="170">
        <f t="shared" si="446"/>
        <v>1.4383998199999981</v>
      </c>
      <c r="Q525" s="170">
        <f t="shared" si="446"/>
        <v>0</v>
      </c>
      <c r="R525" s="170">
        <f t="shared" si="446"/>
        <v>-2.1888879079999999</v>
      </c>
      <c r="S525" s="170">
        <v>11.900928390000001</v>
      </c>
      <c r="T525" s="170">
        <v>0.35777176000000005</v>
      </c>
      <c r="U525" s="168">
        <v>8.3524684800000006</v>
      </c>
      <c r="V525" s="170">
        <v>0</v>
      </c>
      <c r="W525" s="170">
        <v>3.1906881500000002</v>
      </c>
      <c r="X525" s="170">
        <f t="shared" si="446"/>
        <v>0</v>
      </c>
      <c r="Y525" s="170">
        <f t="shared" si="446"/>
        <v>0</v>
      </c>
      <c r="Z525" s="170">
        <f t="shared" si="446"/>
        <v>0</v>
      </c>
      <c r="AA525" s="170">
        <f t="shared" si="446"/>
        <v>0</v>
      </c>
      <c r="AB525" s="170"/>
      <c r="AC525" s="170"/>
      <c r="AD525" s="170"/>
      <c r="AE525" s="170">
        <f t="shared" si="446"/>
        <v>0.41000000000000003</v>
      </c>
      <c r="AF525" s="170"/>
      <c r="AG525" s="170"/>
      <c r="AH525" s="170"/>
      <c r="AI525" s="170"/>
      <c r="AJ525" s="170">
        <f t="shared" si="446"/>
        <v>1.0649999999999999</v>
      </c>
      <c r="AK525" s="170">
        <f t="shared" si="446"/>
        <v>0</v>
      </c>
    </row>
    <row r="526" spans="1:37" ht="28.5" customHeight="1" x14ac:dyDescent="0.25">
      <c r="A526" s="267">
        <f t="shared" si="409"/>
        <v>459</v>
      </c>
      <c r="B526" s="133" t="s">
        <v>801</v>
      </c>
      <c r="C526" s="138" t="s">
        <v>802</v>
      </c>
      <c r="D526" s="142">
        <v>2.1802919999999997</v>
      </c>
      <c r="E526" s="142">
        <f t="shared" ref="E526:E529" si="447">D526*6%</f>
        <v>0.13081751999999996</v>
      </c>
      <c r="F526" s="142">
        <f t="shared" ref="F526:F529" si="448">D526-E526-H526</f>
        <v>1.8314452799999998</v>
      </c>
      <c r="G526" s="142">
        <v>0</v>
      </c>
      <c r="H526" s="142">
        <f t="shared" ref="H526:H529" si="449">D526*10%</f>
        <v>0.21802919999999998</v>
      </c>
      <c r="I526" s="142">
        <v>2.2557851819999999</v>
      </c>
      <c r="J526" s="142">
        <v>0</v>
      </c>
      <c r="K526" s="142">
        <v>2.1007206899999997</v>
      </c>
      <c r="L526" s="142">
        <v>0</v>
      </c>
      <c r="M526" s="142">
        <v>0.15506449199999997</v>
      </c>
      <c r="N526" s="142">
        <f t="shared" ref="N526:N529" si="450">D526-I526</f>
        <v>-7.5493182000000214E-2</v>
      </c>
      <c r="O526" s="142">
        <f t="shared" ref="O526:O529" si="451">E526-J526</f>
        <v>0.13081751999999996</v>
      </c>
      <c r="P526" s="142">
        <f t="shared" ref="P526:P529" si="452">F526-K526</f>
        <v>-0.26927540999999988</v>
      </c>
      <c r="Q526" s="142">
        <f t="shared" ref="Q526:Q529" si="453">G526-L526</f>
        <v>0</v>
      </c>
      <c r="R526" s="142">
        <f t="shared" ref="R526:R529" si="454">H526-M526</f>
        <v>6.2964708000000008E-2</v>
      </c>
      <c r="S526" s="134">
        <v>2.3174711299999999</v>
      </c>
      <c r="T526" s="134">
        <v>0</v>
      </c>
      <c r="U526" s="168">
        <v>2.1882507200000001</v>
      </c>
      <c r="V526" s="134">
        <v>0</v>
      </c>
      <c r="W526" s="142">
        <v>0.12922041000000001</v>
      </c>
      <c r="X526" s="142"/>
      <c r="Y526" s="142"/>
      <c r="Z526" s="142"/>
      <c r="AA526" s="142"/>
      <c r="AB526" s="142"/>
      <c r="AC526" s="142"/>
      <c r="AD526" s="142"/>
      <c r="AE526" s="134">
        <v>0</v>
      </c>
      <c r="AF526" s="142"/>
      <c r="AG526" s="142"/>
      <c r="AH526" s="142"/>
      <c r="AI526" s="142"/>
      <c r="AJ526" s="134">
        <v>0</v>
      </c>
      <c r="AK526" s="142"/>
    </row>
    <row r="527" spans="1:37" ht="63" x14ac:dyDescent="0.25">
      <c r="A527" s="267">
        <f t="shared" si="409"/>
        <v>460</v>
      </c>
      <c r="B527" s="133" t="s">
        <v>803</v>
      </c>
      <c r="C527" s="138" t="s">
        <v>804</v>
      </c>
      <c r="D527" s="142">
        <v>1.166388</v>
      </c>
      <c r="E527" s="142">
        <f t="shared" si="447"/>
        <v>6.9983279999999995E-2</v>
      </c>
      <c r="F527" s="142">
        <f t="shared" si="448"/>
        <v>0.97976591999999996</v>
      </c>
      <c r="G527" s="142">
        <v>0</v>
      </c>
      <c r="H527" s="142">
        <f t="shared" si="449"/>
        <v>0.1166388</v>
      </c>
      <c r="I527" s="142">
        <v>2.7606595039999999</v>
      </c>
      <c r="J527" s="142">
        <v>0</v>
      </c>
      <c r="K527" s="142">
        <v>0</v>
      </c>
      <c r="L527" s="142">
        <v>0</v>
      </c>
      <c r="M527" s="142">
        <v>2.7606595039999999</v>
      </c>
      <c r="N527" s="142">
        <f t="shared" si="450"/>
        <v>-1.594271504</v>
      </c>
      <c r="O527" s="142">
        <f t="shared" si="451"/>
        <v>6.9983279999999995E-2</v>
      </c>
      <c r="P527" s="142">
        <f t="shared" si="452"/>
        <v>0.97976591999999996</v>
      </c>
      <c r="Q527" s="142">
        <f t="shared" si="453"/>
        <v>0</v>
      </c>
      <c r="R527" s="142">
        <f t="shared" si="454"/>
        <v>-2.6440207039999999</v>
      </c>
      <c r="S527" s="134">
        <v>2.60911648</v>
      </c>
      <c r="T527" s="134">
        <v>0</v>
      </c>
      <c r="U527" s="168">
        <v>0</v>
      </c>
      <c r="V527" s="134">
        <v>0</v>
      </c>
      <c r="W527" s="142">
        <v>2.60911648</v>
      </c>
      <c r="X527" s="142"/>
      <c r="Y527" s="142"/>
      <c r="Z527" s="142"/>
      <c r="AA527" s="142"/>
      <c r="AB527" s="142"/>
      <c r="AC527" s="142"/>
      <c r="AD527" s="142"/>
      <c r="AE527" s="134">
        <v>0</v>
      </c>
      <c r="AF527" s="142"/>
      <c r="AG527" s="142"/>
      <c r="AH527" s="142"/>
      <c r="AI527" s="142"/>
      <c r="AJ527" s="134">
        <v>0</v>
      </c>
      <c r="AK527" s="142"/>
    </row>
    <row r="528" spans="1:37" ht="78.75" x14ac:dyDescent="0.25">
      <c r="A528" s="267">
        <f t="shared" si="409"/>
        <v>461</v>
      </c>
      <c r="B528" s="133" t="s">
        <v>1953</v>
      </c>
      <c r="C528" s="138" t="s">
        <v>805</v>
      </c>
      <c r="D528" s="142">
        <v>6.56778</v>
      </c>
      <c r="E528" s="142">
        <f t="shared" si="447"/>
        <v>0.39406679999999999</v>
      </c>
      <c r="F528" s="142">
        <f t="shared" si="448"/>
        <v>5.5169351999999998</v>
      </c>
      <c r="G528" s="142">
        <v>0</v>
      </c>
      <c r="H528" s="142">
        <f t="shared" si="449"/>
        <v>0.65677800000000008</v>
      </c>
      <c r="I528" s="142">
        <v>6.3962953720000009</v>
      </c>
      <c r="J528" s="142">
        <v>0</v>
      </c>
      <c r="K528" s="142">
        <v>6.041771380000001</v>
      </c>
      <c r="L528" s="142">
        <v>0</v>
      </c>
      <c r="M528" s="142">
        <v>0.35452399199999995</v>
      </c>
      <c r="N528" s="142">
        <f t="shared" si="450"/>
        <v>0.17148462799999908</v>
      </c>
      <c r="O528" s="142">
        <f t="shared" si="451"/>
        <v>0.39406679999999999</v>
      </c>
      <c r="P528" s="142">
        <f t="shared" si="452"/>
        <v>-0.52483618000000121</v>
      </c>
      <c r="Q528" s="142">
        <f t="shared" si="453"/>
        <v>0</v>
      </c>
      <c r="R528" s="142">
        <f t="shared" si="454"/>
        <v>0.30225400800000013</v>
      </c>
      <c r="S528" s="134">
        <v>5.3302461400000007</v>
      </c>
      <c r="T528" s="134">
        <v>0</v>
      </c>
      <c r="U528" s="168">
        <v>5.0348094800000007</v>
      </c>
      <c r="V528" s="134">
        <v>0</v>
      </c>
      <c r="W528" s="142">
        <v>0.29543666000000002</v>
      </c>
      <c r="X528" s="142"/>
      <c r="Y528" s="142"/>
      <c r="Z528" s="142"/>
      <c r="AA528" s="142"/>
      <c r="AB528" s="181">
        <v>2020</v>
      </c>
      <c r="AC528" s="142" t="s">
        <v>2198</v>
      </c>
      <c r="AD528" s="142" t="s">
        <v>2199</v>
      </c>
      <c r="AE528" s="134">
        <v>0.25</v>
      </c>
      <c r="AF528" s="181">
        <v>2020</v>
      </c>
      <c r="AG528" s="142" t="s">
        <v>2200</v>
      </c>
      <c r="AH528" s="142" t="s">
        <v>2201</v>
      </c>
      <c r="AI528" s="142" t="s">
        <v>2202</v>
      </c>
      <c r="AJ528" s="134">
        <v>1.0169999999999999</v>
      </c>
      <c r="AK528" s="142"/>
    </row>
    <row r="529" spans="1:37" ht="78.75" x14ac:dyDescent="0.25">
      <c r="A529" s="267">
        <f t="shared" si="409"/>
        <v>462</v>
      </c>
      <c r="B529" s="133" t="s">
        <v>1954</v>
      </c>
      <c r="C529" s="138" t="s">
        <v>1718</v>
      </c>
      <c r="D529" s="142">
        <v>2.7821159999999994</v>
      </c>
      <c r="E529" s="142">
        <f t="shared" si="447"/>
        <v>0.16692695999999996</v>
      </c>
      <c r="F529" s="142">
        <f t="shared" si="448"/>
        <v>2.3369774399999992</v>
      </c>
      <c r="G529" s="142">
        <v>0</v>
      </c>
      <c r="H529" s="142">
        <f t="shared" si="449"/>
        <v>0.27821159999999995</v>
      </c>
      <c r="I529" s="142">
        <v>1.7018555799999997</v>
      </c>
      <c r="J529" s="142">
        <v>0.42932610999999998</v>
      </c>
      <c r="K529" s="142">
        <v>1.0842319499999999</v>
      </c>
      <c r="L529" s="142">
        <v>0</v>
      </c>
      <c r="M529" s="142">
        <v>0.18829751999999997</v>
      </c>
      <c r="N529" s="142">
        <f t="shared" si="450"/>
        <v>1.0802604199999997</v>
      </c>
      <c r="O529" s="142">
        <f t="shared" si="451"/>
        <v>-0.26239915000000003</v>
      </c>
      <c r="P529" s="142">
        <f t="shared" si="452"/>
        <v>1.2527454899999992</v>
      </c>
      <c r="Q529" s="142">
        <f t="shared" si="453"/>
        <v>0</v>
      </c>
      <c r="R529" s="142">
        <f t="shared" si="454"/>
        <v>8.991407999999998E-2</v>
      </c>
      <c r="S529" s="134">
        <v>1.6440946400000003</v>
      </c>
      <c r="T529" s="134">
        <v>0.35777176000000005</v>
      </c>
      <c r="U529" s="168">
        <v>1.12940828</v>
      </c>
      <c r="V529" s="134">
        <v>0</v>
      </c>
      <c r="W529" s="142">
        <v>0.15691460000000002</v>
      </c>
      <c r="X529" s="142"/>
      <c r="Y529" s="142"/>
      <c r="Z529" s="142"/>
      <c r="AA529" s="142"/>
      <c r="AB529" s="181">
        <v>2020</v>
      </c>
      <c r="AC529" s="142" t="s">
        <v>2198</v>
      </c>
      <c r="AD529" s="142" t="s">
        <v>2199</v>
      </c>
      <c r="AE529" s="134">
        <v>0.16</v>
      </c>
      <c r="AF529" s="181">
        <v>2020</v>
      </c>
      <c r="AG529" s="142" t="s">
        <v>2200</v>
      </c>
      <c r="AH529" s="142" t="s">
        <v>2201</v>
      </c>
      <c r="AI529" s="142" t="s">
        <v>2202</v>
      </c>
      <c r="AJ529" s="134">
        <v>4.7999999999999994E-2</v>
      </c>
      <c r="AK529" s="142"/>
    </row>
    <row r="530" spans="1:37" ht="29.25" customHeight="1" x14ac:dyDescent="0.25">
      <c r="A530" s="267"/>
      <c r="B530" s="191" t="s">
        <v>222</v>
      </c>
      <c r="C530" s="188"/>
      <c r="D530" s="170">
        <v>16.069551999999995</v>
      </c>
      <c r="E530" s="170">
        <f t="shared" ref="E530:AK530" si="455">SUM(E531:E534)</f>
        <v>0.96417311999999966</v>
      </c>
      <c r="F530" s="170">
        <f t="shared" si="455"/>
        <v>13.498423679999995</v>
      </c>
      <c r="G530" s="170">
        <f t="shared" si="455"/>
        <v>0</v>
      </c>
      <c r="H530" s="170">
        <f t="shared" si="455"/>
        <v>1.6069551999999994</v>
      </c>
      <c r="I530" s="170">
        <f t="shared" si="455"/>
        <v>4.2625770279999999</v>
      </c>
      <c r="J530" s="170">
        <f t="shared" si="455"/>
        <v>0.77730242000000005</v>
      </c>
      <c r="K530" s="170">
        <f t="shared" si="455"/>
        <v>2.3891965399999999</v>
      </c>
      <c r="L530" s="170">
        <f t="shared" si="455"/>
        <v>0</v>
      </c>
      <c r="M530" s="170">
        <f t="shared" si="455"/>
        <v>1.0960780679999997</v>
      </c>
      <c r="N530" s="170">
        <f t="shared" si="455"/>
        <v>11.806974971999994</v>
      </c>
      <c r="O530" s="170">
        <f t="shared" si="455"/>
        <v>0.18687069999999961</v>
      </c>
      <c r="P530" s="170">
        <f t="shared" si="455"/>
        <v>11.109227139999994</v>
      </c>
      <c r="Q530" s="170">
        <f t="shared" si="455"/>
        <v>0</v>
      </c>
      <c r="R530" s="170">
        <f t="shared" si="455"/>
        <v>0.51087713199999962</v>
      </c>
      <c r="S530" s="170">
        <v>3.6988061900000004</v>
      </c>
      <c r="T530" s="170">
        <v>0.64775201999999998</v>
      </c>
      <c r="U530" s="168">
        <v>2.0922880300000002</v>
      </c>
      <c r="V530" s="170">
        <v>0</v>
      </c>
      <c r="W530" s="170">
        <v>0.95876614000000016</v>
      </c>
      <c r="X530" s="170">
        <f t="shared" si="455"/>
        <v>0</v>
      </c>
      <c r="Y530" s="170">
        <f t="shared" si="455"/>
        <v>0</v>
      </c>
      <c r="Z530" s="170">
        <f t="shared" si="455"/>
        <v>0</v>
      </c>
      <c r="AA530" s="170">
        <f t="shared" si="455"/>
        <v>0</v>
      </c>
      <c r="AB530" s="170"/>
      <c r="AC530" s="170"/>
      <c r="AD530" s="170"/>
      <c r="AE530" s="170">
        <f t="shared" si="455"/>
        <v>0.16</v>
      </c>
      <c r="AF530" s="170"/>
      <c r="AG530" s="170"/>
      <c r="AH530" s="170"/>
      <c r="AI530" s="170"/>
      <c r="AJ530" s="170">
        <f t="shared" si="455"/>
        <v>0.10100000000000001</v>
      </c>
      <c r="AK530" s="170">
        <f t="shared" si="455"/>
        <v>0</v>
      </c>
    </row>
    <row r="531" spans="1:37" ht="47.25" x14ac:dyDescent="0.25">
      <c r="A531" s="267">
        <f t="shared" si="409"/>
        <v>463</v>
      </c>
      <c r="B531" s="133" t="s">
        <v>806</v>
      </c>
      <c r="C531" s="138" t="s">
        <v>807</v>
      </c>
      <c r="D531" s="142">
        <v>2.1199479999999959</v>
      </c>
      <c r="E531" s="142">
        <f t="shared" ref="E531:E534" si="456">D531*6%</f>
        <v>0.12719687999999976</v>
      </c>
      <c r="F531" s="142">
        <f t="shared" ref="F531:F534" si="457">D531-E531-H531</f>
        <v>1.7807563199999965</v>
      </c>
      <c r="G531" s="142">
        <v>0</v>
      </c>
      <c r="H531" s="142">
        <f t="shared" ref="H531:H534" si="458">D531*10%</f>
        <v>0.21199479999999959</v>
      </c>
      <c r="I531" s="142">
        <v>0.48456853400000005</v>
      </c>
      <c r="J531" s="142">
        <v>0</v>
      </c>
      <c r="K531" s="142">
        <v>0.38060003000000003</v>
      </c>
      <c r="L531" s="142">
        <v>0</v>
      </c>
      <c r="M531" s="142">
        <v>0.103968504</v>
      </c>
      <c r="N531" s="142">
        <f t="shared" ref="N531:N534" si="459">D531-I531</f>
        <v>1.6353794659999958</v>
      </c>
      <c r="O531" s="142">
        <f t="shared" ref="O531:O534" si="460">E531-J531</f>
        <v>0.12719687999999976</v>
      </c>
      <c r="P531" s="142">
        <f t="shared" ref="P531:P534" si="461">F531-K531</f>
        <v>1.4001562899999964</v>
      </c>
      <c r="Q531" s="142">
        <f t="shared" ref="Q531:Q534" si="462">G531-L531</f>
        <v>0</v>
      </c>
      <c r="R531" s="142">
        <f t="shared" ref="R531:R534" si="463">H531-M531</f>
        <v>0.10802629599999959</v>
      </c>
      <c r="S531" s="134">
        <v>8.6640419999999996E-2</v>
      </c>
      <c r="T531" s="134">
        <v>0</v>
      </c>
      <c r="U531" s="168">
        <v>0</v>
      </c>
      <c r="V531" s="134">
        <v>0</v>
      </c>
      <c r="W531" s="142">
        <v>8.6640419999999996E-2</v>
      </c>
      <c r="X531" s="142"/>
      <c r="Y531" s="142"/>
      <c r="Z531" s="142"/>
      <c r="AA531" s="142"/>
      <c r="AB531" s="181">
        <v>2020</v>
      </c>
      <c r="AC531" s="142" t="s">
        <v>2198</v>
      </c>
      <c r="AD531" s="142" t="s">
        <v>2199</v>
      </c>
      <c r="AE531" s="134">
        <v>0.16</v>
      </c>
      <c r="AF531" s="181">
        <v>2020</v>
      </c>
      <c r="AG531" s="142" t="s">
        <v>2200</v>
      </c>
      <c r="AH531" s="142" t="s">
        <v>2201</v>
      </c>
      <c r="AI531" s="142" t="s">
        <v>2202</v>
      </c>
      <c r="AJ531" s="134">
        <v>0.10100000000000001</v>
      </c>
      <c r="AK531" s="142"/>
    </row>
    <row r="532" spans="1:37" ht="63" x14ac:dyDescent="0.25">
      <c r="A532" s="267">
        <f t="shared" si="409"/>
        <v>464</v>
      </c>
      <c r="B532" s="133" t="s">
        <v>808</v>
      </c>
      <c r="C532" s="138" t="s">
        <v>809</v>
      </c>
      <c r="D532" s="142">
        <v>3.9128159999999994</v>
      </c>
      <c r="E532" s="142">
        <f t="shared" si="456"/>
        <v>0.23476895999999994</v>
      </c>
      <c r="F532" s="142">
        <f t="shared" si="457"/>
        <v>3.2867654399999995</v>
      </c>
      <c r="G532" s="142">
        <v>0</v>
      </c>
      <c r="H532" s="142">
        <f t="shared" si="458"/>
        <v>0.39128159999999995</v>
      </c>
      <c r="I532" s="142">
        <v>0.27828330000000001</v>
      </c>
      <c r="J532" s="142">
        <v>0</v>
      </c>
      <c r="K532" s="142">
        <v>0</v>
      </c>
      <c r="L532" s="142">
        <v>0</v>
      </c>
      <c r="M532" s="142">
        <v>0.27828330000000001</v>
      </c>
      <c r="N532" s="142">
        <f t="shared" si="459"/>
        <v>3.6345326999999994</v>
      </c>
      <c r="O532" s="142">
        <f t="shared" si="460"/>
        <v>0.23476895999999994</v>
      </c>
      <c r="P532" s="142">
        <f t="shared" si="461"/>
        <v>3.2867654399999995</v>
      </c>
      <c r="Q532" s="142">
        <f t="shared" si="462"/>
        <v>0</v>
      </c>
      <c r="R532" s="142">
        <f t="shared" si="463"/>
        <v>0.11299829999999994</v>
      </c>
      <c r="S532" s="134">
        <v>0.27727050000000003</v>
      </c>
      <c r="T532" s="134">
        <v>0</v>
      </c>
      <c r="U532" s="168">
        <v>0</v>
      </c>
      <c r="V532" s="134">
        <v>0</v>
      </c>
      <c r="W532" s="142">
        <v>0.27727050000000003</v>
      </c>
      <c r="X532" s="142"/>
      <c r="Y532" s="142"/>
      <c r="Z532" s="142"/>
      <c r="AA532" s="142"/>
      <c r="AB532" s="142"/>
      <c r="AC532" s="142"/>
      <c r="AD532" s="142"/>
      <c r="AE532" s="134">
        <v>0</v>
      </c>
      <c r="AF532" s="142"/>
      <c r="AG532" s="142"/>
      <c r="AH532" s="142"/>
      <c r="AI532" s="142"/>
      <c r="AJ532" s="134">
        <v>0</v>
      </c>
      <c r="AK532" s="142"/>
    </row>
    <row r="533" spans="1:37" ht="78.75" x14ac:dyDescent="0.25">
      <c r="A533" s="267">
        <f t="shared" si="409"/>
        <v>465</v>
      </c>
      <c r="B533" s="133" t="s">
        <v>810</v>
      </c>
      <c r="C533" s="138" t="s">
        <v>811</v>
      </c>
      <c r="D533" s="142">
        <v>10.036787999999998</v>
      </c>
      <c r="E533" s="142">
        <f t="shared" si="456"/>
        <v>0.6022072799999999</v>
      </c>
      <c r="F533" s="142">
        <f t="shared" si="457"/>
        <v>8.4309019199999984</v>
      </c>
      <c r="G533" s="142">
        <v>0</v>
      </c>
      <c r="H533" s="142">
        <f t="shared" si="458"/>
        <v>1.0036787999999999</v>
      </c>
      <c r="I533" s="142">
        <v>0.71382626399999982</v>
      </c>
      <c r="J533" s="142">
        <v>0</v>
      </c>
      <c r="K533" s="142">
        <v>0</v>
      </c>
      <c r="L533" s="142">
        <v>0</v>
      </c>
      <c r="M533" s="142">
        <v>0.71382626399999982</v>
      </c>
      <c r="N533" s="142">
        <f t="shared" si="459"/>
        <v>9.3229617359999981</v>
      </c>
      <c r="O533" s="142">
        <f t="shared" si="460"/>
        <v>0.6022072799999999</v>
      </c>
      <c r="P533" s="142">
        <f t="shared" si="461"/>
        <v>8.4309019199999984</v>
      </c>
      <c r="Q533" s="142">
        <f t="shared" si="462"/>
        <v>0</v>
      </c>
      <c r="R533" s="142">
        <f t="shared" si="463"/>
        <v>0.28985253600000005</v>
      </c>
      <c r="S533" s="134">
        <v>0.59485522000000013</v>
      </c>
      <c r="T533" s="134">
        <v>0</v>
      </c>
      <c r="U533" s="168">
        <v>0</v>
      </c>
      <c r="V533" s="134">
        <v>0</v>
      </c>
      <c r="W533" s="142">
        <v>0.59485522000000013</v>
      </c>
      <c r="X533" s="142"/>
      <c r="Y533" s="142"/>
      <c r="Z533" s="142"/>
      <c r="AA533" s="142"/>
      <c r="AB533" s="142"/>
      <c r="AC533" s="142"/>
      <c r="AD533" s="142"/>
      <c r="AE533" s="134">
        <v>0</v>
      </c>
      <c r="AF533" s="142"/>
      <c r="AG533" s="142"/>
      <c r="AH533" s="142"/>
      <c r="AI533" s="142"/>
      <c r="AJ533" s="134">
        <v>0</v>
      </c>
      <c r="AK533" s="142"/>
    </row>
    <row r="534" spans="1:37" ht="47.25" x14ac:dyDescent="0.25">
      <c r="A534" s="267">
        <f t="shared" ref="A534:A597" si="464">IF(A533&gt;0,A533+1,A532+1)</f>
        <v>466</v>
      </c>
      <c r="B534" s="133" t="s">
        <v>812</v>
      </c>
      <c r="C534" s="138" t="s">
        <v>813</v>
      </c>
      <c r="D534" s="142">
        <v>0</v>
      </c>
      <c r="E534" s="142">
        <f t="shared" si="456"/>
        <v>0</v>
      </c>
      <c r="F534" s="142">
        <f t="shared" si="457"/>
        <v>0</v>
      </c>
      <c r="G534" s="142">
        <v>0</v>
      </c>
      <c r="H534" s="142">
        <f t="shared" si="458"/>
        <v>0</v>
      </c>
      <c r="I534" s="142">
        <v>2.7858989300000001</v>
      </c>
      <c r="J534" s="142">
        <v>0.77730242000000005</v>
      </c>
      <c r="K534" s="142">
        <v>2.0085965099999998</v>
      </c>
      <c r="L534" s="142">
        <v>0</v>
      </c>
      <c r="M534" s="142">
        <v>0</v>
      </c>
      <c r="N534" s="142">
        <f t="shared" si="459"/>
        <v>-2.7858989300000001</v>
      </c>
      <c r="O534" s="142">
        <f t="shared" si="460"/>
        <v>-0.77730242000000005</v>
      </c>
      <c r="P534" s="142">
        <f t="shared" si="461"/>
        <v>-2.0085965099999998</v>
      </c>
      <c r="Q534" s="142">
        <f t="shared" si="462"/>
        <v>0</v>
      </c>
      <c r="R534" s="142">
        <f t="shared" si="463"/>
        <v>0</v>
      </c>
      <c r="S534" s="134">
        <v>2.7400400500000002</v>
      </c>
      <c r="T534" s="134">
        <v>0.64775201999999998</v>
      </c>
      <c r="U534" s="168">
        <v>2.0922880300000002</v>
      </c>
      <c r="V534" s="134">
        <v>0</v>
      </c>
      <c r="W534" s="142">
        <v>0</v>
      </c>
      <c r="X534" s="142"/>
      <c r="Y534" s="142"/>
      <c r="Z534" s="142"/>
      <c r="AA534" s="142"/>
      <c r="AB534" s="142"/>
      <c r="AC534" s="142"/>
      <c r="AD534" s="142"/>
      <c r="AE534" s="134">
        <v>0</v>
      </c>
      <c r="AF534" s="142"/>
      <c r="AG534" s="142"/>
      <c r="AH534" s="142"/>
      <c r="AI534" s="142"/>
      <c r="AJ534" s="134">
        <v>0</v>
      </c>
      <c r="AK534" s="142"/>
    </row>
    <row r="535" spans="1:37" ht="33" customHeight="1" x14ac:dyDescent="0.25">
      <c r="A535" s="267"/>
      <c r="B535" s="187" t="s">
        <v>229</v>
      </c>
      <c r="C535" s="188"/>
      <c r="D535" s="170">
        <v>8.099896799999998</v>
      </c>
      <c r="E535" s="170">
        <f t="shared" ref="E535:AK535" si="465">SUM(E536:E539)</f>
        <v>0.48599380799999992</v>
      </c>
      <c r="F535" s="170">
        <f t="shared" si="465"/>
        <v>6.8039133119999997</v>
      </c>
      <c r="G535" s="170">
        <f t="shared" si="465"/>
        <v>0</v>
      </c>
      <c r="H535" s="170">
        <f t="shared" si="465"/>
        <v>0.80998968000000005</v>
      </c>
      <c r="I535" s="170">
        <f t="shared" si="465"/>
        <v>7.4621456960000003</v>
      </c>
      <c r="J535" s="170">
        <f t="shared" si="465"/>
        <v>0.78303245999999993</v>
      </c>
      <c r="K535" s="170">
        <f t="shared" si="465"/>
        <v>6.3282544999999999</v>
      </c>
      <c r="L535" s="170">
        <f t="shared" si="465"/>
        <v>0</v>
      </c>
      <c r="M535" s="170">
        <f t="shared" si="465"/>
        <v>0.35085873600000006</v>
      </c>
      <c r="N535" s="170">
        <f t="shared" si="465"/>
        <v>0.63775110399999857</v>
      </c>
      <c r="O535" s="170">
        <f t="shared" si="465"/>
        <v>-0.29703865200000007</v>
      </c>
      <c r="P535" s="170">
        <f t="shared" si="465"/>
        <v>0.47565881199999904</v>
      </c>
      <c r="Q535" s="170">
        <f t="shared" si="465"/>
        <v>0</v>
      </c>
      <c r="R535" s="170">
        <f t="shared" si="465"/>
        <v>0.45913094399999999</v>
      </c>
      <c r="S535" s="170">
        <v>6.5822344800000003</v>
      </c>
      <c r="T535" s="170">
        <v>0.65252704999999989</v>
      </c>
      <c r="U535" s="168">
        <v>5.6373251500000006</v>
      </c>
      <c r="V535" s="170">
        <v>0</v>
      </c>
      <c r="W535" s="170">
        <v>0.29238227999999999</v>
      </c>
      <c r="X535" s="170">
        <f t="shared" si="465"/>
        <v>0</v>
      </c>
      <c r="Y535" s="170">
        <f t="shared" si="465"/>
        <v>0</v>
      </c>
      <c r="Z535" s="170">
        <f t="shared" si="465"/>
        <v>0</v>
      </c>
      <c r="AA535" s="170">
        <f t="shared" si="465"/>
        <v>0</v>
      </c>
      <c r="AB535" s="170"/>
      <c r="AC535" s="170"/>
      <c r="AD535" s="170"/>
      <c r="AE535" s="170">
        <f t="shared" si="465"/>
        <v>0.5</v>
      </c>
      <c r="AF535" s="170"/>
      <c r="AG535" s="170"/>
      <c r="AH535" s="170"/>
      <c r="AI535" s="170"/>
      <c r="AJ535" s="170">
        <f t="shared" si="465"/>
        <v>0.27529999999999999</v>
      </c>
      <c r="AK535" s="170">
        <f t="shared" si="465"/>
        <v>0</v>
      </c>
    </row>
    <row r="536" spans="1:37" ht="47.25" x14ac:dyDescent="0.25">
      <c r="A536" s="267">
        <f t="shared" si="464"/>
        <v>467</v>
      </c>
      <c r="B536" s="133" t="s">
        <v>814</v>
      </c>
      <c r="C536" s="138" t="s">
        <v>815</v>
      </c>
      <c r="D536" s="142">
        <v>1.9933152000000001</v>
      </c>
      <c r="E536" s="142">
        <f t="shared" ref="E536:E539" si="466">D536*6%</f>
        <v>0.119598912</v>
      </c>
      <c r="F536" s="142">
        <f t="shared" ref="F536:F539" si="467">D536-E536-H536</f>
        <v>1.6743847679999999</v>
      </c>
      <c r="G536" s="142">
        <v>0</v>
      </c>
      <c r="H536" s="142">
        <f t="shared" ref="H536:H539" si="468">D536*10%</f>
        <v>0.19933152000000001</v>
      </c>
      <c r="I536" s="142">
        <v>2.1315779740000003</v>
      </c>
      <c r="J536" s="142">
        <v>0.11931582</v>
      </c>
      <c r="K536" s="142">
        <v>1.97175799</v>
      </c>
      <c r="L536" s="142">
        <v>0</v>
      </c>
      <c r="M536" s="142">
        <v>4.0504164000000002E-2</v>
      </c>
      <c r="N536" s="142">
        <f t="shared" ref="N536:N539" si="469">D536-I536</f>
        <v>-0.1382627740000002</v>
      </c>
      <c r="O536" s="142">
        <f t="shared" ref="O536:O539" si="470">E536-J536</f>
        <v>2.8309199999999868E-4</v>
      </c>
      <c r="P536" s="142">
        <f t="shared" ref="P536:P539" si="471">F536-K536</f>
        <v>-0.29737322200000005</v>
      </c>
      <c r="Q536" s="142">
        <f t="shared" ref="Q536:Q539" si="472">G536-L536</f>
        <v>0</v>
      </c>
      <c r="R536" s="142">
        <f t="shared" ref="R536:R539" si="473">H536-M536</f>
        <v>0.158827356</v>
      </c>
      <c r="S536" s="134">
        <v>1.7763149800000002</v>
      </c>
      <c r="T536" s="134">
        <v>9.942985E-2</v>
      </c>
      <c r="U536" s="168">
        <v>1.6431316600000001</v>
      </c>
      <c r="V536" s="134">
        <v>0</v>
      </c>
      <c r="W536" s="142">
        <v>3.3753470000000001E-2</v>
      </c>
      <c r="X536" s="142"/>
      <c r="Y536" s="142"/>
      <c r="Z536" s="142"/>
      <c r="AA536" s="142"/>
      <c r="AB536" s="181">
        <v>2020</v>
      </c>
      <c r="AC536" s="142" t="s">
        <v>2198</v>
      </c>
      <c r="AD536" s="142" t="s">
        <v>2199</v>
      </c>
      <c r="AE536" s="134">
        <v>0.25</v>
      </c>
      <c r="AF536" s="181">
        <v>2020</v>
      </c>
      <c r="AG536" s="142" t="s">
        <v>2200</v>
      </c>
      <c r="AH536" s="142" t="s">
        <v>2201</v>
      </c>
      <c r="AI536" s="142" t="s">
        <v>2202</v>
      </c>
      <c r="AJ536" s="134">
        <v>9.2300000000000007E-2</v>
      </c>
      <c r="AK536" s="142"/>
    </row>
    <row r="537" spans="1:37" ht="47.25" x14ac:dyDescent="0.25">
      <c r="A537" s="267">
        <f t="shared" si="464"/>
        <v>468</v>
      </c>
      <c r="B537" s="133" t="s">
        <v>816</v>
      </c>
      <c r="C537" s="138" t="s">
        <v>817</v>
      </c>
      <c r="D537" s="142">
        <v>2.2690175999999997</v>
      </c>
      <c r="E537" s="142">
        <f t="shared" si="466"/>
        <v>0.13614105599999998</v>
      </c>
      <c r="F537" s="142">
        <f t="shared" si="467"/>
        <v>1.9059747839999996</v>
      </c>
      <c r="G537" s="142">
        <v>0</v>
      </c>
      <c r="H537" s="142">
        <f t="shared" si="468"/>
        <v>0.22690175999999998</v>
      </c>
      <c r="I537" s="142">
        <v>0.8901246060000001</v>
      </c>
      <c r="J537" s="142">
        <v>0</v>
      </c>
      <c r="K537" s="142">
        <v>0.85270131000000005</v>
      </c>
      <c r="L537" s="142">
        <v>0</v>
      </c>
      <c r="M537" s="142">
        <v>3.7423295999999995E-2</v>
      </c>
      <c r="N537" s="142">
        <f t="shared" si="469"/>
        <v>1.3788929939999996</v>
      </c>
      <c r="O537" s="142">
        <f t="shared" si="470"/>
        <v>0.13614105599999998</v>
      </c>
      <c r="P537" s="142">
        <f t="shared" si="471"/>
        <v>1.0532734739999996</v>
      </c>
      <c r="Q537" s="142">
        <f t="shared" si="472"/>
        <v>0</v>
      </c>
      <c r="R537" s="142">
        <f t="shared" si="473"/>
        <v>0.18947846399999999</v>
      </c>
      <c r="S537" s="134">
        <v>0.37559291</v>
      </c>
      <c r="T537" s="134">
        <v>0</v>
      </c>
      <c r="U537" s="168">
        <v>0.34440683</v>
      </c>
      <c r="V537" s="134">
        <v>0</v>
      </c>
      <c r="W537" s="142">
        <v>3.1186079999999998E-2</v>
      </c>
      <c r="X537" s="142"/>
      <c r="Y537" s="142"/>
      <c r="Z537" s="142"/>
      <c r="AA537" s="142"/>
      <c r="AB537" s="181">
        <v>2020</v>
      </c>
      <c r="AC537" s="142" t="s">
        <v>2198</v>
      </c>
      <c r="AD537" s="142" t="s">
        <v>2199</v>
      </c>
      <c r="AE537" s="134">
        <v>0.25</v>
      </c>
      <c r="AF537" s="181">
        <v>2020</v>
      </c>
      <c r="AG537" s="142" t="s">
        <v>2200</v>
      </c>
      <c r="AH537" s="142" t="s">
        <v>2201</v>
      </c>
      <c r="AI537" s="142" t="s">
        <v>2202</v>
      </c>
      <c r="AJ537" s="134">
        <v>0.183</v>
      </c>
      <c r="AK537" s="142"/>
    </row>
    <row r="538" spans="1:37" ht="47.25" x14ac:dyDescent="0.25">
      <c r="A538" s="267">
        <f t="shared" si="464"/>
        <v>469</v>
      </c>
      <c r="B538" s="133" t="s">
        <v>818</v>
      </c>
      <c r="C538" s="138" t="s">
        <v>819</v>
      </c>
      <c r="D538" s="142">
        <v>3.3701159999999994</v>
      </c>
      <c r="E538" s="142">
        <f t="shared" si="466"/>
        <v>0.20220695999999996</v>
      </c>
      <c r="F538" s="142">
        <f t="shared" si="467"/>
        <v>2.8308974399999998</v>
      </c>
      <c r="G538" s="142">
        <v>0</v>
      </c>
      <c r="H538" s="142">
        <f t="shared" si="468"/>
        <v>0.33701159999999997</v>
      </c>
      <c r="I538" s="142">
        <v>4.4071977880000004</v>
      </c>
      <c r="J538" s="142">
        <v>0.66371663999999997</v>
      </c>
      <c r="K538" s="142">
        <v>3.5037952000000003</v>
      </c>
      <c r="L538" s="142">
        <v>0</v>
      </c>
      <c r="M538" s="142">
        <v>0.23968594800000001</v>
      </c>
      <c r="N538" s="142">
        <f t="shared" si="469"/>
        <v>-1.0370817880000009</v>
      </c>
      <c r="O538" s="142">
        <f t="shared" si="470"/>
        <v>-0.46150968000000003</v>
      </c>
      <c r="P538" s="142">
        <f t="shared" si="471"/>
        <v>-0.67289776000000057</v>
      </c>
      <c r="Q538" s="142">
        <f t="shared" si="472"/>
        <v>0</v>
      </c>
      <c r="R538" s="142">
        <f t="shared" si="473"/>
        <v>9.7325651999999957E-2</v>
      </c>
      <c r="S538" s="134">
        <v>4.40262215</v>
      </c>
      <c r="T538" s="134">
        <v>0.55309719999999996</v>
      </c>
      <c r="U538" s="168">
        <v>3.6497866600000002</v>
      </c>
      <c r="V538" s="134">
        <v>0</v>
      </c>
      <c r="W538" s="142">
        <v>0.19973829000000001</v>
      </c>
      <c r="X538" s="142"/>
      <c r="Y538" s="142"/>
      <c r="Z538" s="142"/>
      <c r="AA538" s="142"/>
      <c r="AB538" s="142"/>
      <c r="AC538" s="142"/>
      <c r="AD538" s="142"/>
      <c r="AE538" s="134">
        <v>0</v>
      </c>
      <c r="AF538" s="142"/>
      <c r="AG538" s="142"/>
      <c r="AH538" s="142"/>
      <c r="AI538" s="142"/>
      <c r="AJ538" s="134">
        <v>0</v>
      </c>
      <c r="AK538" s="142"/>
    </row>
    <row r="539" spans="1:37" ht="63" x14ac:dyDescent="0.25">
      <c r="A539" s="267">
        <f t="shared" si="464"/>
        <v>470</v>
      </c>
      <c r="B539" s="133" t="s">
        <v>820</v>
      </c>
      <c r="C539" s="138" t="s">
        <v>821</v>
      </c>
      <c r="D539" s="142">
        <v>0.46744800000000009</v>
      </c>
      <c r="E539" s="142">
        <f t="shared" si="466"/>
        <v>2.8046880000000003E-2</v>
      </c>
      <c r="F539" s="142">
        <f t="shared" si="467"/>
        <v>0.39265632000000006</v>
      </c>
      <c r="G539" s="142">
        <v>0</v>
      </c>
      <c r="H539" s="142">
        <f t="shared" si="468"/>
        <v>4.674480000000001E-2</v>
      </c>
      <c r="I539" s="142">
        <v>3.3245327999999998E-2</v>
      </c>
      <c r="J539" s="142">
        <v>0</v>
      </c>
      <c r="K539" s="142">
        <v>0</v>
      </c>
      <c r="L539" s="142">
        <v>0</v>
      </c>
      <c r="M539" s="142">
        <v>3.3245327999999998E-2</v>
      </c>
      <c r="N539" s="142">
        <f t="shared" si="469"/>
        <v>0.43420267200000007</v>
      </c>
      <c r="O539" s="142">
        <f t="shared" si="470"/>
        <v>2.8046880000000003E-2</v>
      </c>
      <c r="P539" s="142">
        <f t="shared" si="471"/>
        <v>0.39265632000000006</v>
      </c>
      <c r="Q539" s="142">
        <f t="shared" si="472"/>
        <v>0</v>
      </c>
      <c r="R539" s="142">
        <f t="shared" si="473"/>
        <v>1.3499472000000012E-2</v>
      </c>
      <c r="S539" s="134">
        <v>2.770444E-2</v>
      </c>
      <c r="T539" s="134">
        <v>0</v>
      </c>
      <c r="U539" s="168">
        <v>0</v>
      </c>
      <c r="V539" s="134">
        <v>0</v>
      </c>
      <c r="W539" s="142">
        <v>2.770444E-2</v>
      </c>
      <c r="X539" s="142"/>
      <c r="Y539" s="142"/>
      <c r="Z539" s="142"/>
      <c r="AA539" s="142"/>
      <c r="AB539" s="142"/>
      <c r="AC539" s="142"/>
      <c r="AD539" s="142"/>
      <c r="AE539" s="134">
        <v>0</v>
      </c>
      <c r="AF539" s="142"/>
      <c r="AG539" s="142"/>
      <c r="AH539" s="142"/>
      <c r="AI539" s="142"/>
      <c r="AJ539" s="134">
        <v>0</v>
      </c>
      <c r="AK539" s="142"/>
    </row>
    <row r="540" spans="1:37" ht="15.75" x14ac:dyDescent="0.25">
      <c r="A540" s="267"/>
      <c r="B540" s="187" t="s">
        <v>822</v>
      </c>
      <c r="C540" s="188"/>
      <c r="D540" s="170">
        <v>4.2282239999999991</v>
      </c>
      <c r="E540" s="170">
        <f t="shared" ref="E540:AK540" si="474">SUM(E541:E542)</f>
        <v>0.25369343999999994</v>
      </c>
      <c r="F540" s="170">
        <f t="shared" si="474"/>
        <v>3.5517081599999996</v>
      </c>
      <c r="G540" s="170">
        <f t="shared" si="474"/>
        <v>0</v>
      </c>
      <c r="H540" s="170">
        <f t="shared" si="474"/>
        <v>0.42282239999999999</v>
      </c>
      <c r="I540" s="170">
        <f t="shared" si="474"/>
        <v>0.99919752999999978</v>
      </c>
      <c r="J540" s="170">
        <f t="shared" si="474"/>
        <v>0.68043055999999991</v>
      </c>
      <c r="K540" s="170">
        <f t="shared" si="474"/>
        <v>0</v>
      </c>
      <c r="L540" s="170">
        <f t="shared" si="474"/>
        <v>0</v>
      </c>
      <c r="M540" s="170">
        <f t="shared" si="474"/>
        <v>0.31876696999999998</v>
      </c>
      <c r="N540" s="170">
        <f t="shared" si="474"/>
        <v>3.2290264699999995</v>
      </c>
      <c r="O540" s="170">
        <f t="shared" si="474"/>
        <v>-0.42673711999999991</v>
      </c>
      <c r="P540" s="170">
        <f t="shared" si="474"/>
        <v>3.5517081599999996</v>
      </c>
      <c r="Q540" s="170">
        <f t="shared" si="474"/>
        <v>0</v>
      </c>
      <c r="R540" s="170">
        <f t="shared" si="474"/>
        <v>0.10405543000000003</v>
      </c>
      <c r="S540" s="170">
        <v>0.81762172</v>
      </c>
      <c r="T540" s="170">
        <v>0.56702546999999992</v>
      </c>
      <c r="U540" s="168">
        <v>0</v>
      </c>
      <c r="V540" s="170">
        <v>0</v>
      </c>
      <c r="W540" s="170">
        <v>0.25059625000000002</v>
      </c>
      <c r="X540" s="170">
        <f t="shared" si="474"/>
        <v>0</v>
      </c>
      <c r="Y540" s="170">
        <f t="shared" si="474"/>
        <v>0</v>
      </c>
      <c r="Z540" s="170">
        <f t="shared" si="474"/>
        <v>0</v>
      </c>
      <c r="AA540" s="170">
        <f t="shared" si="474"/>
        <v>0</v>
      </c>
      <c r="AB540" s="170"/>
      <c r="AC540" s="170"/>
      <c r="AD540" s="170"/>
      <c r="AE540" s="170">
        <f t="shared" si="474"/>
        <v>0</v>
      </c>
      <c r="AF540" s="170"/>
      <c r="AG540" s="170"/>
      <c r="AH540" s="170"/>
      <c r="AI540" s="170"/>
      <c r="AJ540" s="170">
        <f t="shared" si="474"/>
        <v>0</v>
      </c>
      <c r="AK540" s="170">
        <f t="shared" si="474"/>
        <v>0</v>
      </c>
    </row>
    <row r="541" spans="1:37" ht="48.75" customHeight="1" x14ac:dyDescent="0.25">
      <c r="A541" s="267">
        <f t="shared" si="464"/>
        <v>471</v>
      </c>
      <c r="B541" s="133" t="s">
        <v>823</v>
      </c>
      <c r="C541" s="138" t="s">
        <v>824</v>
      </c>
      <c r="D541" s="142">
        <v>2.0849039999999994</v>
      </c>
      <c r="E541" s="142">
        <f t="shared" ref="E541:E542" si="475">D541*6%</f>
        <v>0.12509423999999997</v>
      </c>
      <c r="F541" s="142">
        <f t="shared" ref="F541:F542" si="476">D541-E541-H541</f>
        <v>1.7513193599999997</v>
      </c>
      <c r="G541" s="142">
        <v>0</v>
      </c>
      <c r="H541" s="142">
        <f t="shared" ref="H541:H542" si="477">D541*10%</f>
        <v>0.20849039999999996</v>
      </c>
      <c r="I541" s="142">
        <v>0.16633191799999997</v>
      </c>
      <c r="J541" s="142">
        <v>0</v>
      </c>
      <c r="K541" s="142">
        <v>0</v>
      </c>
      <c r="L541" s="142">
        <v>0</v>
      </c>
      <c r="M541" s="142">
        <v>0.16633191799999997</v>
      </c>
      <c r="N541" s="142">
        <f t="shared" ref="N541:N542" si="478">D541-I541</f>
        <v>1.9185720819999994</v>
      </c>
      <c r="O541" s="142">
        <f t="shared" ref="O541:O542" si="479">E541-J541</f>
        <v>0.12509423999999997</v>
      </c>
      <c r="P541" s="142">
        <f t="shared" ref="P541:P542" si="480">F541-K541</f>
        <v>1.7513193599999997</v>
      </c>
      <c r="Q541" s="142">
        <f t="shared" ref="Q541:Q542" si="481">G541-L541</f>
        <v>0</v>
      </c>
      <c r="R541" s="142">
        <f t="shared" ref="R541:R542" si="482">H541-M541</f>
        <v>4.2158481999999997E-2</v>
      </c>
      <c r="S541" s="134">
        <v>0.12356703999999999</v>
      </c>
      <c r="T541" s="134">
        <v>0</v>
      </c>
      <c r="U541" s="168">
        <v>0</v>
      </c>
      <c r="V541" s="134">
        <v>0</v>
      </c>
      <c r="W541" s="142">
        <v>0.12356703999999999</v>
      </c>
      <c r="X541" s="142"/>
      <c r="Y541" s="142"/>
      <c r="Z541" s="142"/>
      <c r="AA541" s="142"/>
      <c r="AB541" s="142"/>
      <c r="AC541" s="142"/>
      <c r="AD541" s="142"/>
      <c r="AE541" s="134">
        <v>0</v>
      </c>
      <c r="AF541" s="142"/>
      <c r="AG541" s="142"/>
      <c r="AH541" s="142"/>
      <c r="AI541" s="142"/>
      <c r="AJ541" s="134">
        <v>0</v>
      </c>
      <c r="AK541" s="142"/>
    </row>
    <row r="542" spans="1:37" ht="63" x14ac:dyDescent="0.25">
      <c r="A542" s="267">
        <f t="shared" si="464"/>
        <v>472</v>
      </c>
      <c r="B542" s="133" t="s">
        <v>825</v>
      </c>
      <c r="C542" s="138" t="s">
        <v>826</v>
      </c>
      <c r="D542" s="142">
        <v>2.1433200000000001</v>
      </c>
      <c r="E542" s="142">
        <f t="shared" si="475"/>
        <v>0.1285992</v>
      </c>
      <c r="F542" s="142">
        <f t="shared" si="476"/>
        <v>1.8003888000000001</v>
      </c>
      <c r="G542" s="142">
        <v>0</v>
      </c>
      <c r="H542" s="142">
        <f t="shared" si="477"/>
        <v>0.21433200000000002</v>
      </c>
      <c r="I542" s="142">
        <v>0.83286561199999987</v>
      </c>
      <c r="J542" s="142">
        <v>0.68043055999999991</v>
      </c>
      <c r="K542" s="142">
        <v>0</v>
      </c>
      <c r="L542" s="142">
        <v>0</v>
      </c>
      <c r="M542" s="142">
        <v>0.15243505199999999</v>
      </c>
      <c r="N542" s="142">
        <f t="shared" si="478"/>
        <v>1.3104543880000001</v>
      </c>
      <c r="O542" s="142">
        <f t="shared" si="479"/>
        <v>-0.55183135999999988</v>
      </c>
      <c r="P542" s="142">
        <f t="shared" si="480"/>
        <v>1.8003888000000001</v>
      </c>
      <c r="Q542" s="142">
        <f t="shared" si="481"/>
        <v>0</v>
      </c>
      <c r="R542" s="142">
        <f t="shared" si="482"/>
        <v>6.1896948000000035E-2</v>
      </c>
      <c r="S542" s="134">
        <v>0.69405467999999992</v>
      </c>
      <c r="T542" s="134">
        <v>0.56702546999999992</v>
      </c>
      <c r="U542" s="168">
        <v>0</v>
      </c>
      <c r="V542" s="134">
        <v>0</v>
      </c>
      <c r="W542" s="142">
        <v>0.12702921</v>
      </c>
      <c r="X542" s="142"/>
      <c r="Y542" s="142"/>
      <c r="Z542" s="142"/>
      <c r="AA542" s="142"/>
      <c r="AB542" s="142"/>
      <c r="AC542" s="142"/>
      <c r="AD542" s="142"/>
      <c r="AE542" s="134">
        <v>0</v>
      </c>
      <c r="AF542" s="142"/>
      <c r="AG542" s="142"/>
      <c r="AH542" s="142"/>
      <c r="AI542" s="142"/>
      <c r="AJ542" s="134">
        <v>0</v>
      </c>
      <c r="AK542" s="142"/>
    </row>
    <row r="543" spans="1:37" ht="15.75" x14ac:dyDescent="0.25">
      <c r="A543" s="267"/>
      <c r="B543" s="187" t="s">
        <v>1574</v>
      </c>
      <c r="C543" s="188"/>
      <c r="D543" s="170">
        <v>0</v>
      </c>
      <c r="E543" s="170">
        <f t="shared" ref="E543:AK543" si="483">SUM(E544:E544)</f>
        <v>0</v>
      </c>
      <c r="F543" s="170">
        <f t="shared" si="483"/>
        <v>0</v>
      </c>
      <c r="G543" s="170">
        <f t="shared" si="483"/>
        <v>0</v>
      </c>
      <c r="H543" s="170">
        <f t="shared" si="483"/>
        <v>0</v>
      </c>
      <c r="I543" s="170">
        <f t="shared" si="483"/>
        <v>8.6188910000000007E-2</v>
      </c>
      <c r="J543" s="170">
        <f t="shared" si="483"/>
        <v>8.6188910000000007E-2</v>
      </c>
      <c r="K543" s="170">
        <f t="shared" si="483"/>
        <v>0</v>
      </c>
      <c r="L543" s="170">
        <f t="shared" si="483"/>
        <v>0</v>
      </c>
      <c r="M543" s="170">
        <f t="shared" si="483"/>
        <v>0</v>
      </c>
      <c r="N543" s="170">
        <f t="shared" si="483"/>
        <v>-8.6188910000000007E-2</v>
      </c>
      <c r="O543" s="170">
        <f t="shared" si="483"/>
        <v>-8.6188910000000007E-2</v>
      </c>
      <c r="P543" s="170">
        <f t="shared" si="483"/>
        <v>0</v>
      </c>
      <c r="Q543" s="170">
        <f t="shared" si="483"/>
        <v>0</v>
      </c>
      <c r="R543" s="170">
        <f t="shared" si="483"/>
        <v>0</v>
      </c>
      <c r="S543" s="170">
        <v>7.1824089999999993E-2</v>
      </c>
      <c r="T543" s="170">
        <v>7.1824089999999993E-2</v>
      </c>
      <c r="U543" s="168">
        <v>0</v>
      </c>
      <c r="V543" s="170">
        <v>0</v>
      </c>
      <c r="W543" s="170">
        <v>0</v>
      </c>
      <c r="X543" s="170">
        <f t="shared" si="483"/>
        <v>0</v>
      </c>
      <c r="Y543" s="170">
        <f t="shared" si="483"/>
        <v>0</v>
      </c>
      <c r="Z543" s="170">
        <f t="shared" si="483"/>
        <v>0</v>
      </c>
      <c r="AA543" s="170">
        <f t="shared" si="483"/>
        <v>0</v>
      </c>
      <c r="AB543" s="170"/>
      <c r="AC543" s="170"/>
      <c r="AD543" s="170"/>
      <c r="AE543" s="170">
        <f t="shared" si="483"/>
        <v>0</v>
      </c>
      <c r="AF543" s="170"/>
      <c r="AG543" s="170"/>
      <c r="AH543" s="170"/>
      <c r="AI543" s="170"/>
      <c r="AJ543" s="170">
        <f t="shared" si="483"/>
        <v>0</v>
      </c>
      <c r="AK543" s="170">
        <f t="shared" si="483"/>
        <v>0</v>
      </c>
    </row>
    <row r="544" spans="1:37" ht="78.75" x14ac:dyDescent="0.25">
      <c r="A544" s="267">
        <f t="shared" si="464"/>
        <v>473</v>
      </c>
      <c r="B544" s="133" t="s">
        <v>1575</v>
      </c>
      <c r="C544" s="138" t="s">
        <v>1576</v>
      </c>
      <c r="D544" s="142">
        <v>0</v>
      </c>
      <c r="E544" s="142">
        <f>D544*6%</f>
        <v>0</v>
      </c>
      <c r="F544" s="142">
        <f>D544-E544-H544</f>
        <v>0</v>
      </c>
      <c r="G544" s="142">
        <v>0</v>
      </c>
      <c r="H544" s="142">
        <f>D544*10%</f>
        <v>0</v>
      </c>
      <c r="I544" s="142">
        <v>8.6188910000000007E-2</v>
      </c>
      <c r="J544" s="142">
        <v>8.6188910000000007E-2</v>
      </c>
      <c r="K544" s="142">
        <v>0</v>
      </c>
      <c r="L544" s="142">
        <v>0</v>
      </c>
      <c r="M544" s="142">
        <v>0</v>
      </c>
      <c r="N544" s="142">
        <f>D544-I544</f>
        <v>-8.6188910000000007E-2</v>
      </c>
      <c r="O544" s="142">
        <f t="shared" ref="O544" si="484">E544-J544</f>
        <v>-8.6188910000000007E-2</v>
      </c>
      <c r="P544" s="142">
        <f t="shared" ref="P544" si="485">F544-K544</f>
        <v>0</v>
      </c>
      <c r="Q544" s="142">
        <f t="shared" ref="Q544" si="486">G544-L544</f>
        <v>0</v>
      </c>
      <c r="R544" s="142">
        <f t="shared" ref="R544" si="487">H544-M544</f>
        <v>0</v>
      </c>
      <c r="S544" s="134">
        <v>7.1824089999999993E-2</v>
      </c>
      <c r="T544" s="134">
        <v>7.1824089999999993E-2</v>
      </c>
      <c r="U544" s="168">
        <v>0</v>
      </c>
      <c r="V544" s="134">
        <v>0</v>
      </c>
      <c r="W544" s="142">
        <v>0</v>
      </c>
      <c r="X544" s="142"/>
      <c r="Y544" s="142"/>
      <c r="Z544" s="142"/>
      <c r="AA544" s="142"/>
      <c r="AB544" s="142"/>
      <c r="AC544" s="142"/>
      <c r="AD544" s="142"/>
      <c r="AE544" s="134">
        <v>0</v>
      </c>
      <c r="AF544" s="142"/>
      <c r="AG544" s="142"/>
      <c r="AH544" s="142"/>
      <c r="AI544" s="142"/>
      <c r="AJ544" s="134">
        <v>0</v>
      </c>
      <c r="AK544" s="142"/>
    </row>
    <row r="545" spans="1:37" ht="15.75" x14ac:dyDescent="0.25">
      <c r="A545" s="267"/>
      <c r="B545" s="187" t="s">
        <v>232</v>
      </c>
      <c r="C545" s="188"/>
      <c r="D545" s="170">
        <v>11.817959999999999</v>
      </c>
      <c r="E545" s="170">
        <f t="shared" ref="E545:AK545" si="488">SUM(E546:E548)</f>
        <v>0.70907759999999997</v>
      </c>
      <c r="F545" s="170">
        <f t="shared" si="488"/>
        <v>9.9270864000000003</v>
      </c>
      <c r="G545" s="170">
        <f t="shared" si="488"/>
        <v>0</v>
      </c>
      <c r="H545" s="170">
        <f t="shared" si="488"/>
        <v>1.1817960000000001</v>
      </c>
      <c r="I545" s="170">
        <f t="shared" si="488"/>
        <v>8.8030386979999999</v>
      </c>
      <c r="J545" s="170">
        <f t="shared" si="488"/>
        <v>1.8869150100000001</v>
      </c>
      <c r="K545" s="170">
        <f t="shared" si="488"/>
        <v>5.5167727400000004</v>
      </c>
      <c r="L545" s="170">
        <f t="shared" si="488"/>
        <v>0.25282260000000001</v>
      </c>
      <c r="M545" s="170">
        <f t="shared" si="488"/>
        <v>1.1465283479999999</v>
      </c>
      <c r="N545" s="170">
        <f t="shared" si="488"/>
        <v>3.0149213020000003</v>
      </c>
      <c r="O545" s="170">
        <f t="shared" si="488"/>
        <v>-1.17783741</v>
      </c>
      <c r="P545" s="170">
        <f t="shared" si="488"/>
        <v>4.4103136599999999</v>
      </c>
      <c r="Q545" s="170">
        <f t="shared" si="488"/>
        <v>-0.25282260000000001</v>
      </c>
      <c r="R545" s="170">
        <f t="shared" si="488"/>
        <v>3.5267652000000149E-2</v>
      </c>
      <c r="S545" s="170">
        <v>9.24066045</v>
      </c>
      <c r="T545" s="170">
        <v>1.5724291699999999</v>
      </c>
      <c r="U545" s="168">
        <v>5.3356497900000006</v>
      </c>
      <c r="V545" s="170">
        <v>1.3771412000000001</v>
      </c>
      <c r="W545" s="170">
        <v>0.95544028999999997</v>
      </c>
      <c r="X545" s="170">
        <f t="shared" si="488"/>
        <v>0</v>
      </c>
      <c r="Y545" s="170">
        <f t="shared" si="488"/>
        <v>0</v>
      </c>
      <c r="Z545" s="170">
        <f t="shared" si="488"/>
        <v>0</v>
      </c>
      <c r="AA545" s="170">
        <f t="shared" si="488"/>
        <v>0</v>
      </c>
      <c r="AB545" s="170"/>
      <c r="AC545" s="170"/>
      <c r="AD545" s="170"/>
      <c r="AE545" s="170">
        <f t="shared" si="488"/>
        <v>1.28</v>
      </c>
      <c r="AF545" s="170"/>
      <c r="AG545" s="170"/>
      <c r="AH545" s="170"/>
      <c r="AI545" s="170"/>
      <c r="AJ545" s="170">
        <f t="shared" si="488"/>
        <v>1.5670000000000002</v>
      </c>
      <c r="AK545" s="170">
        <f t="shared" si="488"/>
        <v>0</v>
      </c>
    </row>
    <row r="546" spans="1:37" ht="63" x14ac:dyDescent="0.25">
      <c r="A546" s="267">
        <f t="shared" si="464"/>
        <v>474</v>
      </c>
      <c r="B546" s="133" t="s">
        <v>827</v>
      </c>
      <c r="C546" s="138" t="s">
        <v>828</v>
      </c>
      <c r="D546" s="142">
        <v>6.7771680000000005</v>
      </c>
      <c r="E546" s="142">
        <f t="shared" ref="E546:E548" si="489">D546*6%</f>
        <v>0.40663008</v>
      </c>
      <c r="F546" s="142">
        <f t="shared" ref="F546:F548" si="490">D546-E546-H546</f>
        <v>5.6928211200000005</v>
      </c>
      <c r="G546" s="142">
        <v>0</v>
      </c>
      <c r="H546" s="142">
        <f t="shared" ref="H546:H548" si="491">D546*10%</f>
        <v>0.67771680000000012</v>
      </c>
      <c r="I546" s="142">
        <v>1.0479659339999998</v>
      </c>
      <c r="J546" s="142">
        <v>0.56596706999999991</v>
      </c>
      <c r="K546" s="142">
        <v>0</v>
      </c>
      <c r="L546" s="142">
        <v>0</v>
      </c>
      <c r="M546" s="142">
        <v>0.48199886399999992</v>
      </c>
      <c r="N546" s="142">
        <f t="shared" ref="N546:N548" si="492">D546-I546</f>
        <v>5.7292020660000009</v>
      </c>
      <c r="O546" s="142">
        <f t="shared" ref="O546:O548" si="493">E546-J546</f>
        <v>-0.1593369899999999</v>
      </c>
      <c r="P546" s="142">
        <f t="shared" ref="P546:P548" si="494">F546-K546</f>
        <v>5.6928211200000005</v>
      </c>
      <c r="Q546" s="142">
        <f t="shared" ref="Q546:Q548" si="495">G546-L546</f>
        <v>0</v>
      </c>
      <c r="R546" s="142">
        <f t="shared" ref="R546:R548" si="496">H546-M546</f>
        <v>0.1957179360000002</v>
      </c>
      <c r="S546" s="134">
        <v>0.87330494000000003</v>
      </c>
      <c r="T546" s="134">
        <v>0.47163922000000003</v>
      </c>
      <c r="U546" s="168">
        <v>0</v>
      </c>
      <c r="V546" s="134">
        <v>0</v>
      </c>
      <c r="W546" s="142">
        <v>0.40166571999999995</v>
      </c>
      <c r="X546" s="142"/>
      <c r="Y546" s="142"/>
      <c r="Z546" s="142"/>
      <c r="AA546" s="142"/>
      <c r="AB546" s="142"/>
      <c r="AC546" s="142"/>
      <c r="AD546" s="142"/>
      <c r="AE546" s="134">
        <v>0</v>
      </c>
      <c r="AF546" s="142"/>
      <c r="AG546" s="142"/>
      <c r="AH546" s="142"/>
      <c r="AI546" s="142"/>
      <c r="AJ546" s="134">
        <v>0</v>
      </c>
      <c r="AK546" s="142"/>
    </row>
    <row r="547" spans="1:37" ht="47.25" x14ac:dyDescent="0.25">
      <c r="A547" s="267">
        <f t="shared" si="464"/>
        <v>475</v>
      </c>
      <c r="B547" s="133" t="s">
        <v>829</v>
      </c>
      <c r="C547" s="138" t="s">
        <v>830</v>
      </c>
      <c r="D547" s="142">
        <v>5.0407919999999997</v>
      </c>
      <c r="E547" s="142">
        <f t="shared" si="489"/>
        <v>0.30244751999999997</v>
      </c>
      <c r="F547" s="142">
        <f t="shared" si="490"/>
        <v>4.2342652799999998</v>
      </c>
      <c r="G547" s="142">
        <v>0</v>
      </c>
      <c r="H547" s="142">
        <f t="shared" si="491"/>
        <v>0.50407919999999995</v>
      </c>
      <c r="I547" s="142">
        <v>6.3315696380000004</v>
      </c>
      <c r="J547" s="142">
        <v>0.51919731000000002</v>
      </c>
      <c r="K547" s="142">
        <v>5.5167727400000004</v>
      </c>
      <c r="L547" s="142">
        <v>0</v>
      </c>
      <c r="M547" s="142">
        <v>0.29559958799999997</v>
      </c>
      <c r="N547" s="142">
        <f t="shared" si="492"/>
        <v>-1.2907776380000007</v>
      </c>
      <c r="O547" s="142">
        <f t="shared" si="493"/>
        <v>-0.21674979000000005</v>
      </c>
      <c r="P547" s="142">
        <f t="shared" si="494"/>
        <v>-1.2825074600000006</v>
      </c>
      <c r="Q547" s="142">
        <f t="shared" si="495"/>
        <v>0</v>
      </c>
      <c r="R547" s="142">
        <f t="shared" si="496"/>
        <v>0.20847961199999998</v>
      </c>
      <c r="S547" s="134">
        <v>5.27630803</v>
      </c>
      <c r="T547" s="134">
        <v>0.43266442999999999</v>
      </c>
      <c r="U547" s="168">
        <v>4.5973106100000001</v>
      </c>
      <c r="V547" s="134">
        <v>0</v>
      </c>
      <c r="W547" s="142">
        <v>0.24633299</v>
      </c>
      <c r="X547" s="142"/>
      <c r="Y547" s="142"/>
      <c r="Z547" s="142"/>
      <c r="AA547" s="142"/>
      <c r="AB547" s="181">
        <v>2020</v>
      </c>
      <c r="AC547" s="142" t="s">
        <v>2198</v>
      </c>
      <c r="AD547" s="142" t="s">
        <v>2199</v>
      </c>
      <c r="AE547" s="134">
        <v>0.25</v>
      </c>
      <c r="AF547" s="181">
        <v>2020</v>
      </c>
      <c r="AG547" s="142" t="s">
        <v>2200</v>
      </c>
      <c r="AH547" s="142" t="s">
        <v>2201</v>
      </c>
      <c r="AI547" s="142" t="s">
        <v>2202</v>
      </c>
      <c r="AJ547" s="134">
        <v>0.77</v>
      </c>
      <c r="AK547" s="142"/>
    </row>
    <row r="548" spans="1:37" ht="63" x14ac:dyDescent="0.25">
      <c r="A548" s="267">
        <f t="shared" si="464"/>
        <v>476</v>
      </c>
      <c r="B548" s="174" t="s">
        <v>252</v>
      </c>
      <c r="C548" s="138" t="s">
        <v>253</v>
      </c>
      <c r="D548" s="142">
        <v>0</v>
      </c>
      <c r="E548" s="142">
        <f t="shared" si="489"/>
        <v>0</v>
      </c>
      <c r="F548" s="142">
        <f t="shared" si="490"/>
        <v>0</v>
      </c>
      <c r="G548" s="142">
        <v>0</v>
      </c>
      <c r="H548" s="142">
        <f t="shared" si="491"/>
        <v>0</v>
      </c>
      <c r="I548" s="142">
        <v>1.423503126</v>
      </c>
      <c r="J548" s="142">
        <v>0.80175063000000002</v>
      </c>
      <c r="K548" s="142">
        <v>0</v>
      </c>
      <c r="L548" s="142">
        <v>0.25282260000000001</v>
      </c>
      <c r="M548" s="142">
        <v>0.36892989600000003</v>
      </c>
      <c r="N548" s="142">
        <f t="shared" si="492"/>
        <v>-1.423503126</v>
      </c>
      <c r="O548" s="142">
        <f t="shared" si="493"/>
        <v>-0.80175063000000002</v>
      </c>
      <c r="P548" s="142">
        <f t="shared" si="494"/>
        <v>0</v>
      </c>
      <c r="Q548" s="142">
        <f t="shared" si="495"/>
        <v>-0.25282260000000001</v>
      </c>
      <c r="R548" s="142">
        <f t="shared" si="496"/>
        <v>-0.36892989600000003</v>
      </c>
      <c r="S548" s="134">
        <v>3.0910474800000003</v>
      </c>
      <c r="T548" s="134">
        <v>0.66812551999999992</v>
      </c>
      <c r="U548" s="168">
        <v>0.73833918000000009</v>
      </c>
      <c r="V548" s="134">
        <v>1.3771412000000001</v>
      </c>
      <c r="W548" s="142">
        <v>0.30744158000000005</v>
      </c>
      <c r="X548" s="142"/>
      <c r="Y548" s="142"/>
      <c r="Z548" s="142"/>
      <c r="AA548" s="142"/>
      <c r="AB548" s="181">
        <v>2020</v>
      </c>
      <c r="AC548" s="142" t="s">
        <v>2198</v>
      </c>
      <c r="AD548" s="142" t="s">
        <v>2199</v>
      </c>
      <c r="AE548" s="134">
        <v>1.03</v>
      </c>
      <c r="AF548" s="181">
        <v>2020</v>
      </c>
      <c r="AG548" s="142" t="s">
        <v>2200</v>
      </c>
      <c r="AH548" s="142" t="s">
        <v>2201</v>
      </c>
      <c r="AI548" s="142" t="s">
        <v>2202</v>
      </c>
      <c r="AJ548" s="134">
        <v>0.79700000000000004</v>
      </c>
      <c r="AK548" s="142"/>
    </row>
    <row r="549" spans="1:37" ht="15.75" x14ac:dyDescent="0.25">
      <c r="A549" s="267"/>
      <c r="B549" s="187" t="s">
        <v>256</v>
      </c>
      <c r="C549" s="188"/>
      <c r="D549" s="170">
        <v>14.290011583679798</v>
      </c>
      <c r="E549" s="170">
        <f t="shared" ref="E549:AK549" si="497">SUM(E550:E572)</f>
        <v>0.85740069502078808</v>
      </c>
      <c r="F549" s="170">
        <f t="shared" si="497"/>
        <v>12.00360973029103</v>
      </c>
      <c r="G549" s="170">
        <f t="shared" si="497"/>
        <v>0</v>
      </c>
      <c r="H549" s="170">
        <f t="shared" si="497"/>
        <v>1.4290011583679798</v>
      </c>
      <c r="I549" s="170">
        <f t="shared" si="497"/>
        <v>8.2411156879999989</v>
      </c>
      <c r="J549" s="170">
        <f t="shared" si="497"/>
        <v>7.2247960400000011</v>
      </c>
      <c r="K549" s="170">
        <f t="shared" si="497"/>
        <v>0</v>
      </c>
      <c r="L549" s="170">
        <f t="shared" si="497"/>
        <v>0</v>
      </c>
      <c r="M549" s="170">
        <f t="shared" si="497"/>
        <v>1.0163196479999999</v>
      </c>
      <c r="N549" s="170">
        <f t="shared" si="497"/>
        <v>6.0488958956797969</v>
      </c>
      <c r="O549" s="170">
        <f t="shared" si="497"/>
        <v>-6.3673953449792124</v>
      </c>
      <c r="P549" s="170">
        <f t="shared" si="497"/>
        <v>12.00360973029103</v>
      </c>
      <c r="Q549" s="170">
        <f t="shared" si="497"/>
        <v>0</v>
      </c>
      <c r="R549" s="170">
        <f t="shared" si="497"/>
        <v>0.41268151036798001</v>
      </c>
      <c r="S549" s="170">
        <v>7.6644573300000012</v>
      </c>
      <c r="T549" s="170">
        <v>4.2063144100000001</v>
      </c>
      <c r="U549" s="168">
        <v>2.6112098800000001</v>
      </c>
      <c r="V549" s="170">
        <v>0</v>
      </c>
      <c r="W549" s="170">
        <v>0.8469330399999998</v>
      </c>
      <c r="X549" s="170">
        <f t="shared" si="497"/>
        <v>0</v>
      </c>
      <c r="Y549" s="170">
        <f t="shared" si="497"/>
        <v>0</v>
      </c>
      <c r="Z549" s="170">
        <f t="shared" si="497"/>
        <v>0</v>
      </c>
      <c r="AA549" s="170">
        <f t="shared" si="497"/>
        <v>0</v>
      </c>
      <c r="AB549" s="170"/>
      <c r="AC549" s="170"/>
      <c r="AD549" s="170"/>
      <c r="AE549" s="170">
        <f t="shared" si="497"/>
        <v>0</v>
      </c>
      <c r="AF549" s="170"/>
      <c r="AG549" s="170"/>
      <c r="AH549" s="170"/>
      <c r="AI549" s="170"/>
      <c r="AJ549" s="170">
        <f t="shared" si="497"/>
        <v>0</v>
      </c>
      <c r="AK549" s="170">
        <f t="shared" si="497"/>
        <v>0</v>
      </c>
    </row>
    <row r="550" spans="1:37" ht="47.25" x14ac:dyDescent="0.25">
      <c r="A550" s="267">
        <f t="shared" si="464"/>
        <v>477</v>
      </c>
      <c r="B550" s="133" t="s">
        <v>831</v>
      </c>
      <c r="C550" s="138" t="s">
        <v>832</v>
      </c>
      <c r="D550" s="142">
        <v>0.7577640000000001</v>
      </c>
      <c r="E550" s="142">
        <f t="shared" ref="E550:E572" si="498">D550*6%</f>
        <v>4.5465840000000007E-2</v>
      </c>
      <c r="F550" s="142">
        <f t="shared" ref="F550:F572" si="499">D550-E550-H550</f>
        <v>0.63652176000000016</v>
      </c>
      <c r="G550" s="142">
        <v>0</v>
      </c>
      <c r="H550" s="142">
        <f t="shared" ref="H550:H572" si="500">D550*10%</f>
        <v>7.5776400000000022E-2</v>
      </c>
      <c r="I550" s="142">
        <v>0.33662752000000001</v>
      </c>
      <c r="J550" s="142">
        <v>0.28273456000000002</v>
      </c>
      <c r="K550" s="142">
        <v>0</v>
      </c>
      <c r="L550" s="142">
        <v>0</v>
      </c>
      <c r="M550" s="142">
        <v>5.389295999999999E-2</v>
      </c>
      <c r="N550" s="142">
        <f t="shared" ref="N550:N572" si="501">D550-I550</f>
        <v>0.42113648000000009</v>
      </c>
      <c r="O550" s="142">
        <f t="shared" ref="O550:O572" si="502">E550-J550</f>
        <v>-0.23726872000000002</v>
      </c>
      <c r="P550" s="142">
        <f t="shared" ref="P550:P572" si="503">F550-K550</f>
        <v>0.63652176000000016</v>
      </c>
      <c r="Q550" s="142">
        <f t="shared" ref="Q550:Q572" si="504">G550-L550</f>
        <v>0</v>
      </c>
      <c r="R550" s="142">
        <f t="shared" ref="R550:R572" si="505">H550-M550</f>
        <v>2.1883440000000032E-2</v>
      </c>
      <c r="S550" s="134">
        <v>0.28052292999999995</v>
      </c>
      <c r="T550" s="134">
        <v>0.23561213</v>
      </c>
      <c r="U550" s="168">
        <v>0</v>
      </c>
      <c r="V550" s="134">
        <v>0</v>
      </c>
      <c r="W550" s="142">
        <v>4.4910799999999994E-2</v>
      </c>
      <c r="X550" s="142"/>
      <c r="Y550" s="142"/>
      <c r="Z550" s="142"/>
      <c r="AA550" s="142"/>
      <c r="AB550" s="142"/>
      <c r="AC550" s="142"/>
      <c r="AD550" s="142"/>
      <c r="AE550" s="134">
        <v>0</v>
      </c>
      <c r="AF550" s="142"/>
      <c r="AG550" s="142"/>
      <c r="AH550" s="142"/>
      <c r="AI550" s="142"/>
      <c r="AJ550" s="134">
        <v>0</v>
      </c>
      <c r="AK550" s="142"/>
    </row>
    <row r="551" spans="1:37" ht="47.25" x14ac:dyDescent="0.25">
      <c r="A551" s="267">
        <f t="shared" si="464"/>
        <v>478</v>
      </c>
      <c r="B551" s="133" t="s">
        <v>833</v>
      </c>
      <c r="C551" s="138" t="s">
        <v>834</v>
      </c>
      <c r="D551" s="142">
        <v>0.43420800000000004</v>
      </c>
      <c r="E551" s="142">
        <f t="shared" si="498"/>
        <v>2.6052480000000003E-2</v>
      </c>
      <c r="F551" s="142">
        <f t="shared" si="499"/>
        <v>0.36473472000000007</v>
      </c>
      <c r="G551" s="142">
        <v>0</v>
      </c>
      <c r="H551" s="142">
        <f t="shared" si="500"/>
        <v>4.3420800000000009E-2</v>
      </c>
      <c r="I551" s="142">
        <v>0.25311523800000002</v>
      </c>
      <c r="J551" s="142">
        <v>0.22223397</v>
      </c>
      <c r="K551" s="142">
        <v>0</v>
      </c>
      <c r="L551" s="142">
        <v>0</v>
      </c>
      <c r="M551" s="142">
        <v>3.0881267999999996E-2</v>
      </c>
      <c r="N551" s="142">
        <f t="shared" si="501"/>
        <v>0.18109276200000002</v>
      </c>
      <c r="O551" s="142">
        <f t="shared" si="502"/>
        <v>-0.19618149000000001</v>
      </c>
      <c r="P551" s="142">
        <f t="shared" si="503"/>
        <v>0.36473472000000007</v>
      </c>
      <c r="Q551" s="142">
        <f t="shared" si="504"/>
        <v>0</v>
      </c>
      <c r="R551" s="142">
        <f t="shared" si="505"/>
        <v>1.2539532000000013E-2</v>
      </c>
      <c r="S551" s="134">
        <v>0.21092935999999998</v>
      </c>
      <c r="T551" s="134">
        <v>0.18519496999999999</v>
      </c>
      <c r="U551" s="168">
        <v>0</v>
      </c>
      <c r="V551" s="134">
        <v>0</v>
      </c>
      <c r="W551" s="142">
        <v>2.5734389999999999E-2</v>
      </c>
      <c r="X551" s="142"/>
      <c r="Y551" s="142"/>
      <c r="Z551" s="142"/>
      <c r="AA551" s="142"/>
      <c r="AB551" s="142"/>
      <c r="AC551" s="142"/>
      <c r="AD551" s="142"/>
      <c r="AE551" s="134">
        <v>0</v>
      </c>
      <c r="AF551" s="142"/>
      <c r="AG551" s="142"/>
      <c r="AH551" s="142"/>
      <c r="AI551" s="142"/>
      <c r="AJ551" s="134">
        <v>0</v>
      </c>
      <c r="AK551" s="142"/>
    </row>
    <row r="552" spans="1:37" ht="47.25" x14ac:dyDescent="0.25">
      <c r="A552" s="267">
        <f t="shared" si="464"/>
        <v>479</v>
      </c>
      <c r="B552" s="133" t="s">
        <v>835</v>
      </c>
      <c r="C552" s="138" t="s">
        <v>836</v>
      </c>
      <c r="D552" s="142">
        <v>0.43420800000000004</v>
      </c>
      <c r="E552" s="142">
        <f t="shared" si="498"/>
        <v>2.6052480000000003E-2</v>
      </c>
      <c r="F552" s="142">
        <f t="shared" si="499"/>
        <v>0.36473472000000007</v>
      </c>
      <c r="G552" s="142">
        <v>0</v>
      </c>
      <c r="H552" s="142">
        <f t="shared" si="500"/>
        <v>4.3420800000000009E-2</v>
      </c>
      <c r="I552" s="142">
        <v>0.21146610799999999</v>
      </c>
      <c r="J552" s="142">
        <v>0.18058484</v>
      </c>
      <c r="K552" s="142">
        <v>0</v>
      </c>
      <c r="L552" s="142">
        <v>0</v>
      </c>
      <c r="M552" s="142">
        <v>3.0881267999999996E-2</v>
      </c>
      <c r="N552" s="142">
        <f t="shared" si="501"/>
        <v>0.22274189200000005</v>
      </c>
      <c r="O552" s="142">
        <f t="shared" si="502"/>
        <v>-0.15453235999999998</v>
      </c>
      <c r="P552" s="142">
        <f t="shared" si="503"/>
        <v>0.36473472000000007</v>
      </c>
      <c r="Q552" s="142">
        <f t="shared" si="504"/>
        <v>0</v>
      </c>
      <c r="R552" s="142">
        <f t="shared" si="505"/>
        <v>1.2539532000000013E-2</v>
      </c>
      <c r="S552" s="134">
        <v>0.17622175999999998</v>
      </c>
      <c r="T552" s="134">
        <v>0.15048737000000001</v>
      </c>
      <c r="U552" s="168">
        <v>0</v>
      </c>
      <c r="V552" s="134">
        <v>0</v>
      </c>
      <c r="W552" s="142">
        <v>2.5734389999999999E-2</v>
      </c>
      <c r="X552" s="142"/>
      <c r="Y552" s="142"/>
      <c r="Z552" s="142"/>
      <c r="AA552" s="142"/>
      <c r="AB552" s="142"/>
      <c r="AC552" s="142"/>
      <c r="AD552" s="142"/>
      <c r="AE552" s="134">
        <v>0</v>
      </c>
      <c r="AF552" s="142"/>
      <c r="AG552" s="142"/>
      <c r="AH552" s="142"/>
      <c r="AI552" s="142"/>
      <c r="AJ552" s="134">
        <v>0</v>
      </c>
      <c r="AK552" s="142"/>
    </row>
    <row r="553" spans="1:37" ht="47.25" x14ac:dyDescent="0.25">
      <c r="A553" s="267">
        <f t="shared" si="464"/>
        <v>480</v>
      </c>
      <c r="B553" s="133" t="s">
        <v>837</v>
      </c>
      <c r="C553" s="138" t="s">
        <v>838</v>
      </c>
      <c r="D553" s="142">
        <v>0.80640000000000001</v>
      </c>
      <c r="E553" s="142">
        <f t="shared" si="498"/>
        <v>4.8383999999999996E-2</v>
      </c>
      <c r="F553" s="142">
        <f t="shared" si="499"/>
        <v>0.67737599999999998</v>
      </c>
      <c r="G553" s="142">
        <v>0</v>
      </c>
      <c r="H553" s="142">
        <f t="shared" si="500"/>
        <v>8.0640000000000003E-2</v>
      </c>
      <c r="I553" s="142">
        <v>0.32437811400000005</v>
      </c>
      <c r="J553" s="142">
        <v>0.26702613000000003</v>
      </c>
      <c r="K553" s="142">
        <v>0</v>
      </c>
      <c r="L553" s="142">
        <v>0</v>
      </c>
      <c r="M553" s="142">
        <v>5.7351983999999995E-2</v>
      </c>
      <c r="N553" s="142">
        <f t="shared" si="501"/>
        <v>0.48202188599999995</v>
      </c>
      <c r="O553" s="142">
        <f t="shared" si="502"/>
        <v>-0.21864213000000005</v>
      </c>
      <c r="P553" s="142">
        <f t="shared" si="503"/>
        <v>0.67737599999999998</v>
      </c>
      <c r="Q553" s="142">
        <f t="shared" si="504"/>
        <v>0</v>
      </c>
      <c r="R553" s="142">
        <f t="shared" si="505"/>
        <v>2.3288016000000009E-2</v>
      </c>
      <c r="S553" s="134">
        <v>0.27031509000000004</v>
      </c>
      <c r="T553" s="134">
        <v>0.22252177000000004</v>
      </c>
      <c r="U553" s="168">
        <v>0</v>
      </c>
      <c r="V553" s="134">
        <v>0</v>
      </c>
      <c r="W553" s="142">
        <v>4.7793320000000007E-2</v>
      </c>
      <c r="X553" s="142"/>
      <c r="Y553" s="142"/>
      <c r="Z553" s="142"/>
      <c r="AA553" s="142"/>
      <c r="AB553" s="142"/>
      <c r="AC553" s="142"/>
      <c r="AD553" s="142"/>
      <c r="AE553" s="134">
        <v>0</v>
      </c>
      <c r="AF553" s="142"/>
      <c r="AG553" s="142"/>
      <c r="AH553" s="142"/>
      <c r="AI553" s="142"/>
      <c r="AJ553" s="134">
        <v>0</v>
      </c>
      <c r="AK553" s="142"/>
    </row>
    <row r="554" spans="1:37" ht="47.25" x14ac:dyDescent="0.25">
      <c r="A554" s="267">
        <f t="shared" si="464"/>
        <v>481</v>
      </c>
      <c r="B554" s="133" t="s">
        <v>839</v>
      </c>
      <c r="C554" s="138" t="s">
        <v>840</v>
      </c>
      <c r="D554" s="142">
        <v>0.82386216000000001</v>
      </c>
      <c r="E554" s="142">
        <f t="shared" si="498"/>
        <v>4.9431729600000002E-2</v>
      </c>
      <c r="F554" s="142">
        <f t="shared" si="499"/>
        <v>0.69204421440000008</v>
      </c>
      <c r="G554" s="142">
        <v>0</v>
      </c>
      <c r="H554" s="142">
        <f t="shared" si="500"/>
        <v>8.2386216000000012E-2</v>
      </c>
      <c r="I554" s="142">
        <v>0.29575856</v>
      </c>
      <c r="J554" s="142">
        <v>0.23716466</v>
      </c>
      <c r="K554" s="142">
        <v>0</v>
      </c>
      <c r="L554" s="142">
        <v>0</v>
      </c>
      <c r="M554" s="142">
        <v>5.859389999999999E-2</v>
      </c>
      <c r="N554" s="142">
        <f t="shared" si="501"/>
        <v>0.52810360000000001</v>
      </c>
      <c r="O554" s="142">
        <f t="shared" si="502"/>
        <v>-0.1877329304</v>
      </c>
      <c r="P554" s="142">
        <f t="shared" si="503"/>
        <v>0.69204421440000008</v>
      </c>
      <c r="Q554" s="142">
        <f t="shared" si="504"/>
        <v>0</v>
      </c>
      <c r="R554" s="142">
        <f t="shared" si="505"/>
        <v>2.3792316000000022E-2</v>
      </c>
      <c r="S554" s="134">
        <v>0.24646547000000002</v>
      </c>
      <c r="T554" s="134">
        <v>0.19763722</v>
      </c>
      <c r="U554" s="168">
        <v>0</v>
      </c>
      <c r="V554" s="134">
        <v>0</v>
      </c>
      <c r="W554" s="142">
        <v>4.8828249999999997E-2</v>
      </c>
      <c r="X554" s="142"/>
      <c r="Y554" s="142"/>
      <c r="Z554" s="142"/>
      <c r="AA554" s="142"/>
      <c r="AB554" s="142"/>
      <c r="AC554" s="142"/>
      <c r="AD554" s="142"/>
      <c r="AE554" s="134">
        <v>0</v>
      </c>
      <c r="AF554" s="142"/>
      <c r="AG554" s="142"/>
      <c r="AH554" s="142"/>
      <c r="AI554" s="142"/>
      <c r="AJ554" s="134">
        <v>0</v>
      </c>
      <c r="AK554" s="142"/>
    </row>
    <row r="555" spans="1:37" ht="47.25" x14ac:dyDescent="0.25">
      <c r="A555" s="267">
        <f t="shared" si="464"/>
        <v>482</v>
      </c>
      <c r="B555" s="133" t="s">
        <v>841</v>
      </c>
      <c r="C555" s="138" t="s">
        <v>842</v>
      </c>
      <c r="D555" s="142">
        <v>0.42332040000000004</v>
      </c>
      <c r="E555" s="142">
        <f t="shared" si="498"/>
        <v>2.5399224000000001E-2</v>
      </c>
      <c r="F555" s="142">
        <f t="shared" si="499"/>
        <v>0.35558913600000003</v>
      </c>
      <c r="G555" s="142">
        <v>0</v>
      </c>
      <c r="H555" s="142">
        <f t="shared" si="500"/>
        <v>4.2332040000000008E-2</v>
      </c>
      <c r="I555" s="142">
        <v>0.21665315200000002</v>
      </c>
      <c r="J555" s="142">
        <v>0.18654622000000001</v>
      </c>
      <c r="K555" s="142">
        <v>0</v>
      </c>
      <c r="L555" s="142">
        <v>0</v>
      </c>
      <c r="M555" s="142">
        <v>3.0106931999999999E-2</v>
      </c>
      <c r="N555" s="142">
        <f t="shared" si="501"/>
        <v>0.20666724800000003</v>
      </c>
      <c r="O555" s="142">
        <f t="shared" si="502"/>
        <v>-0.16114699600000001</v>
      </c>
      <c r="P555" s="142">
        <f t="shared" si="503"/>
        <v>0.35558913600000003</v>
      </c>
      <c r="Q555" s="142">
        <f t="shared" si="504"/>
        <v>0</v>
      </c>
      <c r="R555" s="142">
        <f t="shared" si="505"/>
        <v>1.2225108000000009E-2</v>
      </c>
      <c r="S555" s="134">
        <v>0.18054430000000002</v>
      </c>
      <c r="T555" s="134">
        <v>0.15545519000000002</v>
      </c>
      <c r="U555" s="168">
        <v>0</v>
      </c>
      <c r="V555" s="134">
        <v>0</v>
      </c>
      <c r="W555" s="142">
        <v>2.5089110000000001E-2</v>
      </c>
      <c r="X555" s="142"/>
      <c r="Y555" s="142"/>
      <c r="Z555" s="142"/>
      <c r="AA555" s="142"/>
      <c r="AB555" s="142"/>
      <c r="AC555" s="142"/>
      <c r="AD555" s="142"/>
      <c r="AE555" s="134">
        <v>0</v>
      </c>
      <c r="AF555" s="142"/>
      <c r="AG555" s="142"/>
      <c r="AH555" s="142"/>
      <c r="AI555" s="142"/>
      <c r="AJ555" s="134">
        <v>0</v>
      </c>
      <c r="AK555" s="142"/>
    </row>
    <row r="556" spans="1:37" ht="47.25" x14ac:dyDescent="0.25">
      <c r="A556" s="267">
        <f t="shared" si="464"/>
        <v>483</v>
      </c>
      <c r="B556" s="133" t="s">
        <v>843</v>
      </c>
      <c r="C556" s="138" t="s">
        <v>844</v>
      </c>
      <c r="D556" s="142">
        <v>0.73251504000000001</v>
      </c>
      <c r="E556" s="142">
        <f t="shared" si="498"/>
        <v>4.3950902399999998E-2</v>
      </c>
      <c r="F556" s="142">
        <f t="shared" si="499"/>
        <v>0.61531263359999999</v>
      </c>
      <c r="G556" s="142">
        <v>0</v>
      </c>
      <c r="H556" s="142">
        <f t="shared" si="500"/>
        <v>7.3251504000000009E-2</v>
      </c>
      <c r="I556" s="142">
        <v>0.27983170199999996</v>
      </c>
      <c r="J556" s="142">
        <v>0.22773452999999999</v>
      </c>
      <c r="K556" s="142">
        <v>0</v>
      </c>
      <c r="L556" s="142">
        <v>0</v>
      </c>
      <c r="M556" s="142">
        <v>5.2097171999999997E-2</v>
      </c>
      <c r="N556" s="142">
        <f t="shared" si="501"/>
        <v>0.45268333800000005</v>
      </c>
      <c r="O556" s="142">
        <f t="shared" si="502"/>
        <v>-0.1837836276</v>
      </c>
      <c r="P556" s="142">
        <f t="shared" si="503"/>
        <v>0.61531263359999999</v>
      </c>
      <c r="Q556" s="142">
        <f t="shared" si="504"/>
        <v>0</v>
      </c>
      <c r="R556" s="142">
        <f t="shared" si="505"/>
        <v>2.1154332000000012E-2</v>
      </c>
      <c r="S556" s="134">
        <v>0.23319308</v>
      </c>
      <c r="T556" s="134">
        <v>0.18977877000000001</v>
      </c>
      <c r="U556" s="168">
        <v>0</v>
      </c>
      <c r="V556" s="134">
        <v>0</v>
      </c>
      <c r="W556" s="142">
        <v>4.3414309999999998E-2</v>
      </c>
      <c r="X556" s="142"/>
      <c r="Y556" s="142"/>
      <c r="Z556" s="142"/>
      <c r="AA556" s="142"/>
      <c r="AB556" s="142"/>
      <c r="AC556" s="142"/>
      <c r="AD556" s="142"/>
      <c r="AE556" s="134">
        <v>0</v>
      </c>
      <c r="AF556" s="142"/>
      <c r="AG556" s="142"/>
      <c r="AH556" s="142"/>
      <c r="AI556" s="142"/>
      <c r="AJ556" s="134">
        <v>0</v>
      </c>
      <c r="AK556" s="142"/>
    </row>
    <row r="557" spans="1:37" ht="47.25" x14ac:dyDescent="0.25">
      <c r="A557" s="267">
        <f t="shared" si="464"/>
        <v>484</v>
      </c>
      <c r="B557" s="133" t="s">
        <v>845</v>
      </c>
      <c r="C557" s="138" t="s">
        <v>846</v>
      </c>
      <c r="D557" s="142">
        <v>1.13766072</v>
      </c>
      <c r="E557" s="142">
        <f t="shared" si="498"/>
        <v>6.8259643199999998E-2</v>
      </c>
      <c r="F557" s="142">
        <f t="shared" si="499"/>
        <v>0.95563500479999997</v>
      </c>
      <c r="G557" s="142">
        <v>0</v>
      </c>
      <c r="H557" s="142">
        <f t="shared" si="500"/>
        <v>0.113766072</v>
      </c>
      <c r="I557" s="142">
        <v>8.0911572000000001E-2</v>
      </c>
      <c r="J557" s="142">
        <v>0</v>
      </c>
      <c r="K557" s="142">
        <v>0</v>
      </c>
      <c r="L557" s="142">
        <v>0</v>
      </c>
      <c r="M557" s="142">
        <v>8.0911572000000001E-2</v>
      </c>
      <c r="N557" s="142">
        <f t="shared" si="501"/>
        <v>1.056749148</v>
      </c>
      <c r="O557" s="142">
        <f t="shared" si="502"/>
        <v>6.8259643199999998E-2</v>
      </c>
      <c r="P557" s="142">
        <f t="shared" si="503"/>
        <v>0.95563500479999997</v>
      </c>
      <c r="Q557" s="142">
        <f t="shared" si="504"/>
        <v>0</v>
      </c>
      <c r="R557" s="142">
        <f t="shared" si="505"/>
        <v>3.2854499999999995E-2</v>
      </c>
      <c r="S557" s="134">
        <v>6.7426310000000003E-2</v>
      </c>
      <c r="T557" s="134">
        <v>0</v>
      </c>
      <c r="U557" s="168">
        <v>0</v>
      </c>
      <c r="V557" s="134">
        <v>0</v>
      </c>
      <c r="W557" s="142">
        <v>6.7426310000000003E-2</v>
      </c>
      <c r="X557" s="142"/>
      <c r="Y557" s="142"/>
      <c r="Z557" s="142"/>
      <c r="AA557" s="142"/>
      <c r="AB557" s="142"/>
      <c r="AC557" s="142"/>
      <c r="AD557" s="142"/>
      <c r="AE557" s="134">
        <v>0</v>
      </c>
      <c r="AF557" s="142"/>
      <c r="AG557" s="142"/>
      <c r="AH557" s="142"/>
      <c r="AI557" s="142"/>
      <c r="AJ557" s="134">
        <v>0</v>
      </c>
      <c r="AK557" s="142"/>
    </row>
    <row r="558" spans="1:37" ht="63" x14ac:dyDescent="0.25">
      <c r="A558" s="267">
        <f t="shared" si="464"/>
        <v>485</v>
      </c>
      <c r="B558" s="174" t="s">
        <v>847</v>
      </c>
      <c r="C558" s="138" t="s">
        <v>848</v>
      </c>
      <c r="D558" s="142">
        <v>0.86955408000000012</v>
      </c>
      <c r="E558" s="142">
        <f t="shared" si="498"/>
        <v>5.2173244800000004E-2</v>
      </c>
      <c r="F558" s="142">
        <f t="shared" si="499"/>
        <v>0.73042542720000014</v>
      </c>
      <c r="G558" s="142">
        <v>0</v>
      </c>
      <c r="H558" s="142">
        <f t="shared" si="500"/>
        <v>8.6955408000000012E-2</v>
      </c>
      <c r="I558" s="142">
        <v>0.34458629000000002</v>
      </c>
      <c r="J558" s="142">
        <v>0.28274273</v>
      </c>
      <c r="K558" s="142">
        <v>0</v>
      </c>
      <c r="L558" s="142">
        <v>0</v>
      </c>
      <c r="M558" s="142">
        <v>6.1843559999999999E-2</v>
      </c>
      <c r="N558" s="142">
        <f t="shared" si="501"/>
        <v>0.52496779000000005</v>
      </c>
      <c r="O558" s="142">
        <f t="shared" si="502"/>
        <v>-0.23056948519999998</v>
      </c>
      <c r="P558" s="142">
        <f t="shared" si="503"/>
        <v>0.73042542720000014</v>
      </c>
      <c r="Q558" s="142">
        <f t="shared" si="504"/>
        <v>0</v>
      </c>
      <c r="R558" s="142">
        <f t="shared" si="505"/>
        <v>2.5111848000000013E-2</v>
      </c>
      <c r="S558" s="134">
        <v>0.28715523999999998</v>
      </c>
      <c r="T558" s="134">
        <v>0.23561894</v>
      </c>
      <c r="U558" s="168">
        <v>0</v>
      </c>
      <c r="V558" s="134">
        <v>0</v>
      </c>
      <c r="W558" s="142">
        <v>5.1536299999999993E-2</v>
      </c>
      <c r="X558" s="142"/>
      <c r="Y558" s="142"/>
      <c r="Z558" s="142"/>
      <c r="AA558" s="142"/>
      <c r="AB558" s="142"/>
      <c r="AC558" s="142"/>
      <c r="AD558" s="142"/>
      <c r="AE558" s="134">
        <v>0</v>
      </c>
      <c r="AF558" s="142"/>
      <c r="AG558" s="142"/>
      <c r="AH558" s="142"/>
      <c r="AI558" s="142"/>
      <c r="AJ558" s="134">
        <v>0</v>
      </c>
      <c r="AK558" s="142"/>
    </row>
    <row r="559" spans="1:37" ht="63" x14ac:dyDescent="0.25">
      <c r="A559" s="267">
        <f t="shared" si="464"/>
        <v>486</v>
      </c>
      <c r="B559" s="133" t="s">
        <v>849</v>
      </c>
      <c r="C559" s="138" t="s">
        <v>850</v>
      </c>
      <c r="D559" s="142">
        <v>0.68684760000000011</v>
      </c>
      <c r="E559" s="142">
        <f t="shared" si="498"/>
        <v>4.1210856000000004E-2</v>
      </c>
      <c r="F559" s="142">
        <f t="shared" si="499"/>
        <v>0.57695198400000014</v>
      </c>
      <c r="G559" s="142">
        <v>0</v>
      </c>
      <c r="H559" s="142">
        <f t="shared" si="500"/>
        <v>6.8684760000000011E-2</v>
      </c>
      <c r="I559" s="142">
        <v>0.30801706600000001</v>
      </c>
      <c r="J559" s="142">
        <v>0.25916779000000001</v>
      </c>
      <c r="K559" s="142">
        <v>0</v>
      </c>
      <c r="L559" s="142">
        <v>0</v>
      </c>
      <c r="M559" s="142">
        <v>4.8849275999999997E-2</v>
      </c>
      <c r="N559" s="142">
        <f t="shared" si="501"/>
        <v>0.37883053400000011</v>
      </c>
      <c r="O559" s="142">
        <f t="shared" si="502"/>
        <v>-0.21795693399999999</v>
      </c>
      <c r="P559" s="142">
        <f t="shared" si="503"/>
        <v>0.57695198400000014</v>
      </c>
      <c r="Q559" s="142">
        <f t="shared" si="504"/>
        <v>0</v>
      </c>
      <c r="R559" s="142">
        <f t="shared" si="505"/>
        <v>1.9835484000000014E-2</v>
      </c>
      <c r="S559" s="134">
        <v>0.25668088999999999</v>
      </c>
      <c r="T559" s="134">
        <v>0.21597315999999997</v>
      </c>
      <c r="U559" s="168">
        <v>0</v>
      </c>
      <c r="V559" s="134">
        <v>0</v>
      </c>
      <c r="W559" s="142">
        <v>4.0707730000000004E-2</v>
      </c>
      <c r="X559" s="142"/>
      <c r="Y559" s="142"/>
      <c r="Z559" s="142"/>
      <c r="AA559" s="142"/>
      <c r="AB559" s="142"/>
      <c r="AC559" s="142"/>
      <c r="AD559" s="142"/>
      <c r="AE559" s="134">
        <v>0</v>
      </c>
      <c r="AF559" s="142"/>
      <c r="AG559" s="142"/>
      <c r="AH559" s="142"/>
      <c r="AI559" s="142"/>
      <c r="AJ559" s="134">
        <v>0</v>
      </c>
      <c r="AK559" s="142"/>
    </row>
    <row r="560" spans="1:37" ht="63" x14ac:dyDescent="0.25">
      <c r="A560" s="267">
        <f t="shared" si="464"/>
        <v>487</v>
      </c>
      <c r="B560" s="133" t="s">
        <v>851</v>
      </c>
      <c r="C560" s="138" t="s">
        <v>852</v>
      </c>
      <c r="D560" s="142">
        <v>0.51045695999999996</v>
      </c>
      <c r="E560" s="142">
        <f t="shared" si="498"/>
        <v>3.0627417599999998E-2</v>
      </c>
      <c r="F560" s="142">
        <f t="shared" si="499"/>
        <v>0.4287838464</v>
      </c>
      <c r="G560" s="142">
        <v>0</v>
      </c>
      <c r="H560" s="142">
        <f t="shared" si="500"/>
        <v>5.1045696000000002E-2</v>
      </c>
      <c r="I560" s="142">
        <v>0.27189696800000002</v>
      </c>
      <c r="J560" s="142">
        <v>0.23559278</v>
      </c>
      <c r="K560" s="142">
        <v>0</v>
      </c>
      <c r="L560" s="142">
        <v>0</v>
      </c>
      <c r="M560" s="142">
        <v>3.6304188000000001E-2</v>
      </c>
      <c r="N560" s="142">
        <f t="shared" si="501"/>
        <v>0.23855999199999994</v>
      </c>
      <c r="O560" s="142">
        <f t="shared" si="502"/>
        <v>-0.20496536240000002</v>
      </c>
      <c r="P560" s="142">
        <f t="shared" si="503"/>
        <v>0.4287838464</v>
      </c>
      <c r="Q560" s="142">
        <f t="shared" si="504"/>
        <v>0</v>
      </c>
      <c r="R560" s="142">
        <f t="shared" si="505"/>
        <v>1.4741508E-2</v>
      </c>
      <c r="S560" s="134">
        <v>0.2265808</v>
      </c>
      <c r="T560" s="134">
        <v>0.19632731</v>
      </c>
      <c r="U560" s="168">
        <v>0</v>
      </c>
      <c r="V560" s="134">
        <v>0</v>
      </c>
      <c r="W560" s="142">
        <v>3.0253490000000004E-2</v>
      </c>
      <c r="X560" s="142"/>
      <c r="Y560" s="142"/>
      <c r="Z560" s="142"/>
      <c r="AA560" s="142"/>
      <c r="AB560" s="142"/>
      <c r="AC560" s="142"/>
      <c r="AD560" s="142"/>
      <c r="AE560" s="134">
        <v>0</v>
      </c>
      <c r="AF560" s="142"/>
      <c r="AG560" s="142"/>
      <c r="AH560" s="142"/>
      <c r="AI560" s="142"/>
      <c r="AJ560" s="134">
        <v>0</v>
      </c>
      <c r="AK560" s="142"/>
    </row>
    <row r="561" spans="1:37" ht="63" x14ac:dyDescent="0.25">
      <c r="A561" s="267">
        <f t="shared" si="464"/>
        <v>488</v>
      </c>
      <c r="B561" s="174" t="s">
        <v>853</v>
      </c>
      <c r="C561" s="138" t="s">
        <v>854</v>
      </c>
      <c r="D561" s="142">
        <v>0.64115568000000001</v>
      </c>
      <c r="E561" s="142">
        <f t="shared" si="498"/>
        <v>3.8469340800000001E-2</v>
      </c>
      <c r="F561" s="142">
        <f t="shared" si="499"/>
        <v>0.53857077120000008</v>
      </c>
      <c r="G561" s="142">
        <v>0</v>
      </c>
      <c r="H561" s="142">
        <f t="shared" si="500"/>
        <v>6.4115567999999998E-2</v>
      </c>
      <c r="I561" s="142">
        <v>0.28119244399999999</v>
      </c>
      <c r="J561" s="142">
        <v>0.23559278</v>
      </c>
      <c r="K561" s="142">
        <v>0</v>
      </c>
      <c r="L561" s="142">
        <v>0</v>
      </c>
      <c r="M561" s="142">
        <v>4.5599663999999991E-2</v>
      </c>
      <c r="N561" s="142">
        <f t="shared" si="501"/>
        <v>0.35996323600000002</v>
      </c>
      <c r="O561" s="142">
        <f t="shared" si="502"/>
        <v>-0.1971234392</v>
      </c>
      <c r="P561" s="142">
        <f t="shared" si="503"/>
        <v>0.53857077120000008</v>
      </c>
      <c r="Q561" s="142">
        <f t="shared" si="504"/>
        <v>0</v>
      </c>
      <c r="R561" s="142">
        <f t="shared" si="505"/>
        <v>1.8515904000000007E-2</v>
      </c>
      <c r="S561" s="134">
        <v>0.23432703000000002</v>
      </c>
      <c r="T561" s="134">
        <v>0.19632731</v>
      </c>
      <c r="U561" s="168">
        <v>0</v>
      </c>
      <c r="V561" s="134">
        <v>0</v>
      </c>
      <c r="W561" s="142">
        <v>3.7999720000000001E-2</v>
      </c>
      <c r="X561" s="142"/>
      <c r="Y561" s="142"/>
      <c r="Z561" s="142"/>
      <c r="AA561" s="142"/>
      <c r="AB561" s="142"/>
      <c r="AC561" s="142"/>
      <c r="AD561" s="142"/>
      <c r="AE561" s="134">
        <v>0</v>
      </c>
      <c r="AF561" s="142"/>
      <c r="AG561" s="142"/>
      <c r="AH561" s="142"/>
      <c r="AI561" s="142"/>
      <c r="AJ561" s="134">
        <v>0</v>
      </c>
      <c r="AK561" s="142"/>
    </row>
    <row r="562" spans="1:37" ht="63" x14ac:dyDescent="0.25">
      <c r="A562" s="267">
        <f t="shared" si="464"/>
        <v>489</v>
      </c>
      <c r="B562" s="133" t="s">
        <v>855</v>
      </c>
      <c r="C562" s="138" t="s">
        <v>856</v>
      </c>
      <c r="D562" s="142">
        <v>0.33619608000000001</v>
      </c>
      <c r="E562" s="142">
        <f t="shared" si="498"/>
        <v>2.0171764799999999E-2</v>
      </c>
      <c r="F562" s="142">
        <f t="shared" si="499"/>
        <v>0.28240470719999999</v>
      </c>
      <c r="G562" s="142">
        <v>0</v>
      </c>
      <c r="H562" s="142">
        <f t="shared" si="500"/>
        <v>3.3619608000000002E-2</v>
      </c>
      <c r="I562" s="142">
        <v>0.21008416599999999</v>
      </c>
      <c r="J562" s="142">
        <v>0.18617359</v>
      </c>
      <c r="K562" s="142">
        <v>0</v>
      </c>
      <c r="L562" s="142">
        <v>0</v>
      </c>
      <c r="M562" s="142">
        <v>2.3910575999999999E-2</v>
      </c>
      <c r="N562" s="142">
        <f t="shared" si="501"/>
        <v>0.12611191400000002</v>
      </c>
      <c r="O562" s="142">
        <f t="shared" si="502"/>
        <v>-0.16600182520000001</v>
      </c>
      <c r="P562" s="142">
        <f t="shared" si="503"/>
        <v>0.28240470719999999</v>
      </c>
      <c r="Q562" s="142">
        <f t="shared" si="504"/>
        <v>0</v>
      </c>
      <c r="R562" s="142">
        <f t="shared" si="505"/>
        <v>9.7090320000000029E-3</v>
      </c>
      <c r="S562" s="134">
        <v>0.17507014000000001</v>
      </c>
      <c r="T562" s="134">
        <v>0.15514466000000002</v>
      </c>
      <c r="U562" s="168">
        <v>0</v>
      </c>
      <c r="V562" s="134">
        <v>0</v>
      </c>
      <c r="W562" s="142">
        <v>1.9925480000000002E-2</v>
      </c>
      <c r="X562" s="142"/>
      <c r="Y562" s="142"/>
      <c r="Z562" s="142"/>
      <c r="AA562" s="142"/>
      <c r="AB562" s="142"/>
      <c r="AC562" s="142"/>
      <c r="AD562" s="142"/>
      <c r="AE562" s="134">
        <v>0</v>
      </c>
      <c r="AF562" s="142"/>
      <c r="AG562" s="142"/>
      <c r="AH562" s="142"/>
      <c r="AI562" s="142"/>
      <c r="AJ562" s="134">
        <v>0</v>
      </c>
      <c r="AK562" s="142"/>
    </row>
    <row r="563" spans="1:37" ht="63" x14ac:dyDescent="0.25">
      <c r="A563" s="267">
        <f t="shared" si="464"/>
        <v>490</v>
      </c>
      <c r="B563" s="133" t="s">
        <v>857</v>
      </c>
      <c r="C563" s="138" t="s">
        <v>858</v>
      </c>
      <c r="D563" s="142">
        <v>0.64848744000000003</v>
      </c>
      <c r="E563" s="142">
        <f t="shared" si="498"/>
        <v>3.89092464E-2</v>
      </c>
      <c r="F563" s="142">
        <f t="shared" si="499"/>
        <v>0.54472944960000003</v>
      </c>
      <c r="G563" s="142">
        <v>0</v>
      </c>
      <c r="H563" s="142">
        <f t="shared" si="500"/>
        <v>6.4848744E-2</v>
      </c>
      <c r="I563" s="142">
        <v>0.31314717000000003</v>
      </c>
      <c r="J563" s="142">
        <v>0.26702613000000003</v>
      </c>
      <c r="K563" s="142">
        <v>0</v>
      </c>
      <c r="L563" s="142">
        <v>0</v>
      </c>
      <c r="M563" s="142">
        <v>4.6121040000000002E-2</v>
      </c>
      <c r="N563" s="142">
        <f t="shared" si="501"/>
        <v>0.33534027</v>
      </c>
      <c r="O563" s="142">
        <f t="shared" si="502"/>
        <v>-0.22811688360000004</v>
      </c>
      <c r="P563" s="142">
        <f t="shared" si="503"/>
        <v>0.54472944960000003</v>
      </c>
      <c r="Q563" s="142">
        <f t="shared" si="504"/>
        <v>0</v>
      </c>
      <c r="R563" s="142">
        <f t="shared" si="505"/>
        <v>1.8727703999999998E-2</v>
      </c>
      <c r="S563" s="134">
        <v>0.26095597000000004</v>
      </c>
      <c r="T563" s="134">
        <v>0.22252177000000004</v>
      </c>
      <c r="U563" s="168">
        <v>0</v>
      </c>
      <c r="V563" s="134">
        <v>0</v>
      </c>
      <c r="W563" s="142">
        <v>3.8434199999999995E-2</v>
      </c>
      <c r="X563" s="142"/>
      <c r="Y563" s="142"/>
      <c r="Z563" s="142"/>
      <c r="AA563" s="142"/>
      <c r="AB563" s="142"/>
      <c r="AC563" s="142"/>
      <c r="AD563" s="142"/>
      <c r="AE563" s="134">
        <v>0</v>
      </c>
      <c r="AF563" s="142"/>
      <c r="AG563" s="142"/>
      <c r="AH563" s="142"/>
      <c r="AI563" s="142"/>
      <c r="AJ563" s="134">
        <v>0</v>
      </c>
      <c r="AK563" s="142"/>
    </row>
    <row r="564" spans="1:37" ht="36" customHeight="1" x14ac:dyDescent="0.25">
      <c r="A564" s="267">
        <f t="shared" si="464"/>
        <v>491</v>
      </c>
      <c r="B564" s="133" t="s">
        <v>859</v>
      </c>
      <c r="C564" s="138" t="s">
        <v>860</v>
      </c>
      <c r="D564" s="142">
        <v>0.55094399999999999</v>
      </c>
      <c r="E564" s="142">
        <f t="shared" si="498"/>
        <v>3.3056639999999998E-2</v>
      </c>
      <c r="F564" s="142">
        <f t="shared" si="499"/>
        <v>0.46279296000000003</v>
      </c>
      <c r="G564" s="142">
        <v>0</v>
      </c>
      <c r="H564" s="142">
        <f t="shared" si="500"/>
        <v>5.5094400000000002E-2</v>
      </c>
      <c r="I564" s="142">
        <v>0.22666661399999999</v>
      </c>
      <c r="J564" s="142">
        <v>0.18748292999999999</v>
      </c>
      <c r="K564" s="142">
        <v>0</v>
      </c>
      <c r="L564" s="142">
        <v>0</v>
      </c>
      <c r="M564" s="142">
        <v>3.9183683999999996E-2</v>
      </c>
      <c r="N564" s="142">
        <f t="shared" si="501"/>
        <v>0.324277386</v>
      </c>
      <c r="O564" s="142">
        <f t="shared" si="502"/>
        <v>-0.15442628999999999</v>
      </c>
      <c r="P564" s="142">
        <f t="shared" si="503"/>
        <v>0.46279296000000003</v>
      </c>
      <c r="Q564" s="142">
        <f t="shared" si="504"/>
        <v>0</v>
      </c>
      <c r="R564" s="142">
        <f t="shared" si="505"/>
        <v>1.5910716000000005E-2</v>
      </c>
      <c r="S564" s="134">
        <v>0.22013599999999997</v>
      </c>
      <c r="T564" s="134">
        <v>0.18748292999999999</v>
      </c>
      <c r="U564" s="168">
        <v>0</v>
      </c>
      <c r="V564" s="134">
        <v>0</v>
      </c>
      <c r="W564" s="142">
        <v>3.2653069999999999E-2</v>
      </c>
      <c r="X564" s="142"/>
      <c r="Y564" s="142"/>
      <c r="Z564" s="142"/>
      <c r="AA564" s="142"/>
      <c r="AB564" s="142"/>
      <c r="AC564" s="142"/>
      <c r="AD564" s="142"/>
      <c r="AE564" s="134">
        <v>0</v>
      </c>
      <c r="AF564" s="142"/>
      <c r="AG564" s="142"/>
      <c r="AH564" s="142"/>
      <c r="AI564" s="142"/>
      <c r="AJ564" s="134">
        <v>0</v>
      </c>
      <c r="AK564" s="142"/>
    </row>
    <row r="565" spans="1:37" ht="47.25" x14ac:dyDescent="0.25">
      <c r="A565" s="267">
        <f t="shared" si="464"/>
        <v>492</v>
      </c>
      <c r="B565" s="133" t="s">
        <v>861</v>
      </c>
      <c r="C565" s="138" t="s">
        <v>862</v>
      </c>
      <c r="D565" s="142">
        <v>0.55094399999999999</v>
      </c>
      <c r="E565" s="142">
        <f t="shared" si="498"/>
        <v>3.3056639999999998E-2</v>
      </c>
      <c r="F565" s="142">
        <f t="shared" si="499"/>
        <v>0.46279296000000003</v>
      </c>
      <c r="G565" s="142">
        <v>0</v>
      </c>
      <c r="H565" s="142">
        <f t="shared" si="500"/>
        <v>5.5094400000000002E-2</v>
      </c>
      <c r="I565" s="142">
        <v>0.22666661399999999</v>
      </c>
      <c r="J565" s="142">
        <v>0.18748292999999999</v>
      </c>
      <c r="K565" s="142">
        <v>0</v>
      </c>
      <c r="L565" s="142">
        <v>0</v>
      </c>
      <c r="M565" s="142">
        <v>3.9183683999999996E-2</v>
      </c>
      <c r="N565" s="142">
        <f t="shared" si="501"/>
        <v>0.324277386</v>
      </c>
      <c r="O565" s="142">
        <f t="shared" si="502"/>
        <v>-0.15442628999999999</v>
      </c>
      <c r="P565" s="142">
        <f t="shared" si="503"/>
        <v>0.46279296000000003</v>
      </c>
      <c r="Q565" s="142">
        <f t="shared" si="504"/>
        <v>0</v>
      </c>
      <c r="R565" s="142">
        <f t="shared" si="505"/>
        <v>1.5910716000000005E-2</v>
      </c>
      <c r="S565" s="134">
        <v>0.22013599999999997</v>
      </c>
      <c r="T565" s="134">
        <v>0.18748292999999999</v>
      </c>
      <c r="U565" s="168">
        <v>0</v>
      </c>
      <c r="V565" s="134">
        <v>0</v>
      </c>
      <c r="W565" s="142">
        <v>3.2653069999999999E-2</v>
      </c>
      <c r="X565" s="142"/>
      <c r="Y565" s="142"/>
      <c r="Z565" s="142"/>
      <c r="AA565" s="142"/>
      <c r="AB565" s="142"/>
      <c r="AC565" s="142"/>
      <c r="AD565" s="142"/>
      <c r="AE565" s="134">
        <v>0</v>
      </c>
      <c r="AF565" s="142"/>
      <c r="AG565" s="142"/>
      <c r="AH565" s="142"/>
      <c r="AI565" s="142"/>
      <c r="AJ565" s="134">
        <v>0</v>
      </c>
      <c r="AK565" s="142"/>
    </row>
    <row r="566" spans="1:37" ht="47.25" x14ac:dyDescent="0.25">
      <c r="A566" s="267">
        <f t="shared" si="464"/>
        <v>493</v>
      </c>
      <c r="B566" s="174" t="s">
        <v>863</v>
      </c>
      <c r="C566" s="138" t="s">
        <v>864</v>
      </c>
      <c r="D566" s="142">
        <v>0.386376</v>
      </c>
      <c r="E566" s="142">
        <f t="shared" si="498"/>
        <v>2.3182559999999998E-2</v>
      </c>
      <c r="F566" s="142">
        <f t="shared" si="499"/>
        <v>0.32455583999999998</v>
      </c>
      <c r="G566" s="142">
        <v>0</v>
      </c>
      <c r="H566" s="142">
        <f t="shared" si="500"/>
        <v>3.8637600000000001E-2</v>
      </c>
      <c r="I566" s="142">
        <v>0.18909849799999998</v>
      </c>
      <c r="J566" s="142">
        <v>0.16161904999999999</v>
      </c>
      <c r="K566" s="142">
        <v>0</v>
      </c>
      <c r="L566" s="142">
        <v>0</v>
      </c>
      <c r="M566" s="142">
        <v>2.7479447999999993E-2</v>
      </c>
      <c r="N566" s="142">
        <f t="shared" si="501"/>
        <v>0.19727750200000002</v>
      </c>
      <c r="O566" s="142">
        <f t="shared" si="502"/>
        <v>-0.13843649</v>
      </c>
      <c r="P566" s="142">
        <f t="shared" si="503"/>
        <v>0.32455583999999998</v>
      </c>
      <c r="Q566" s="142">
        <f t="shared" si="504"/>
        <v>0</v>
      </c>
      <c r="R566" s="142">
        <f t="shared" si="505"/>
        <v>1.1158152000000008E-2</v>
      </c>
      <c r="S566" s="134">
        <v>0.18451858999999998</v>
      </c>
      <c r="T566" s="134">
        <v>0.16161904999999999</v>
      </c>
      <c r="U566" s="168">
        <v>0</v>
      </c>
      <c r="V566" s="134">
        <v>0</v>
      </c>
      <c r="W566" s="142">
        <v>2.2899540000000006E-2</v>
      </c>
      <c r="X566" s="142"/>
      <c r="Y566" s="142"/>
      <c r="Z566" s="142"/>
      <c r="AA566" s="142"/>
      <c r="AB566" s="142"/>
      <c r="AC566" s="142"/>
      <c r="AD566" s="142"/>
      <c r="AE566" s="134">
        <v>0</v>
      </c>
      <c r="AF566" s="142"/>
      <c r="AG566" s="142"/>
      <c r="AH566" s="142"/>
      <c r="AI566" s="142"/>
      <c r="AJ566" s="134">
        <v>0</v>
      </c>
      <c r="AK566" s="142"/>
    </row>
    <row r="567" spans="1:37" ht="47.25" x14ac:dyDescent="0.25">
      <c r="A567" s="267">
        <f t="shared" si="464"/>
        <v>494</v>
      </c>
      <c r="B567" s="133" t="s">
        <v>865</v>
      </c>
      <c r="C567" s="138" t="s">
        <v>866</v>
      </c>
      <c r="D567" s="142">
        <v>0.6332279999999999</v>
      </c>
      <c r="E567" s="142">
        <f t="shared" si="498"/>
        <v>3.7993679999999995E-2</v>
      </c>
      <c r="F567" s="142">
        <f t="shared" si="499"/>
        <v>0.53191151999999986</v>
      </c>
      <c r="G567" s="142">
        <v>0</v>
      </c>
      <c r="H567" s="142">
        <f t="shared" si="500"/>
        <v>6.3322799999999999E-2</v>
      </c>
      <c r="I567" s="142">
        <v>0.25191676200000002</v>
      </c>
      <c r="J567" s="142">
        <v>0.20688092999999999</v>
      </c>
      <c r="K567" s="142">
        <v>0</v>
      </c>
      <c r="L567" s="142">
        <v>0</v>
      </c>
      <c r="M567" s="142">
        <v>4.5035831999999998E-2</v>
      </c>
      <c r="N567" s="142">
        <f t="shared" si="501"/>
        <v>0.38131123799999989</v>
      </c>
      <c r="O567" s="142">
        <f t="shared" si="502"/>
        <v>-0.16888724999999999</v>
      </c>
      <c r="P567" s="142">
        <f t="shared" si="503"/>
        <v>0.53191151999999986</v>
      </c>
      <c r="Q567" s="142">
        <f t="shared" si="504"/>
        <v>0</v>
      </c>
      <c r="R567" s="142">
        <f t="shared" si="505"/>
        <v>1.8286968000000001E-2</v>
      </c>
      <c r="S567" s="134">
        <v>0.24441079000000002</v>
      </c>
      <c r="T567" s="134">
        <v>0.20688093000000005</v>
      </c>
      <c r="U567" s="168">
        <v>0</v>
      </c>
      <c r="V567" s="134">
        <v>0</v>
      </c>
      <c r="W567" s="142">
        <v>3.7529859999999998E-2</v>
      </c>
      <c r="X567" s="142"/>
      <c r="Y567" s="142"/>
      <c r="Z567" s="142"/>
      <c r="AA567" s="142"/>
      <c r="AB567" s="142"/>
      <c r="AC567" s="142"/>
      <c r="AD567" s="142"/>
      <c r="AE567" s="134">
        <v>0</v>
      </c>
      <c r="AF567" s="142"/>
      <c r="AG567" s="142"/>
      <c r="AH567" s="142"/>
      <c r="AI567" s="142"/>
      <c r="AJ567" s="134">
        <v>0</v>
      </c>
      <c r="AK567" s="142"/>
    </row>
    <row r="568" spans="1:37" ht="47.25" x14ac:dyDescent="0.25">
      <c r="A568" s="267">
        <f t="shared" si="464"/>
        <v>495</v>
      </c>
      <c r="B568" s="133" t="s">
        <v>867</v>
      </c>
      <c r="C568" s="138" t="s">
        <v>868</v>
      </c>
      <c r="D568" s="142">
        <v>0.55094399999999999</v>
      </c>
      <c r="E568" s="142">
        <f t="shared" si="498"/>
        <v>3.3056639999999998E-2</v>
      </c>
      <c r="F568" s="142">
        <f t="shared" si="499"/>
        <v>0.46279296000000003</v>
      </c>
      <c r="G568" s="142">
        <v>0</v>
      </c>
      <c r="H568" s="142">
        <f t="shared" si="500"/>
        <v>5.5094400000000002E-2</v>
      </c>
      <c r="I568" s="142">
        <v>0.22096867399999998</v>
      </c>
      <c r="J568" s="142">
        <v>0.18178498999999998</v>
      </c>
      <c r="K568" s="142">
        <v>0</v>
      </c>
      <c r="L568" s="142">
        <v>0</v>
      </c>
      <c r="M568" s="142">
        <v>3.9183683999999996E-2</v>
      </c>
      <c r="N568" s="142">
        <f t="shared" si="501"/>
        <v>0.32997532600000001</v>
      </c>
      <c r="O568" s="142">
        <f t="shared" si="502"/>
        <v>-0.14872834999999998</v>
      </c>
      <c r="P568" s="142">
        <f t="shared" si="503"/>
        <v>0.46279296000000003</v>
      </c>
      <c r="Q568" s="142">
        <f t="shared" si="504"/>
        <v>0</v>
      </c>
      <c r="R568" s="142">
        <f t="shared" si="505"/>
        <v>1.5910716000000005E-2</v>
      </c>
      <c r="S568" s="134">
        <v>0.21443806000000001</v>
      </c>
      <c r="T568" s="134">
        <v>0.18178498999999998</v>
      </c>
      <c r="U568" s="168">
        <v>0</v>
      </c>
      <c r="V568" s="134">
        <v>0</v>
      </c>
      <c r="W568" s="142">
        <v>3.2653069999999999E-2</v>
      </c>
      <c r="X568" s="142"/>
      <c r="Y568" s="142"/>
      <c r="Z568" s="142"/>
      <c r="AA568" s="142"/>
      <c r="AB568" s="142"/>
      <c r="AC568" s="142"/>
      <c r="AD568" s="142"/>
      <c r="AE568" s="134">
        <v>0</v>
      </c>
      <c r="AF568" s="142"/>
      <c r="AG568" s="142"/>
      <c r="AH568" s="142"/>
      <c r="AI568" s="142"/>
      <c r="AJ568" s="134">
        <v>0</v>
      </c>
      <c r="AK568" s="142"/>
    </row>
    <row r="569" spans="1:37" ht="47.25" x14ac:dyDescent="0.25">
      <c r="A569" s="267">
        <f t="shared" si="464"/>
        <v>496</v>
      </c>
      <c r="B569" s="133" t="s">
        <v>869</v>
      </c>
      <c r="C569" s="138" t="s">
        <v>870</v>
      </c>
      <c r="D569" s="142">
        <v>0.67437599999999998</v>
      </c>
      <c r="E569" s="142">
        <f t="shared" si="498"/>
        <v>4.0462559999999995E-2</v>
      </c>
      <c r="F569" s="142">
        <f t="shared" si="499"/>
        <v>0.56647583999999995</v>
      </c>
      <c r="G569" s="142">
        <v>0</v>
      </c>
      <c r="H569" s="142">
        <f t="shared" si="500"/>
        <v>6.74376E-2</v>
      </c>
      <c r="I569" s="142">
        <v>0.26130862199999999</v>
      </c>
      <c r="J569" s="142">
        <v>0.21334634999999999</v>
      </c>
      <c r="K569" s="142">
        <v>0</v>
      </c>
      <c r="L569" s="142">
        <v>0</v>
      </c>
      <c r="M569" s="142">
        <v>4.7962272E-2</v>
      </c>
      <c r="N569" s="142">
        <f t="shared" si="501"/>
        <v>0.41306737799999999</v>
      </c>
      <c r="O569" s="142">
        <f t="shared" si="502"/>
        <v>-0.17288378999999998</v>
      </c>
      <c r="P569" s="142">
        <f t="shared" si="503"/>
        <v>0.56647583999999995</v>
      </c>
      <c r="Q569" s="142">
        <f t="shared" si="504"/>
        <v>0</v>
      </c>
      <c r="R569" s="142">
        <f t="shared" si="505"/>
        <v>1.9475328E-2</v>
      </c>
      <c r="S569" s="134">
        <v>0.25331491</v>
      </c>
      <c r="T569" s="134">
        <v>0.21334634999999999</v>
      </c>
      <c r="U569" s="168">
        <v>0</v>
      </c>
      <c r="V569" s="134">
        <v>0</v>
      </c>
      <c r="W569" s="142">
        <v>3.9968559999999993E-2</v>
      </c>
      <c r="X569" s="142"/>
      <c r="Y569" s="142"/>
      <c r="Z569" s="142"/>
      <c r="AA569" s="142"/>
      <c r="AB569" s="142"/>
      <c r="AC569" s="142"/>
      <c r="AD569" s="142"/>
      <c r="AE569" s="134">
        <v>0</v>
      </c>
      <c r="AF569" s="142"/>
      <c r="AG569" s="142"/>
      <c r="AH569" s="142"/>
      <c r="AI569" s="142"/>
      <c r="AJ569" s="134">
        <v>0</v>
      </c>
      <c r="AK569" s="142"/>
    </row>
    <row r="570" spans="1:37" ht="47.25" x14ac:dyDescent="0.25">
      <c r="A570" s="267">
        <f t="shared" si="464"/>
        <v>497</v>
      </c>
      <c r="B570" s="133" t="s">
        <v>871</v>
      </c>
      <c r="C570" s="138" t="s">
        <v>872</v>
      </c>
      <c r="D570" s="142">
        <v>0.93821999999999983</v>
      </c>
      <c r="E570" s="142">
        <f t="shared" si="498"/>
        <v>5.6293199999999988E-2</v>
      </c>
      <c r="F570" s="142">
        <f t="shared" si="499"/>
        <v>0.78810479999999983</v>
      </c>
      <c r="G570" s="142">
        <v>0</v>
      </c>
      <c r="H570" s="142">
        <f t="shared" si="500"/>
        <v>9.3821999999999989E-2</v>
      </c>
      <c r="I570" s="142">
        <v>0.32128543399999998</v>
      </c>
      <c r="J570" s="142">
        <v>0.25455833</v>
      </c>
      <c r="K570" s="142">
        <v>0</v>
      </c>
      <c r="L570" s="142">
        <v>0</v>
      </c>
      <c r="M570" s="142">
        <v>6.6727103999999995E-2</v>
      </c>
      <c r="N570" s="142">
        <f t="shared" si="501"/>
        <v>0.61693456599999985</v>
      </c>
      <c r="O570" s="142">
        <f t="shared" si="502"/>
        <v>-0.19826513000000001</v>
      </c>
      <c r="P570" s="142">
        <f t="shared" si="503"/>
        <v>0.78810479999999983</v>
      </c>
      <c r="Q570" s="142">
        <f t="shared" si="504"/>
        <v>0</v>
      </c>
      <c r="R570" s="142">
        <f t="shared" si="505"/>
        <v>2.7094895999999993E-2</v>
      </c>
      <c r="S570" s="134">
        <v>0.31016425000000003</v>
      </c>
      <c r="T570" s="134">
        <v>0.25455833</v>
      </c>
      <c r="U570" s="168">
        <v>0</v>
      </c>
      <c r="V570" s="134">
        <v>0</v>
      </c>
      <c r="W570" s="142">
        <v>5.5605920000000003E-2</v>
      </c>
      <c r="X570" s="142"/>
      <c r="Y570" s="142"/>
      <c r="Z570" s="142"/>
      <c r="AA570" s="142"/>
      <c r="AB570" s="142"/>
      <c r="AC570" s="142"/>
      <c r="AD570" s="142"/>
      <c r="AE570" s="134">
        <v>0</v>
      </c>
      <c r="AF570" s="142"/>
      <c r="AG570" s="142"/>
      <c r="AH570" s="142"/>
      <c r="AI570" s="142"/>
      <c r="AJ570" s="134">
        <v>0</v>
      </c>
      <c r="AK570" s="142"/>
    </row>
    <row r="571" spans="1:37" ht="47.25" x14ac:dyDescent="0.25">
      <c r="A571" s="267">
        <f t="shared" si="464"/>
        <v>498</v>
      </c>
      <c r="B571" s="174" t="s">
        <v>873</v>
      </c>
      <c r="C571" s="138" t="s">
        <v>874</v>
      </c>
      <c r="D571" s="142">
        <v>0.76234342367979846</v>
      </c>
      <c r="E571" s="142">
        <f t="shared" si="498"/>
        <v>4.5740605420787908E-2</v>
      </c>
      <c r="F571" s="142">
        <f t="shared" si="499"/>
        <v>0.64036847589103063</v>
      </c>
      <c r="G571" s="142">
        <v>0</v>
      </c>
      <c r="H571" s="142">
        <f t="shared" si="500"/>
        <v>7.6234342367979852E-2</v>
      </c>
      <c r="I571" s="142">
        <v>0.30877691000000002</v>
      </c>
      <c r="J571" s="142">
        <v>0.25455833</v>
      </c>
      <c r="K571" s="142">
        <v>0</v>
      </c>
      <c r="L571" s="142">
        <v>0</v>
      </c>
      <c r="M571" s="142">
        <v>5.4218580000000002E-2</v>
      </c>
      <c r="N571" s="142">
        <f t="shared" si="501"/>
        <v>0.45356651367979844</v>
      </c>
      <c r="O571" s="142">
        <f t="shared" si="502"/>
        <v>-0.20881772457921211</v>
      </c>
      <c r="P571" s="142">
        <f t="shared" si="503"/>
        <v>0.64036847589103063</v>
      </c>
      <c r="Q571" s="142">
        <f t="shared" si="504"/>
        <v>0</v>
      </c>
      <c r="R571" s="142">
        <f t="shared" si="505"/>
        <v>2.2015762367979849E-2</v>
      </c>
      <c r="S571" s="134">
        <v>0.29974047999999998</v>
      </c>
      <c r="T571" s="134">
        <v>0.25455833</v>
      </c>
      <c r="U571" s="168">
        <v>0</v>
      </c>
      <c r="V571" s="134">
        <v>0</v>
      </c>
      <c r="W571" s="142">
        <v>4.518214999999999E-2</v>
      </c>
      <c r="X571" s="142"/>
      <c r="Y571" s="142"/>
      <c r="Z571" s="142"/>
      <c r="AA571" s="142"/>
      <c r="AB571" s="142"/>
      <c r="AC571" s="142"/>
      <c r="AD571" s="142"/>
      <c r="AE571" s="134">
        <v>0</v>
      </c>
      <c r="AF571" s="142"/>
      <c r="AG571" s="142"/>
      <c r="AH571" s="142"/>
      <c r="AI571" s="142"/>
      <c r="AJ571" s="134">
        <v>0</v>
      </c>
      <c r="AK571" s="142"/>
    </row>
    <row r="572" spans="1:37" ht="47.25" x14ac:dyDescent="0.25">
      <c r="A572" s="267">
        <f t="shared" si="464"/>
        <v>499</v>
      </c>
      <c r="B572" s="133" t="s">
        <v>1955</v>
      </c>
      <c r="C572" s="138" t="s">
        <v>1956</v>
      </c>
      <c r="D572" s="142">
        <v>0</v>
      </c>
      <c r="E572" s="142">
        <f t="shared" si="498"/>
        <v>0</v>
      </c>
      <c r="F572" s="142">
        <f t="shared" si="499"/>
        <v>0</v>
      </c>
      <c r="G572" s="142">
        <v>0</v>
      </c>
      <c r="H572" s="142">
        <f t="shared" si="500"/>
        <v>0</v>
      </c>
      <c r="I572" s="142">
        <v>2.5067614900000001</v>
      </c>
      <c r="J572" s="142">
        <v>2.5067614900000001</v>
      </c>
      <c r="K572" s="142">
        <v>0</v>
      </c>
      <c r="L572" s="142">
        <v>0</v>
      </c>
      <c r="M572" s="142">
        <v>0</v>
      </c>
      <c r="N572" s="142">
        <f t="shared" si="501"/>
        <v>-2.5067614900000001</v>
      </c>
      <c r="O572" s="142">
        <f t="shared" si="502"/>
        <v>-2.5067614900000001</v>
      </c>
      <c r="P572" s="142">
        <f t="shared" si="503"/>
        <v>0</v>
      </c>
      <c r="Q572" s="142">
        <f t="shared" si="504"/>
        <v>0</v>
      </c>
      <c r="R572" s="142">
        <f t="shared" si="505"/>
        <v>0</v>
      </c>
      <c r="S572" s="134">
        <v>2.6112098800000001</v>
      </c>
      <c r="T572" s="134">
        <v>0</v>
      </c>
      <c r="U572" s="168">
        <v>2.6112098800000001</v>
      </c>
      <c r="V572" s="134">
        <v>0</v>
      </c>
      <c r="W572" s="142">
        <v>0</v>
      </c>
      <c r="X572" s="142"/>
      <c r="Y572" s="142"/>
      <c r="Z572" s="142"/>
      <c r="AA572" s="142"/>
      <c r="AB572" s="142"/>
      <c r="AC572" s="142"/>
      <c r="AD572" s="142"/>
      <c r="AE572" s="134">
        <v>0</v>
      </c>
      <c r="AF572" s="142"/>
      <c r="AG572" s="142"/>
      <c r="AH572" s="142"/>
      <c r="AI572" s="142"/>
      <c r="AJ572" s="134">
        <v>0</v>
      </c>
      <c r="AK572" s="142"/>
    </row>
    <row r="573" spans="1:37" ht="31.5" x14ac:dyDescent="0.25">
      <c r="A573" s="267"/>
      <c r="B573" s="187" t="s">
        <v>261</v>
      </c>
      <c r="C573" s="188"/>
      <c r="D573" s="170">
        <v>27.641032541999998</v>
      </c>
      <c r="E573" s="170">
        <f t="shared" ref="E573:AK573" si="506">SUM(E574:E580)</f>
        <v>1.6584619525199997</v>
      </c>
      <c r="F573" s="170">
        <f t="shared" si="506"/>
        <v>23.218467335279996</v>
      </c>
      <c r="G573" s="170">
        <f t="shared" si="506"/>
        <v>0</v>
      </c>
      <c r="H573" s="170">
        <f t="shared" si="506"/>
        <v>2.7641032541999997</v>
      </c>
      <c r="I573" s="170">
        <f t="shared" si="506"/>
        <v>12.25390717</v>
      </c>
      <c r="J573" s="170">
        <f t="shared" si="506"/>
        <v>1.5686051599999999</v>
      </c>
      <c r="K573" s="170">
        <f t="shared" si="506"/>
        <v>9.5162827100000005</v>
      </c>
      <c r="L573" s="170">
        <f t="shared" si="506"/>
        <v>0</v>
      </c>
      <c r="M573" s="170">
        <f t="shared" si="506"/>
        <v>1.1690192999999998</v>
      </c>
      <c r="N573" s="170">
        <f t="shared" si="506"/>
        <v>15.387125371999995</v>
      </c>
      <c r="O573" s="170">
        <f t="shared" si="506"/>
        <v>8.9856792519999784E-2</v>
      </c>
      <c r="P573" s="170">
        <f t="shared" si="506"/>
        <v>13.702184625279997</v>
      </c>
      <c r="Q573" s="170">
        <f t="shared" si="506"/>
        <v>0</v>
      </c>
      <c r="R573" s="170">
        <f t="shared" si="506"/>
        <v>1.5950839542000002</v>
      </c>
      <c r="S573" s="170">
        <v>9.6119316500000007</v>
      </c>
      <c r="T573" s="170">
        <v>1.3071709599999999</v>
      </c>
      <c r="U573" s="168">
        <v>7.3305779400000013</v>
      </c>
      <c r="V573" s="170">
        <v>0</v>
      </c>
      <c r="W573" s="170">
        <v>0.9741827500000001</v>
      </c>
      <c r="X573" s="170">
        <f t="shared" si="506"/>
        <v>0</v>
      </c>
      <c r="Y573" s="170">
        <f t="shared" si="506"/>
        <v>0</v>
      </c>
      <c r="Z573" s="170">
        <f t="shared" si="506"/>
        <v>0</v>
      </c>
      <c r="AA573" s="170">
        <f t="shared" si="506"/>
        <v>0</v>
      </c>
      <c r="AB573" s="170"/>
      <c r="AC573" s="170"/>
      <c r="AD573" s="170"/>
      <c r="AE573" s="170">
        <f t="shared" si="506"/>
        <v>1.3</v>
      </c>
      <c r="AF573" s="170"/>
      <c r="AG573" s="170"/>
      <c r="AH573" s="170"/>
      <c r="AI573" s="170"/>
      <c r="AJ573" s="170">
        <f t="shared" si="506"/>
        <v>0.60785999999999996</v>
      </c>
      <c r="AK573" s="170">
        <f t="shared" si="506"/>
        <v>0</v>
      </c>
    </row>
    <row r="574" spans="1:37" ht="63" x14ac:dyDescent="0.25">
      <c r="A574" s="267">
        <f t="shared" si="464"/>
        <v>500</v>
      </c>
      <c r="B574" s="133" t="s">
        <v>875</v>
      </c>
      <c r="C574" s="138" t="s">
        <v>876</v>
      </c>
      <c r="D574" s="142">
        <v>3.0000959999999997</v>
      </c>
      <c r="E574" s="142">
        <f t="shared" ref="E574:E580" si="507">D574*6%</f>
        <v>0.18000575999999996</v>
      </c>
      <c r="F574" s="142">
        <f t="shared" ref="F574:F580" si="508">D574-E574-H574</f>
        <v>2.5200806399999998</v>
      </c>
      <c r="G574" s="142">
        <v>0</v>
      </c>
      <c r="H574" s="142">
        <f t="shared" ref="H574:H580" si="509">D574*10%</f>
        <v>0.30000959999999999</v>
      </c>
      <c r="I574" s="142">
        <v>2.5538446760000002</v>
      </c>
      <c r="J574" s="142">
        <v>0</v>
      </c>
      <c r="K574" s="142">
        <v>2.3129581400000001</v>
      </c>
      <c r="L574" s="142">
        <v>0</v>
      </c>
      <c r="M574" s="142">
        <v>0.24088653599999993</v>
      </c>
      <c r="N574" s="142">
        <f t="shared" ref="N574:N580" si="510">D574-I574</f>
        <v>0.44625132399999945</v>
      </c>
      <c r="O574" s="142">
        <f t="shared" ref="O574:O580" si="511">E574-J574</f>
        <v>0.18000575999999996</v>
      </c>
      <c r="P574" s="142">
        <f t="shared" ref="P574:P580" si="512">F574-K574</f>
        <v>0.20712249999999965</v>
      </c>
      <c r="Q574" s="142">
        <f t="shared" ref="Q574:Q580" si="513">G574-L574</f>
        <v>0</v>
      </c>
      <c r="R574" s="142">
        <f t="shared" ref="R574:R580" si="514">H574-M574</f>
        <v>5.9123064000000058E-2</v>
      </c>
      <c r="S574" s="134">
        <v>2.6100701700000006</v>
      </c>
      <c r="T574" s="134">
        <v>0</v>
      </c>
      <c r="U574" s="168">
        <v>2.4093313900000002</v>
      </c>
      <c r="V574" s="134">
        <v>0</v>
      </c>
      <c r="W574" s="142">
        <v>0.20073877999999998</v>
      </c>
      <c r="X574" s="142"/>
      <c r="Y574" s="142"/>
      <c r="Z574" s="142"/>
      <c r="AA574" s="142"/>
      <c r="AB574" s="181">
        <v>2020</v>
      </c>
      <c r="AC574" s="142" t="s">
        <v>2198</v>
      </c>
      <c r="AD574" s="142" t="s">
        <v>2199</v>
      </c>
      <c r="AE574" s="134">
        <v>0.25</v>
      </c>
      <c r="AF574" s="181">
        <v>2020</v>
      </c>
      <c r="AG574" s="142" t="s">
        <v>2200</v>
      </c>
      <c r="AH574" s="142" t="s">
        <v>2201</v>
      </c>
      <c r="AI574" s="142" t="s">
        <v>2202</v>
      </c>
      <c r="AJ574" s="134">
        <v>7.4999999999999997E-2</v>
      </c>
      <c r="AK574" s="142"/>
    </row>
    <row r="575" spans="1:37" ht="47.25" x14ac:dyDescent="0.25">
      <c r="A575" s="267">
        <f t="shared" si="464"/>
        <v>501</v>
      </c>
      <c r="B575" s="133" t="s">
        <v>877</v>
      </c>
      <c r="C575" s="138" t="s">
        <v>878</v>
      </c>
      <c r="D575" s="142">
        <v>4.6573320000000002</v>
      </c>
      <c r="E575" s="142">
        <f t="shared" si="507"/>
        <v>0.27943992000000001</v>
      </c>
      <c r="F575" s="142">
        <f t="shared" si="508"/>
        <v>3.9121588800000007</v>
      </c>
      <c r="G575" s="142">
        <v>0</v>
      </c>
      <c r="H575" s="142">
        <f t="shared" si="509"/>
        <v>0.46573320000000007</v>
      </c>
      <c r="I575" s="142">
        <v>0.55344960400000009</v>
      </c>
      <c r="J575" s="142">
        <v>0</v>
      </c>
      <c r="K575" s="142">
        <v>0.51682126000000006</v>
      </c>
      <c r="L575" s="142">
        <v>0</v>
      </c>
      <c r="M575" s="142">
        <v>3.6628344E-2</v>
      </c>
      <c r="N575" s="142">
        <f t="shared" si="510"/>
        <v>4.1038823960000004</v>
      </c>
      <c r="O575" s="142">
        <f t="shared" si="511"/>
        <v>0.27943992000000001</v>
      </c>
      <c r="P575" s="142">
        <f t="shared" si="512"/>
        <v>3.3953376200000007</v>
      </c>
      <c r="Q575" s="142">
        <f t="shared" si="513"/>
        <v>0</v>
      </c>
      <c r="R575" s="142">
        <f t="shared" si="514"/>
        <v>0.42910485600000009</v>
      </c>
      <c r="S575" s="134">
        <v>3.0523620000000001E-2</v>
      </c>
      <c r="T575" s="134">
        <v>0</v>
      </c>
      <c r="U575" s="168">
        <v>0</v>
      </c>
      <c r="V575" s="134">
        <v>0</v>
      </c>
      <c r="W575" s="142">
        <v>3.0523620000000001E-2</v>
      </c>
      <c r="X575" s="142"/>
      <c r="Y575" s="142"/>
      <c r="Z575" s="142"/>
      <c r="AA575" s="142"/>
      <c r="AB575" s="142"/>
      <c r="AC575" s="142"/>
      <c r="AD575" s="142"/>
      <c r="AE575" s="134">
        <v>0</v>
      </c>
      <c r="AF575" s="181">
        <v>2020</v>
      </c>
      <c r="AG575" s="142" t="s">
        <v>2200</v>
      </c>
      <c r="AH575" s="142" t="s">
        <v>2201</v>
      </c>
      <c r="AI575" s="142" t="s">
        <v>2202</v>
      </c>
      <c r="AJ575" s="134">
        <v>3.9660000000000001E-2</v>
      </c>
      <c r="AK575" s="142"/>
    </row>
    <row r="576" spans="1:37" ht="47.25" x14ac:dyDescent="0.25">
      <c r="A576" s="267">
        <f t="shared" si="464"/>
        <v>502</v>
      </c>
      <c r="B576" s="133" t="s">
        <v>879</v>
      </c>
      <c r="C576" s="138" t="s">
        <v>880</v>
      </c>
      <c r="D576" s="142">
        <v>6.9339839999999988</v>
      </c>
      <c r="E576" s="142">
        <f t="shared" si="507"/>
        <v>0.41603903999999992</v>
      </c>
      <c r="F576" s="142">
        <f t="shared" si="508"/>
        <v>5.8245465599999982</v>
      </c>
      <c r="G576" s="142">
        <v>0</v>
      </c>
      <c r="H576" s="142">
        <f t="shared" si="509"/>
        <v>0.69339839999999997</v>
      </c>
      <c r="I576" s="142">
        <v>0.49315178399999987</v>
      </c>
      <c r="J576" s="142">
        <v>0</v>
      </c>
      <c r="K576" s="142">
        <v>0</v>
      </c>
      <c r="L576" s="142">
        <v>0</v>
      </c>
      <c r="M576" s="142">
        <v>0.49315178399999987</v>
      </c>
      <c r="N576" s="142">
        <f t="shared" si="510"/>
        <v>6.4408322159999987</v>
      </c>
      <c r="O576" s="142">
        <f t="shared" si="511"/>
        <v>0.41603903999999992</v>
      </c>
      <c r="P576" s="142">
        <f t="shared" si="512"/>
        <v>5.8245465599999982</v>
      </c>
      <c r="Q576" s="142">
        <f t="shared" si="513"/>
        <v>0</v>
      </c>
      <c r="R576" s="142">
        <f t="shared" si="514"/>
        <v>0.2002466160000001</v>
      </c>
      <c r="S576" s="134">
        <v>0.41095981999999998</v>
      </c>
      <c r="T576" s="134">
        <v>0</v>
      </c>
      <c r="U576" s="168">
        <v>0</v>
      </c>
      <c r="V576" s="134">
        <v>0</v>
      </c>
      <c r="W576" s="142">
        <v>0.41095981999999998</v>
      </c>
      <c r="X576" s="142"/>
      <c r="Y576" s="142"/>
      <c r="Z576" s="142"/>
      <c r="AA576" s="142"/>
      <c r="AB576" s="142"/>
      <c r="AC576" s="142"/>
      <c r="AD576" s="142"/>
      <c r="AE576" s="134">
        <v>0</v>
      </c>
      <c r="AF576" s="142"/>
      <c r="AG576" s="142"/>
      <c r="AH576" s="142"/>
      <c r="AI576" s="142"/>
      <c r="AJ576" s="134">
        <v>0</v>
      </c>
      <c r="AK576" s="142"/>
    </row>
    <row r="577" spans="1:37" ht="47.25" x14ac:dyDescent="0.25">
      <c r="A577" s="267">
        <f t="shared" si="464"/>
        <v>503</v>
      </c>
      <c r="B577" s="133" t="s">
        <v>881</v>
      </c>
      <c r="C577" s="138" t="s">
        <v>882</v>
      </c>
      <c r="D577" s="142">
        <v>6.3037319999999992</v>
      </c>
      <c r="E577" s="142">
        <f t="shared" si="507"/>
        <v>0.37822391999999994</v>
      </c>
      <c r="F577" s="142">
        <f t="shared" si="508"/>
        <v>5.2951348799999991</v>
      </c>
      <c r="G577" s="142">
        <v>0</v>
      </c>
      <c r="H577" s="142">
        <f t="shared" si="509"/>
        <v>0.63037319999999997</v>
      </c>
      <c r="I577" s="142">
        <v>0.85104424999999995</v>
      </c>
      <c r="J577" s="142">
        <v>0</v>
      </c>
      <c r="K577" s="142">
        <v>0.78100744999999994</v>
      </c>
      <c r="L577" s="142">
        <v>0</v>
      </c>
      <c r="M577" s="142">
        <v>7.0036799999999996E-2</v>
      </c>
      <c r="N577" s="142">
        <f t="shared" si="510"/>
        <v>5.4526877499999991</v>
      </c>
      <c r="O577" s="142">
        <f t="shared" si="511"/>
        <v>0.37822391999999994</v>
      </c>
      <c r="P577" s="142">
        <f t="shared" si="512"/>
        <v>4.5141274299999994</v>
      </c>
      <c r="Q577" s="142">
        <f t="shared" si="513"/>
        <v>0</v>
      </c>
      <c r="R577" s="142">
        <f t="shared" si="514"/>
        <v>0.56033639999999996</v>
      </c>
      <c r="S577" s="134">
        <v>5.8363999999999999E-2</v>
      </c>
      <c r="T577" s="134">
        <v>0</v>
      </c>
      <c r="U577" s="168">
        <v>0</v>
      </c>
      <c r="V577" s="134">
        <v>0</v>
      </c>
      <c r="W577" s="142">
        <v>5.8363999999999999E-2</v>
      </c>
      <c r="X577" s="142"/>
      <c r="Y577" s="142"/>
      <c r="Z577" s="142"/>
      <c r="AA577" s="142"/>
      <c r="AB577" s="181">
        <v>2020</v>
      </c>
      <c r="AC577" s="142" t="s">
        <v>2198</v>
      </c>
      <c r="AD577" s="142" t="s">
        <v>2199</v>
      </c>
      <c r="AE577" s="134">
        <v>0.25</v>
      </c>
      <c r="AF577" s="181">
        <v>2020</v>
      </c>
      <c r="AG577" s="142" t="s">
        <v>2200</v>
      </c>
      <c r="AH577" s="142" t="s">
        <v>2201</v>
      </c>
      <c r="AI577" s="142" t="s">
        <v>2202</v>
      </c>
      <c r="AJ577" s="134">
        <v>0.12769999999999998</v>
      </c>
      <c r="AK577" s="142"/>
    </row>
    <row r="578" spans="1:37" ht="47.25" x14ac:dyDescent="0.25">
      <c r="A578" s="267">
        <f t="shared" si="464"/>
        <v>504</v>
      </c>
      <c r="B578" s="133" t="s">
        <v>883</v>
      </c>
      <c r="C578" s="138" t="s">
        <v>884</v>
      </c>
      <c r="D578" s="142">
        <v>3.0159885419999997</v>
      </c>
      <c r="E578" s="142">
        <f t="shared" si="507"/>
        <v>0.18095931251999997</v>
      </c>
      <c r="F578" s="142">
        <f t="shared" si="508"/>
        <v>2.53343037528</v>
      </c>
      <c r="G578" s="142">
        <v>0</v>
      </c>
      <c r="H578" s="142">
        <f t="shared" si="509"/>
        <v>0.30159885419999999</v>
      </c>
      <c r="I578" s="142">
        <v>3.1357553879999998</v>
      </c>
      <c r="J578" s="142">
        <v>0</v>
      </c>
      <c r="K578" s="142">
        <v>2.9431868399999996</v>
      </c>
      <c r="L578" s="142">
        <v>0</v>
      </c>
      <c r="M578" s="142">
        <v>0.19256854800000001</v>
      </c>
      <c r="N578" s="142">
        <f t="shared" si="510"/>
        <v>-0.11976684600000009</v>
      </c>
      <c r="O578" s="142">
        <f t="shared" si="511"/>
        <v>0.18095931251999997</v>
      </c>
      <c r="P578" s="142">
        <f t="shared" si="512"/>
        <v>-0.4097564647199996</v>
      </c>
      <c r="Q578" s="142">
        <f t="shared" si="513"/>
        <v>0</v>
      </c>
      <c r="R578" s="142">
        <f t="shared" si="514"/>
        <v>0.10903030619999998</v>
      </c>
      <c r="S578" s="134">
        <v>2.6131294900000004</v>
      </c>
      <c r="T578" s="134">
        <v>0</v>
      </c>
      <c r="U578" s="168">
        <v>2.4526557000000002</v>
      </c>
      <c r="V578" s="134">
        <v>0</v>
      </c>
      <c r="W578" s="142">
        <v>0.16047379000000001</v>
      </c>
      <c r="X578" s="142"/>
      <c r="Y578" s="142"/>
      <c r="Z578" s="142"/>
      <c r="AA578" s="142"/>
      <c r="AB578" s="181">
        <v>2020</v>
      </c>
      <c r="AC578" s="142" t="s">
        <v>2198</v>
      </c>
      <c r="AD578" s="142" t="s">
        <v>2199</v>
      </c>
      <c r="AE578" s="134">
        <v>0.4</v>
      </c>
      <c r="AF578" s="181">
        <v>2020</v>
      </c>
      <c r="AG578" s="142" t="s">
        <v>2200</v>
      </c>
      <c r="AH578" s="142" t="s">
        <v>2201</v>
      </c>
      <c r="AI578" s="142" t="s">
        <v>2202</v>
      </c>
      <c r="AJ578" s="134">
        <v>0.23149999999999998</v>
      </c>
      <c r="AK578" s="142"/>
    </row>
    <row r="579" spans="1:37" ht="78.75" x14ac:dyDescent="0.25">
      <c r="A579" s="267">
        <f t="shared" si="464"/>
        <v>505</v>
      </c>
      <c r="B579" s="133" t="s">
        <v>885</v>
      </c>
      <c r="C579" s="138" t="s">
        <v>1719</v>
      </c>
      <c r="D579" s="142">
        <v>3.7299000000000002</v>
      </c>
      <c r="E579" s="142">
        <f t="shared" si="507"/>
        <v>0.22379399999999999</v>
      </c>
      <c r="F579" s="142">
        <f t="shared" si="508"/>
        <v>3.1331160000000002</v>
      </c>
      <c r="G579" s="142">
        <v>0</v>
      </c>
      <c r="H579" s="142">
        <f t="shared" si="509"/>
        <v>0.37299000000000004</v>
      </c>
      <c r="I579" s="142">
        <v>3.386822908000001</v>
      </c>
      <c r="J579" s="142">
        <v>0.28876659999999998</v>
      </c>
      <c r="K579" s="142">
        <v>2.9623090200000006</v>
      </c>
      <c r="L579" s="142">
        <v>0</v>
      </c>
      <c r="M579" s="142">
        <v>0.13574728799999999</v>
      </c>
      <c r="N579" s="142">
        <f t="shared" si="510"/>
        <v>0.34307709199999925</v>
      </c>
      <c r="O579" s="142">
        <f t="shared" si="511"/>
        <v>-6.4972599999999991E-2</v>
      </c>
      <c r="P579" s="142">
        <f t="shared" si="512"/>
        <v>0.17080697999999961</v>
      </c>
      <c r="Q579" s="142">
        <f t="shared" si="513"/>
        <v>0</v>
      </c>
      <c r="R579" s="142">
        <f t="shared" si="514"/>
        <v>0.23724271200000005</v>
      </c>
      <c r="S579" s="134">
        <v>2.8223524199999996</v>
      </c>
      <c r="T579" s="134">
        <v>0.24063883</v>
      </c>
      <c r="U579" s="168">
        <v>2.46859085</v>
      </c>
      <c r="V579" s="134">
        <v>0</v>
      </c>
      <c r="W579" s="142">
        <v>0.11312274000000001</v>
      </c>
      <c r="X579" s="142"/>
      <c r="Y579" s="142"/>
      <c r="Z579" s="142"/>
      <c r="AA579" s="142"/>
      <c r="AB579" s="181">
        <v>2020</v>
      </c>
      <c r="AC579" s="142" t="s">
        <v>2198</v>
      </c>
      <c r="AD579" s="142" t="s">
        <v>2199</v>
      </c>
      <c r="AE579" s="134">
        <v>0.4</v>
      </c>
      <c r="AF579" s="181">
        <v>2020</v>
      </c>
      <c r="AG579" s="142" t="s">
        <v>2200</v>
      </c>
      <c r="AH579" s="142" t="s">
        <v>2201</v>
      </c>
      <c r="AI579" s="142" t="s">
        <v>2202</v>
      </c>
      <c r="AJ579" s="134">
        <v>0.13400000000000001</v>
      </c>
      <c r="AK579" s="142"/>
    </row>
    <row r="580" spans="1:37" ht="63" x14ac:dyDescent="0.25">
      <c r="A580" s="267">
        <f t="shared" si="464"/>
        <v>506</v>
      </c>
      <c r="B580" s="133" t="s">
        <v>1957</v>
      </c>
      <c r="C580" s="138" t="s">
        <v>1958</v>
      </c>
      <c r="D580" s="142">
        <v>0</v>
      </c>
      <c r="E580" s="142">
        <f t="shared" si="507"/>
        <v>0</v>
      </c>
      <c r="F580" s="142">
        <f t="shared" si="508"/>
        <v>0</v>
      </c>
      <c r="G580" s="142">
        <v>0</v>
      </c>
      <c r="H580" s="142">
        <f t="shared" si="509"/>
        <v>0</v>
      </c>
      <c r="I580" s="142">
        <v>1.27983856</v>
      </c>
      <c r="J580" s="142">
        <v>1.27983856</v>
      </c>
      <c r="K580" s="142">
        <v>0</v>
      </c>
      <c r="L580" s="142">
        <v>0</v>
      </c>
      <c r="M580" s="142">
        <v>0</v>
      </c>
      <c r="N580" s="142">
        <f t="shared" si="510"/>
        <v>-1.27983856</v>
      </c>
      <c r="O580" s="142">
        <f t="shared" si="511"/>
        <v>-1.27983856</v>
      </c>
      <c r="P580" s="142">
        <f t="shared" si="512"/>
        <v>0</v>
      </c>
      <c r="Q580" s="142">
        <f t="shared" si="513"/>
        <v>0</v>
      </c>
      <c r="R580" s="142">
        <f t="shared" si="514"/>
        <v>0</v>
      </c>
      <c r="S580" s="134">
        <v>1.0665321299999999</v>
      </c>
      <c r="T580" s="134">
        <v>1.0665321299999999</v>
      </c>
      <c r="U580" s="168">
        <v>0</v>
      </c>
      <c r="V580" s="134">
        <v>0</v>
      </c>
      <c r="W580" s="142">
        <v>0</v>
      </c>
      <c r="X580" s="142"/>
      <c r="Y580" s="142"/>
      <c r="Z580" s="142"/>
      <c r="AA580" s="142"/>
      <c r="AB580" s="142"/>
      <c r="AC580" s="142"/>
      <c r="AD580" s="142"/>
      <c r="AE580" s="134">
        <v>0</v>
      </c>
      <c r="AF580" s="142"/>
      <c r="AG580" s="142"/>
      <c r="AH580" s="142"/>
      <c r="AI580" s="142"/>
      <c r="AJ580" s="134">
        <v>0</v>
      </c>
      <c r="AK580" s="142"/>
    </row>
    <row r="581" spans="1:37" ht="15.75" x14ac:dyDescent="0.25">
      <c r="A581" s="267"/>
      <c r="B581" s="187" t="s">
        <v>489</v>
      </c>
      <c r="C581" s="188"/>
      <c r="D581" s="170">
        <v>1.1443679999999998</v>
      </c>
      <c r="E581" s="170">
        <f t="shared" ref="E581:AK581" si="515">SUM(E582:E582)</f>
        <v>6.8662079999999986E-2</v>
      </c>
      <c r="F581" s="170">
        <f t="shared" si="515"/>
        <v>0.96126911999999987</v>
      </c>
      <c r="G581" s="170">
        <f t="shared" si="515"/>
        <v>0</v>
      </c>
      <c r="H581" s="170">
        <f t="shared" si="515"/>
        <v>0.11443679999999999</v>
      </c>
      <c r="I581" s="170">
        <f t="shared" si="515"/>
        <v>8.1388620000000009E-2</v>
      </c>
      <c r="J581" s="170">
        <f t="shared" si="515"/>
        <v>0</v>
      </c>
      <c r="K581" s="170">
        <f t="shared" si="515"/>
        <v>0</v>
      </c>
      <c r="L581" s="170">
        <f t="shared" si="515"/>
        <v>0</v>
      </c>
      <c r="M581" s="170">
        <f t="shared" si="515"/>
        <v>8.1388620000000009E-2</v>
      </c>
      <c r="N581" s="170">
        <f t="shared" si="515"/>
        <v>1.0629793799999998</v>
      </c>
      <c r="O581" s="170">
        <f t="shared" si="515"/>
        <v>6.8662079999999986E-2</v>
      </c>
      <c r="P581" s="170">
        <f t="shared" si="515"/>
        <v>0.96126911999999987</v>
      </c>
      <c r="Q581" s="170">
        <f t="shared" si="515"/>
        <v>0</v>
      </c>
      <c r="R581" s="170">
        <f t="shared" si="515"/>
        <v>3.3048179999999983E-2</v>
      </c>
      <c r="S581" s="170">
        <v>6.7823850000000005E-2</v>
      </c>
      <c r="T581" s="170">
        <v>0</v>
      </c>
      <c r="U581" s="168">
        <v>0</v>
      </c>
      <c r="V581" s="170">
        <v>0</v>
      </c>
      <c r="W581" s="170">
        <v>6.7823850000000005E-2</v>
      </c>
      <c r="X581" s="170">
        <f t="shared" si="515"/>
        <v>0</v>
      </c>
      <c r="Y581" s="170">
        <f t="shared" si="515"/>
        <v>0</v>
      </c>
      <c r="Z581" s="170">
        <f t="shared" si="515"/>
        <v>0</v>
      </c>
      <c r="AA581" s="170">
        <f t="shared" si="515"/>
        <v>0</v>
      </c>
      <c r="AB581" s="170"/>
      <c r="AC581" s="170"/>
      <c r="AD581" s="170"/>
      <c r="AE581" s="170">
        <f t="shared" si="515"/>
        <v>0</v>
      </c>
      <c r="AF581" s="170"/>
      <c r="AG581" s="170"/>
      <c r="AH581" s="170"/>
      <c r="AI581" s="170"/>
      <c r="AJ581" s="170">
        <f t="shared" si="515"/>
        <v>0</v>
      </c>
      <c r="AK581" s="170">
        <f t="shared" si="515"/>
        <v>0</v>
      </c>
    </row>
    <row r="582" spans="1:37" ht="78.75" x14ac:dyDescent="0.25">
      <c r="A582" s="267">
        <f t="shared" si="464"/>
        <v>507</v>
      </c>
      <c r="B582" s="133" t="s">
        <v>886</v>
      </c>
      <c r="C582" s="138" t="s">
        <v>887</v>
      </c>
      <c r="D582" s="142">
        <v>1.1443679999999998</v>
      </c>
      <c r="E582" s="142">
        <f>D582*6%</f>
        <v>6.8662079999999986E-2</v>
      </c>
      <c r="F582" s="142">
        <f>D582-E582-H582</f>
        <v>0.96126911999999987</v>
      </c>
      <c r="G582" s="142">
        <v>0</v>
      </c>
      <c r="H582" s="142">
        <f>D582*10%</f>
        <v>0.11443679999999999</v>
      </c>
      <c r="I582" s="142">
        <v>8.1388620000000009E-2</v>
      </c>
      <c r="J582" s="142">
        <v>0</v>
      </c>
      <c r="K582" s="142">
        <v>0</v>
      </c>
      <c r="L582" s="142">
        <v>0</v>
      </c>
      <c r="M582" s="142">
        <v>8.1388620000000009E-2</v>
      </c>
      <c r="N582" s="142">
        <f>D582-I582</f>
        <v>1.0629793799999998</v>
      </c>
      <c r="O582" s="142">
        <f t="shared" ref="O582" si="516">E582-J582</f>
        <v>6.8662079999999986E-2</v>
      </c>
      <c r="P582" s="142">
        <f t="shared" ref="P582" si="517">F582-K582</f>
        <v>0.96126911999999987</v>
      </c>
      <c r="Q582" s="142">
        <f t="shared" ref="Q582" si="518">G582-L582</f>
        <v>0</v>
      </c>
      <c r="R582" s="142">
        <f t="shared" ref="R582" si="519">H582-M582</f>
        <v>3.3048179999999983E-2</v>
      </c>
      <c r="S582" s="134">
        <v>6.7823850000000005E-2</v>
      </c>
      <c r="T582" s="134">
        <v>0</v>
      </c>
      <c r="U582" s="168">
        <v>0</v>
      </c>
      <c r="V582" s="134">
        <v>0</v>
      </c>
      <c r="W582" s="142">
        <v>6.7823850000000005E-2</v>
      </c>
      <c r="X582" s="142"/>
      <c r="Y582" s="142"/>
      <c r="Z582" s="142"/>
      <c r="AA582" s="142"/>
      <c r="AB582" s="142"/>
      <c r="AC582" s="142"/>
      <c r="AD582" s="142"/>
      <c r="AE582" s="134">
        <v>0</v>
      </c>
      <c r="AF582" s="142"/>
      <c r="AG582" s="142"/>
      <c r="AH582" s="142"/>
      <c r="AI582" s="142"/>
      <c r="AJ582" s="134">
        <v>0</v>
      </c>
      <c r="AK582" s="142"/>
    </row>
    <row r="583" spans="1:37" ht="15.75" x14ac:dyDescent="0.25">
      <c r="A583" s="267"/>
      <c r="B583" s="187" t="s">
        <v>274</v>
      </c>
      <c r="C583" s="188"/>
      <c r="D583" s="170">
        <v>3.3669479999999998</v>
      </c>
      <c r="E583" s="170">
        <f t="shared" ref="E583:AK583" si="520">SUM(E584:E588)</f>
        <v>0.20201687999999998</v>
      </c>
      <c r="F583" s="170">
        <f t="shared" si="520"/>
        <v>2.8282363200000002</v>
      </c>
      <c r="G583" s="170">
        <f t="shared" si="520"/>
        <v>0</v>
      </c>
      <c r="H583" s="170">
        <f t="shared" si="520"/>
        <v>0.33669480000000007</v>
      </c>
      <c r="I583" s="170">
        <f t="shared" si="520"/>
        <v>18.932026690000001</v>
      </c>
      <c r="J583" s="170">
        <f t="shared" si="520"/>
        <v>3.8216570000000001</v>
      </c>
      <c r="K583" s="170">
        <f t="shared" si="520"/>
        <v>14.91196955</v>
      </c>
      <c r="L583" s="170">
        <f t="shared" si="520"/>
        <v>0</v>
      </c>
      <c r="M583" s="170">
        <f t="shared" si="520"/>
        <v>0.19840014</v>
      </c>
      <c r="N583" s="170">
        <f t="shared" si="520"/>
        <v>-15.565078690000002</v>
      </c>
      <c r="O583" s="170">
        <f t="shared" si="520"/>
        <v>-3.6196401200000001</v>
      </c>
      <c r="P583" s="170">
        <f t="shared" si="520"/>
        <v>-12.083733229999998</v>
      </c>
      <c r="Q583" s="170">
        <f t="shared" si="520"/>
        <v>0</v>
      </c>
      <c r="R583" s="170">
        <f t="shared" si="520"/>
        <v>0.13829466000000004</v>
      </c>
      <c r="S583" s="170">
        <v>16.754357800000001</v>
      </c>
      <c r="T583" s="170">
        <v>0.47653498999999994</v>
      </c>
      <c r="U583" s="168">
        <v>16.111006709999998</v>
      </c>
      <c r="V583" s="170">
        <v>0</v>
      </c>
      <c r="W583" s="170">
        <v>0.16681610000000002</v>
      </c>
      <c r="X583" s="170">
        <f t="shared" si="520"/>
        <v>0</v>
      </c>
      <c r="Y583" s="170">
        <f t="shared" si="520"/>
        <v>0</v>
      </c>
      <c r="Z583" s="170">
        <f t="shared" si="520"/>
        <v>0</v>
      </c>
      <c r="AA583" s="170">
        <f t="shared" si="520"/>
        <v>0</v>
      </c>
      <c r="AB583" s="170"/>
      <c r="AC583" s="170"/>
      <c r="AD583" s="170"/>
      <c r="AE583" s="170">
        <f t="shared" si="520"/>
        <v>0.26600000000000001</v>
      </c>
      <c r="AF583" s="170"/>
      <c r="AG583" s="170"/>
      <c r="AH583" s="170"/>
      <c r="AI583" s="170"/>
      <c r="AJ583" s="170">
        <f t="shared" si="520"/>
        <v>0.17499999999999999</v>
      </c>
      <c r="AK583" s="170">
        <f t="shared" si="520"/>
        <v>0</v>
      </c>
    </row>
    <row r="584" spans="1:37" ht="63" x14ac:dyDescent="0.25">
      <c r="A584" s="267">
        <f t="shared" si="464"/>
        <v>508</v>
      </c>
      <c r="B584" s="133" t="s">
        <v>888</v>
      </c>
      <c r="C584" s="138" t="s">
        <v>889</v>
      </c>
      <c r="D584" s="142">
        <v>1.2E-2</v>
      </c>
      <c r="E584" s="142">
        <f t="shared" ref="E584:E588" si="521">D584*6%</f>
        <v>7.1999999999999994E-4</v>
      </c>
      <c r="F584" s="142">
        <f t="shared" ref="F584:F588" si="522">D584-E584-H584</f>
        <v>1.008E-2</v>
      </c>
      <c r="G584" s="142">
        <v>0</v>
      </c>
      <c r="H584" s="142">
        <f t="shared" ref="H584:H588" si="523">D584*10%</f>
        <v>1.2000000000000001E-3</v>
      </c>
      <c r="I584" s="142">
        <v>0</v>
      </c>
      <c r="J584" s="142">
        <v>0</v>
      </c>
      <c r="K584" s="142">
        <v>0</v>
      </c>
      <c r="L584" s="142">
        <v>0</v>
      </c>
      <c r="M584" s="142">
        <v>0</v>
      </c>
      <c r="N584" s="142">
        <f t="shared" ref="N584:N588" si="524">D584-I584</f>
        <v>1.2E-2</v>
      </c>
      <c r="O584" s="142">
        <f t="shared" ref="O584:O588" si="525">E584-J584</f>
        <v>7.1999999999999994E-4</v>
      </c>
      <c r="P584" s="142">
        <f t="shared" ref="P584:P588" si="526">F584-K584</f>
        <v>1.008E-2</v>
      </c>
      <c r="Q584" s="142">
        <f t="shared" ref="Q584:Q588" si="527">G584-L584</f>
        <v>0</v>
      </c>
      <c r="R584" s="142">
        <f t="shared" ref="R584:R588" si="528">H584-M584</f>
        <v>1.2000000000000001E-3</v>
      </c>
      <c r="S584" s="134">
        <v>0</v>
      </c>
      <c r="T584" s="134">
        <v>0</v>
      </c>
      <c r="U584" s="168">
        <v>0</v>
      </c>
      <c r="V584" s="134">
        <v>0</v>
      </c>
      <c r="W584" s="142">
        <v>0</v>
      </c>
      <c r="X584" s="142"/>
      <c r="Y584" s="142"/>
      <c r="Z584" s="142"/>
      <c r="AA584" s="142"/>
      <c r="AB584" s="142"/>
      <c r="AC584" s="142"/>
      <c r="AD584" s="142"/>
      <c r="AE584" s="134">
        <v>0</v>
      </c>
      <c r="AF584" s="142"/>
      <c r="AG584" s="142"/>
      <c r="AH584" s="142"/>
      <c r="AI584" s="142"/>
      <c r="AJ584" s="134">
        <v>0</v>
      </c>
      <c r="AK584" s="142"/>
    </row>
    <row r="585" spans="1:37" ht="47.25" x14ac:dyDescent="0.25">
      <c r="A585" s="267">
        <f t="shared" si="464"/>
        <v>509</v>
      </c>
      <c r="B585" s="174" t="s">
        <v>890</v>
      </c>
      <c r="C585" s="138" t="s">
        <v>891</v>
      </c>
      <c r="D585" s="142">
        <v>1.2E-2</v>
      </c>
      <c r="E585" s="142">
        <f t="shared" si="521"/>
        <v>7.1999999999999994E-4</v>
      </c>
      <c r="F585" s="142">
        <f t="shared" si="522"/>
        <v>1.008E-2</v>
      </c>
      <c r="G585" s="142">
        <v>0</v>
      </c>
      <c r="H585" s="142">
        <f t="shared" si="523"/>
        <v>1.2000000000000001E-3</v>
      </c>
      <c r="I585" s="142">
        <v>17.201540860000001</v>
      </c>
      <c r="J585" s="142">
        <v>3.2498149999999999</v>
      </c>
      <c r="K585" s="142">
        <v>13.95087242</v>
      </c>
      <c r="L585" s="142">
        <v>0</v>
      </c>
      <c r="M585" s="142">
        <v>8.5344000000000001E-4</v>
      </c>
      <c r="N585" s="142">
        <f t="shared" si="524"/>
        <v>-17.189540860000001</v>
      </c>
      <c r="O585" s="142">
        <f t="shared" si="525"/>
        <v>-3.2490950000000001</v>
      </c>
      <c r="P585" s="142">
        <f t="shared" si="526"/>
        <v>-13.940792419999999</v>
      </c>
      <c r="Q585" s="142">
        <f t="shared" si="527"/>
        <v>0</v>
      </c>
      <c r="R585" s="142">
        <f t="shared" si="528"/>
        <v>3.465600000000001E-4</v>
      </c>
      <c r="S585" s="134">
        <v>14.532869959999999</v>
      </c>
      <c r="T585" s="134">
        <v>0</v>
      </c>
      <c r="U585" s="168">
        <v>14.53215876</v>
      </c>
      <c r="V585" s="134">
        <v>0</v>
      </c>
      <c r="W585" s="142">
        <v>7.1119999999999994E-4</v>
      </c>
      <c r="X585" s="142"/>
      <c r="Y585" s="142"/>
      <c r="Z585" s="142"/>
      <c r="AA585" s="142"/>
      <c r="AB585" s="142"/>
      <c r="AC585" s="142"/>
      <c r="AD585" s="142"/>
      <c r="AE585" s="134">
        <v>0</v>
      </c>
      <c r="AF585" s="142"/>
      <c r="AG585" s="142"/>
      <c r="AH585" s="142"/>
      <c r="AI585" s="142"/>
      <c r="AJ585" s="134">
        <v>0</v>
      </c>
      <c r="AK585" s="142"/>
    </row>
    <row r="586" spans="1:37" ht="78.75" x14ac:dyDescent="0.25">
      <c r="A586" s="267">
        <f t="shared" si="464"/>
        <v>510</v>
      </c>
      <c r="B586" s="133" t="s">
        <v>1959</v>
      </c>
      <c r="C586" s="138" t="s">
        <v>892</v>
      </c>
      <c r="D586" s="142">
        <v>1.569612</v>
      </c>
      <c r="E586" s="142">
        <f t="shared" si="521"/>
        <v>9.4176719999999992E-2</v>
      </c>
      <c r="F586" s="142">
        <f t="shared" si="522"/>
        <v>1.3184740800000001</v>
      </c>
      <c r="G586" s="142">
        <v>0</v>
      </c>
      <c r="H586" s="142">
        <f t="shared" si="523"/>
        <v>0.15696120000000002</v>
      </c>
      <c r="I586" s="142">
        <v>1.2011696359999999</v>
      </c>
      <c r="J586" s="142">
        <v>0.18317111</v>
      </c>
      <c r="K586" s="142">
        <v>0.96109712999999997</v>
      </c>
      <c r="L586" s="142">
        <v>0</v>
      </c>
      <c r="M586" s="142">
        <v>5.6901396E-2</v>
      </c>
      <c r="N586" s="142">
        <f t="shared" si="524"/>
        <v>0.36844236400000008</v>
      </c>
      <c r="O586" s="142">
        <f t="shared" si="525"/>
        <v>-8.8994390000000007E-2</v>
      </c>
      <c r="P586" s="142">
        <f t="shared" si="526"/>
        <v>0.35737695000000014</v>
      </c>
      <c r="Q586" s="142">
        <f t="shared" si="527"/>
        <v>0</v>
      </c>
      <c r="R586" s="142">
        <f t="shared" si="528"/>
        <v>0.10005980400000003</v>
      </c>
      <c r="S586" s="134">
        <v>1.0009746899999998</v>
      </c>
      <c r="T586" s="134">
        <v>0.15264258999999999</v>
      </c>
      <c r="U586" s="168">
        <v>0.80091427000000004</v>
      </c>
      <c r="V586" s="134">
        <v>0</v>
      </c>
      <c r="W586" s="142">
        <v>4.7417830000000001E-2</v>
      </c>
      <c r="X586" s="142"/>
      <c r="Y586" s="142"/>
      <c r="Z586" s="142"/>
      <c r="AA586" s="142"/>
      <c r="AB586" s="181">
        <v>2020</v>
      </c>
      <c r="AC586" s="142" t="s">
        <v>2198</v>
      </c>
      <c r="AD586" s="142" t="s">
        <v>2199</v>
      </c>
      <c r="AE586" s="134">
        <v>1.6E-2</v>
      </c>
      <c r="AF586" s="181">
        <v>2020</v>
      </c>
      <c r="AG586" s="142" t="s">
        <v>2200</v>
      </c>
      <c r="AH586" s="142" t="s">
        <v>2201</v>
      </c>
      <c r="AI586" s="142" t="s">
        <v>2202</v>
      </c>
      <c r="AJ586" s="134">
        <v>8.4000000000000005E-2</v>
      </c>
      <c r="AK586" s="142"/>
    </row>
    <row r="587" spans="1:37" ht="78.75" x14ac:dyDescent="0.25">
      <c r="A587" s="267">
        <f t="shared" si="464"/>
        <v>511</v>
      </c>
      <c r="B587" s="133" t="s">
        <v>1577</v>
      </c>
      <c r="C587" s="138" t="s">
        <v>1720</v>
      </c>
      <c r="D587" s="142">
        <v>1.773336</v>
      </c>
      <c r="E587" s="142">
        <f t="shared" si="521"/>
        <v>0.10640015999999999</v>
      </c>
      <c r="F587" s="142">
        <f t="shared" si="522"/>
        <v>1.48960224</v>
      </c>
      <c r="G587" s="142">
        <v>0</v>
      </c>
      <c r="H587" s="142">
        <f t="shared" si="523"/>
        <v>0.17733360000000001</v>
      </c>
      <c r="I587" s="142">
        <v>0.52908107799999993</v>
      </c>
      <c r="J587" s="142">
        <v>0.38867088999999999</v>
      </c>
      <c r="K587" s="142">
        <v>0</v>
      </c>
      <c r="L587" s="142">
        <v>0</v>
      </c>
      <c r="M587" s="142">
        <v>0.14041018799999999</v>
      </c>
      <c r="N587" s="142">
        <f t="shared" si="524"/>
        <v>1.2442549220000001</v>
      </c>
      <c r="O587" s="142">
        <f t="shared" si="525"/>
        <v>-0.28227073000000003</v>
      </c>
      <c r="P587" s="142">
        <f t="shared" si="526"/>
        <v>1.48960224</v>
      </c>
      <c r="Q587" s="142">
        <f t="shared" si="527"/>
        <v>0</v>
      </c>
      <c r="R587" s="142">
        <f t="shared" si="528"/>
        <v>3.6923412000000017E-2</v>
      </c>
      <c r="S587" s="134">
        <v>1.2203172200000001</v>
      </c>
      <c r="T587" s="134">
        <v>0.32389239999999997</v>
      </c>
      <c r="U587" s="168">
        <v>0.77793368000000007</v>
      </c>
      <c r="V587" s="134">
        <v>0</v>
      </c>
      <c r="W587" s="142">
        <v>0.11849114000000002</v>
      </c>
      <c r="X587" s="142"/>
      <c r="Y587" s="142"/>
      <c r="Z587" s="142"/>
      <c r="AA587" s="142"/>
      <c r="AB587" s="181">
        <v>2020</v>
      </c>
      <c r="AC587" s="142" t="s">
        <v>2198</v>
      </c>
      <c r="AD587" s="142" t="s">
        <v>2199</v>
      </c>
      <c r="AE587" s="134">
        <v>0.25</v>
      </c>
      <c r="AF587" s="181">
        <v>2020</v>
      </c>
      <c r="AG587" s="142" t="s">
        <v>2200</v>
      </c>
      <c r="AH587" s="142" t="s">
        <v>2201</v>
      </c>
      <c r="AI587" s="142" t="s">
        <v>2202</v>
      </c>
      <c r="AJ587" s="134">
        <v>9.0999999999999998E-2</v>
      </c>
      <c r="AK587" s="142"/>
    </row>
    <row r="588" spans="1:37" ht="78.75" x14ac:dyDescent="0.25">
      <c r="A588" s="267">
        <f t="shared" si="464"/>
        <v>512</v>
      </c>
      <c r="B588" s="133" t="s">
        <v>1960</v>
      </c>
      <c r="C588" s="138" t="s">
        <v>1578</v>
      </c>
      <c r="D588" s="142">
        <v>0</v>
      </c>
      <c r="E588" s="142">
        <f t="shared" si="521"/>
        <v>0</v>
      </c>
      <c r="F588" s="142">
        <f t="shared" si="522"/>
        <v>0</v>
      </c>
      <c r="G588" s="142">
        <v>0</v>
      </c>
      <c r="H588" s="142">
        <f t="shared" si="523"/>
        <v>0</v>
      </c>
      <c r="I588" s="142">
        <v>2.35116E-4</v>
      </c>
      <c r="J588" s="142">
        <v>0</v>
      </c>
      <c r="K588" s="142">
        <v>0</v>
      </c>
      <c r="L588" s="142">
        <v>0</v>
      </c>
      <c r="M588" s="142">
        <v>2.35116E-4</v>
      </c>
      <c r="N588" s="142">
        <f t="shared" si="524"/>
        <v>-2.35116E-4</v>
      </c>
      <c r="O588" s="142">
        <f t="shared" si="525"/>
        <v>0</v>
      </c>
      <c r="P588" s="142">
        <f t="shared" si="526"/>
        <v>0</v>
      </c>
      <c r="Q588" s="142">
        <f t="shared" si="527"/>
        <v>0</v>
      </c>
      <c r="R588" s="142">
        <f t="shared" si="528"/>
        <v>-2.35116E-4</v>
      </c>
      <c r="S588" s="134">
        <v>1.959300000000003E-4</v>
      </c>
      <c r="T588" s="134">
        <v>0</v>
      </c>
      <c r="U588" s="168">
        <v>0</v>
      </c>
      <c r="V588" s="134">
        <v>0</v>
      </c>
      <c r="W588" s="142">
        <v>1.959300000000003E-4</v>
      </c>
      <c r="X588" s="142"/>
      <c r="Y588" s="142"/>
      <c r="Z588" s="142"/>
      <c r="AA588" s="142"/>
      <c r="AB588" s="142"/>
      <c r="AC588" s="142"/>
      <c r="AD588" s="142"/>
      <c r="AE588" s="134">
        <v>0</v>
      </c>
      <c r="AF588" s="142"/>
      <c r="AG588" s="142"/>
      <c r="AH588" s="142"/>
      <c r="AI588" s="142"/>
      <c r="AJ588" s="134">
        <v>0</v>
      </c>
      <c r="AK588" s="142"/>
    </row>
    <row r="589" spans="1:37" ht="15.75" x14ac:dyDescent="0.25">
      <c r="A589" s="267"/>
      <c r="B589" s="187" t="s">
        <v>297</v>
      </c>
      <c r="C589" s="188"/>
      <c r="D589" s="170">
        <v>29.922120000000003</v>
      </c>
      <c r="E589" s="170">
        <f t="shared" ref="E589:AK589" si="529">SUM(E590:E606)</f>
        <v>1.7953271999999996</v>
      </c>
      <c r="F589" s="170">
        <f t="shared" si="529"/>
        <v>25.134580799999995</v>
      </c>
      <c r="G589" s="170">
        <f t="shared" si="529"/>
        <v>0</v>
      </c>
      <c r="H589" s="170">
        <f t="shared" si="529"/>
        <v>2.9922119999999999</v>
      </c>
      <c r="I589" s="170">
        <f t="shared" si="529"/>
        <v>5.8801817200000004</v>
      </c>
      <c r="J589" s="170">
        <f t="shared" si="529"/>
        <v>1.4544900299999999</v>
      </c>
      <c r="K589" s="170">
        <f t="shared" si="529"/>
        <v>3.1566000700000001</v>
      </c>
      <c r="L589" s="170">
        <f t="shared" si="529"/>
        <v>0</v>
      </c>
      <c r="M589" s="170">
        <f t="shared" si="529"/>
        <v>1.26909162</v>
      </c>
      <c r="N589" s="170">
        <f t="shared" si="529"/>
        <v>24.041938279999997</v>
      </c>
      <c r="O589" s="170">
        <f t="shared" si="529"/>
        <v>0.34083716999999991</v>
      </c>
      <c r="P589" s="170">
        <f t="shared" si="529"/>
        <v>21.977980729999995</v>
      </c>
      <c r="Q589" s="170">
        <f t="shared" si="529"/>
        <v>0</v>
      </c>
      <c r="R589" s="170">
        <f t="shared" si="529"/>
        <v>1.7231203799999997</v>
      </c>
      <c r="S589" s="170">
        <v>4.5552177300000007</v>
      </c>
      <c r="T589" s="170">
        <v>1.4020210699999998</v>
      </c>
      <c r="U589" s="168">
        <v>2.0956203100000002</v>
      </c>
      <c r="V589" s="170">
        <v>0</v>
      </c>
      <c r="W589" s="170">
        <v>1.0575763499999997</v>
      </c>
      <c r="X589" s="170">
        <f t="shared" si="529"/>
        <v>0</v>
      </c>
      <c r="Y589" s="170">
        <f t="shared" si="529"/>
        <v>0</v>
      </c>
      <c r="Z589" s="170">
        <f t="shared" si="529"/>
        <v>0</v>
      </c>
      <c r="AA589" s="170">
        <f t="shared" si="529"/>
        <v>0</v>
      </c>
      <c r="AB589" s="170"/>
      <c r="AC589" s="170"/>
      <c r="AD589" s="170"/>
      <c r="AE589" s="170">
        <f t="shared" si="529"/>
        <v>0.25</v>
      </c>
      <c r="AF589" s="170"/>
      <c r="AG589" s="170"/>
      <c r="AH589" s="170"/>
      <c r="AI589" s="170"/>
      <c r="AJ589" s="170">
        <f t="shared" si="529"/>
        <v>1.623</v>
      </c>
      <c r="AK589" s="170">
        <f t="shared" si="529"/>
        <v>0</v>
      </c>
    </row>
    <row r="590" spans="1:37" ht="63" x14ac:dyDescent="0.25">
      <c r="A590" s="267">
        <f t="shared" si="464"/>
        <v>513</v>
      </c>
      <c r="B590" s="133" t="s">
        <v>893</v>
      </c>
      <c r="C590" s="138" t="s">
        <v>894</v>
      </c>
      <c r="D590" s="142">
        <v>5.6748839999999987</v>
      </c>
      <c r="E590" s="142">
        <f t="shared" ref="E590:E606" si="530">D590*6%</f>
        <v>0.34049303999999991</v>
      </c>
      <c r="F590" s="142">
        <f t="shared" ref="F590:F606" si="531">D590-E590-H590</f>
        <v>4.7669025599999983</v>
      </c>
      <c r="G590" s="142">
        <v>0</v>
      </c>
      <c r="H590" s="142">
        <f t="shared" ref="H590:H606" si="532">D590*10%</f>
        <v>0.56748839999999989</v>
      </c>
      <c r="I590" s="142">
        <v>1.145512426</v>
      </c>
      <c r="J590" s="142">
        <v>0</v>
      </c>
      <c r="K590" s="142">
        <v>0.95059470999999995</v>
      </c>
      <c r="L590" s="142">
        <v>0</v>
      </c>
      <c r="M590" s="142">
        <v>0.19491771600000002</v>
      </c>
      <c r="N590" s="142">
        <f t="shared" ref="N590:N606" si="533">D590-I590</f>
        <v>4.5293715739999989</v>
      </c>
      <c r="O590" s="142">
        <f t="shared" ref="O590:O606" si="534">E590-J590</f>
        <v>0.34049303999999991</v>
      </c>
      <c r="P590" s="142">
        <f t="shared" ref="P590:P606" si="535">F590-K590</f>
        <v>3.8163078499999985</v>
      </c>
      <c r="Q590" s="142">
        <f t="shared" ref="Q590:Q606" si="536">G590-L590</f>
        <v>0</v>
      </c>
      <c r="R590" s="142">
        <f t="shared" ref="R590:R606" si="537">H590-M590</f>
        <v>0.37257068399999987</v>
      </c>
      <c r="S590" s="134">
        <v>0.16243143000000002</v>
      </c>
      <c r="T590" s="134">
        <v>0</v>
      </c>
      <c r="U590" s="168">
        <v>0</v>
      </c>
      <c r="V590" s="134">
        <v>0</v>
      </c>
      <c r="W590" s="142">
        <v>0.16243143000000002</v>
      </c>
      <c r="X590" s="142"/>
      <c r="Y590" s="142"/>
      <c r="Z590" s="142"/>
      <c r="AA590" s="142"/>
      <c r="AB590" s="142"/>
      <c r="AC590" s="142"/>
      <c r="AD590" s="142"/>
      <c r="AE590" s="134">
        <v>0</v>
      </c>
      <c r="AF590" s="181">
        <v>2020</v>
      </c>
      <c r="AG590" s="142" t="s">
        <v>2200</v>
      </c>
      <c r="AH590" s="142" t="s">
        <v>2201</v>
      </c>
      <c r="AI590" s="142" t="s">
        <v>2202</v>
      </c>
      <c r="AJ590" s="134">
        <v>1.22</v>
      </c>
      <c r="AK590" s="142"/>
    </row>
    <row r="591" spans="1:37" ht="63" x14ac:dyDescent="0.25">
      <c r="A591" s="267">
        <f t="shared" si="464"/>
        <v>514</v>
      </c>
      <c r="B591" s="174" t="s">
        <v>895</v>
      </c>
      <c r="C591" s="138" t="s">
        <v>896</v>
      </c>
      <c r="D591" s="142">
        <v>1.0583280000000002</v>
      </c>
      <c r="E591" s="142">
        <f t="shared" si="530"/>
        <v>6.3499680000000003E-2</v>
      </c>
      <c r="F591" s="142">
        <f t="shared" si="531"/>
        <v>0.88899552000000004</v>
      </c>
      <c r="G591" s="142">
        <v>0</v>
      </c>
      <c r="H591" s="142">
        <f t="shared" si="532"/>
        <v>0.10583280000000002</v>
      </c>
      <c r="I591" s="142">
        <v>0.18356475799999999</v>
      </c>
      <c r="J591" s="142">
        <v>0.10829543</v>
      </c>
      <c r="K591" s="142">
        <v>0</v>
      </c>
      <c r="L591" s="142">
        <v>0</v>
      </c>
      <c r="M591" s="142">
        <v>7.5269327999999983E-2</v>
      </c>
      <c r="N591" s="142">
        <f t="shared" si="533"/>
        <v>0.87476324200000022</v>
      </c>
      <c r="O591" s="142">
        <f t="shared" si="534"/>
        <v>-4.4795749999999995E-2</v>
      </c>
      <c r="P591" s="142">
        <f t="shared" si="535"/>
        <v>0.88899552000000004</v>
      </c>
      <c r="Q591" s="142">
        <f t="shared" si="536"/>
        <v>0</v>
      </c>
      <c r="R591" s="142">
        <f t="shared" si="537"/>
        <v>3.0563472000000036E-2</v>
      </c>
      <c r="S591" s="134">
        <v>0.22931002</v>
      </c>
      <c r="T591" s="134">
        <v>0.16658557999999998</v>
      </c>
      <c r="U591" s="168">
        <v>0</v>
      </c>
      <c r="V591" s="134">
        <v>0</v>
      </c>
      <c r="W591" s="142">
        <v>6.2724440000000006E-2</v>
      </c>
      <c r="X591" s="142"/>
      <c r="Y591" s="142"/>
      <c r="Z591" s="142"/>
      <c r="AA591" s="142"/>
      <c r="AB591" s="142"/>
      <c r="AC591" s="142"/>
      <c r="AD591" s="142"/>
      <c r="AE591" s="134">
        <v>0</v>
      </c>
      <c r="AF591" s="142"/>
      <c r="AG591" s="142"/>
      <c r="AH591" s="142"/>
      <c r="AI591" s="142"/>
      <c r="AJ591" s="134">
        <v>0</v>
      </c>
      <c r="AK591" s="142"/>
    </row>
    <row r="592" spans="1:37" ht="63" x14ac:dyDescent="0.25">
      <c r="A592" s="267">
        <f t="shared" si="464"/>
        <v>515</v>
      </c>
      <c r="B592" s="133" t="s">
        <v>897</v>
      </c>
      <c r="C592" s="138" t="s">
        <v>898</v>
      </c>
      <c r="D592" s="142">
        <v>3.6721560000000002</v>
      </c>
      <c r="E592" s="142">
        <f t="shared" si="530"/>
        <v>0.22032936</v>
      </c>
      <c r="F592" s="142">
        <f t="shared" si="531"/>
        <v>3.08461104</v>
      </c>
      <c r="G592" s="142">
        <v>0</v>
      </c>
      <c r="H592" s="142">
        <f t="shared" si="532"/>
        <v>0.36721560000000003</v>
      </c>
      <c r="I592" s="142">
        <v>0.74187325000000004</v>
      </c>
      <c r="J592" s="142">
        <v>0.48070590999999996</v>
      </c>
      <c r="K592" s="142">
        <v>0</v>
      </c>
      <c r="L592" s="142">
        <v>0</v>
      </c>
      <c r="M592" s="142">
        <v>0.26116734000000003</v>
      </c>
      <c r="N592" s="142">
        <f t="shared" si="533"/>
        <v>2.9302827499999999</v>
      </c>
      <c r="O592" s="142">
        <f t="shared" si="534"/>
        <v>-0.26037654999999993</v>
      </c>
      <c r="P592" s="142">
        <f t="shared" si="535"/>
        <v>3.08461104</v>
      </c>
      <c r="Q592" s="142">
        <f t="shared" si="536"/>
        <v>0</v>
      </c>
      <c r="R592" s="142">
        <f t="shared" si="537"/>
        <v>0.10604826000000001</v>
      </c>
      <c r="S592" s="134">
        <v>0.61822770999999999</v>
      </c>
      <c r="T592" s="134">
        <v>0.40058825999999997</v>
      </c>
      <c r="U592" s="168">
        <v>0</v>
      </c>
      <c r="V592" s="134">
        <v>0</v>
      </c>
      <c r="W592" s="142">
        <v>0.21763944999999998</v>
      </c>
      <c r="X592" s="142"/>
      <c r="Y592" s="142"/>
      <c r="Z592" s="142"/>
      <c r="AA592" s="142"/>
      <c r="AB592" s="142"/>
      <c r="AC592" s="142"/>
      <c r="AD592" s="142"/>
      <c r="AE592" s="134">
        <v>0</v>
      </c>
      <c r="AF592" s="142"/>
      <c r="AG592" s="142"/>
      <c r="AH592" s="142"/>
      <c r="AI592" s="142"/>
      <c r="AJ592" s="134">
        <v>0</v>
      </c>
      <c r="AK592" s="142"/>
    </row>
    <row r="593" spans="1:37" ht="63" x14ac:dyDescent="0.25">
      <c r="A593" s="267">
        <f t="shared" si="464"/>
        <v>516</v>
      </c>
      <c r="B593" s="133" t="s">
        <v>899</v>
      </c>
      <c r="C593" s="138" t="s">
        <v>900</v>
      </c>
      <c r="D593" s="142">
        <v>2.790276</v>
      </c>
      <c r="E593" s="142">
        <f t="shared" si="530"/>
        <v>0.16741655999999999</v>
      </c>
      <c r="F593" s="142">
        <f t="shared" si="531"/>
        <v>2.34383184</v>
      </c>
      <c r="G593" s="142">
        <v>0</v>
      </c>
      <c r="H593" s="142">
        <f t="shared" si="532"/>
        <v>0.27902759999999999</v>
      </c>
      <c r="I593" s="142">
        <v>1.376747978</v>
      </c>
      <c r="J593" s="142">
        <v>0.27428862999999998</v>
      </c>
      <c r="K593" s="142">
        <v>0.97104928000000001</v>
      </c>
      <c r="L593" s="142">
        <v>0</v>
      </c>
      <c r="M593" s="142">
        <v>0.13141006800000002</v>
      </c>
      <c r="N593" s="142">
        <f t="shared" si="533"/>
        <v>1.4135280219999999</v>
      </c>
      <c r="O593" s="142">
        <f t="shared" si="534"/>
        <v>-0.10687206999999999</v>
      </c>
      <c r="P593" s="142">
        <f t="shared" si="535"/>
        <v>1.3727825600000001</v>
      </c>
      <c r="Q593" s="142">
        <f t="shared" si="536"/>
        <v>0</v>
      </c>
      <c r="R593" s="142">
        <f t="shared" si="537"/>
        <v>0.14761753199999997</v>
      </c>
      <c r="S593" s="134">
        <v>1.1472899699999999</v>
      </c>
      <c r="T593" s="134">
        <v>0.22857384999999997</v>
      </c>
      <c r="U593" s="168">
        <v>0.80920773000000001</v>
      </c>
      <c r="V593" s="134">
        <v>0</v>
      </c>
      <c r="W593" s="142">
        <v>0.10950839000000001</v>
      </c>
      <c r="X593" s="142"/>
      <c r="Y593" s="142"/>
      <c r="Z593" s="142"/>
      <c r="AA593" s="142"/>
      <c r="AB593" s="142"/>
      <c r="AC593" s="142"/>
      <c r="AD593" s="142"/>
      <c r="AE593" s="134">
        <v>0</v>
      </c>
      <c r="AF593" s="181">
        <v>2020</v>
      </c>
      <c r="AG593" s="142" t="s">
        <v>2200</v>
      </c>
      <c r="AH593" s="142" t="s">
        <v>2201</v>
      </c>
      <c r="AI593" s="142" t="s">
        <v>2202</v>
      </c>
      <c r="AJ593" s="134">
        <v>0.36699999999999999</v>
      </c>
      <c r="AK593" s="142"/>
    </row>
    <row r="594" spans="1:37" ht="63" x14ac:dyDescent="0.25">
      <c r="A594" s="267">
        <f t="shared" si="464"/>
        <v>517</v>
      </c>
      <c r="B594" s="133" t="s">
        <v>901</v>
      </c>
      <c r="C594" s="138" t="s">
        <v>902</v>
      </c>
      <c r="D594" s="142">
        <v>1.4801519999999999</v>
      </c>
      <c r="E594" s="142">
        <f t="shared" si="530"/>
        <v>8.8809119999999991E-2</v>
      </c>
      <c r="F594" s="142">
        <f t="shared" si="531"/>
        <v>1.2433276799999999</v>
      </c>
      <c r="G594" s="142">
        <v>0</v>
      </c>
      <c r="H594" s="142">
        <f t="shared" si="532"/>
        <v>0.14801519999999999</v>
      </c>
      <c r="I594" s="142">
        <v>0</v>
      </c>
      <c r="J594" s="142">
        <v>0</v>
      </c>
      <c r="K594" s="142">
        <v>0</v>
      </c>
      <c r="L594" s="142">
        <v>0</v>
      </c>
      <c r="M594" s="142">
        <v>0</v>
      </c>
      <c r="N594" s="142">
        <f t="shared" si="533"/>
        <v>1.4801519999999999</v>
      </c>
      <c r="O594" s="142">
        <f t="shared" si="534"/>
        <v>8.8809119999999991E-2</v>
      </c>
      <c r="P594" s="142">
        <f t="shared" si="535"/>
        <v>1.2433276799999999</v>
      </c>
      <c r="Q594" s="142">
        <f t="shared" si="536"/>
        <v>0</v>
      </c>
      <c r="R594" s="142">
        <f t="shared" si="537"/>
        <v>0.14801519999999999</v>
      </c>
      <c r="S594" s="134">
        <v>0</v>
      </c>
      <c r="T594" s="134">
        <v>0</v>
      </c>
      <c r="U594" s="168">
        <v>0</v>
      </c>
      <c r="V594" s="134">
        <v>0</v>
      </c>
      <c r="W594" s="142">
        <v>0</v>
      </c>
      <c r="X594" s="142"/>
      <c r="Y594" s="142"/>
      <c r="Z594" s="142"/>
      <c r="AA594" s="142"/>
      <c r="AB594" s="142"/>
      <c r="AC594" s="142"/>
      <c r="AD594" s="142"/>
      <c r="AE594" s="134">
        <v>0</v>
      </c>
      <c r="AF594" s="142"/>
      <c r="AG594" s="142"/>
      <c r="AH594" s="142"/>
      <c r="AI594" s="142"/>
      <c r="AJ594" s="134">
        <v>0</v>
      </c>
      <c r="AK594" s="142"/>
    </row>
    <row r="595" spans="1:37" ht="63" x14ac:dyDescent="0.25">
      <c r="A595" s="267">
        <f t="shared" si="464"/>
        <v>518</v>
      </c>
      <c r="B595" s="133" t="s">
        <v>903</v>
      </c>
      <c r="C595" s="138" t="s">
        <v>904</v>
      </c>
      <c r="D595" s="142">
        <v>1.697892</v>
      </c>
      <c r="E595" s="142">
        <f t="shared" si="530"/>
        <v>0.10187352</v>
      </c>
      <c r="F595" s="142">
        <f t="shared" si="531"/>
        <v>1.4262292799999998</v>
      </c>
      <c r="G595" s="142">
        <v>0</v>
      </c>
      <c r="H595" s="142">
        <f t="shared" si="532"/>
        <v>0.1697892</v>
      </c>
      <c r="I595" s="142">
        <v>0</v>
      </c>
      <c r="J595" s="142">
        <v>0</v>
      </c>
      <c r="K595" s="142">
        <v>0</v>
      </c>
      <c r="L595" s="142">
        <v>0</v>
      </c>
      <c r="M595" s="142">
        <v>0</v>
      </c>
      <c r="N595" s="142">
        <f t="shared" si="533"/>
        <v>1.697892</v>
      </c>
      <c r="O595" s="142">
        <f t="shared" si="534"/>
        <v>0.10187352</v>
      </c>
      <c r="P595" s="142">
        <f t="shared" si="535"/>
        <v>1.4262292799999998</v>
      </c>
      <c r="Q595" s="142">
        <f t="shared" si="536"/>
        <v>0</v>
      </c>
      <c r="R595" s="142">
        <f t="shared" si="537"/>
        <v>0.1697892</v>
      </c>
      <c r="S595" s="134">
        <v>0</v>
      </c>
      <c r="T595" s="134">
        <v>0</v>
      </c>
      <c r="U595" s="168">
        <v>0</v>
      </c>
      <c r="V595" s="134">
        <v>0</v>
      </c>
      <c r="W595" s="142">
        <v>0</v>
      </c>
      <c r="X595" s="142"/>
      <c r="Y595" s="142"/>
      <c r="Z595" s="142"/>
      <c r="AA595" s="142"/>
      <c r="AB595" s="142"/>
      <c r="AC595" s="142"/>
      <c r="AD595" s="142"/>
      <c r="AE595" s="134">
        <v>0</v>
      </c>
      <c r="AF595" s="142"/>
      <c r="AG595" s="142"/>
      <c r="AH595" s="142"/>
      <c r="AI595" s="142"/>
      <c r="AJ595" s="134">
        <v>0</v>
      </c>
      <c r="AK595" s="142"/>
    </row>
    <row r="596" spans="1:37" ht="63" x14ac:dyDescent="0.25">
      <c r="A596" s="267">
        <f t="shared" si="464"/>
        <v>519</v>
      </c>
      <c r="B596" s="133" t="s">
        <v>905</v>
      </c>
      <c r="C596" s="138" t="s">
        <v>906</v>
      </c>
      <c r="D596" s="142">
        <v>1.0206719999999998</v>
      </c>
      <c r="E596" s="142">
        <f t="shared" si="530"/>
        <v>6.1240319999999987E-2</v>
      </c>
      <c r="F596" s="142">
        <f t="shared" si="531"/>
        <v>0.85736447999999976</v>
      </c>
      <c r="G596" s="142">
        <v>0</v>
      </c>
      <c r="H596" s="142">
        <f t="shared" si="532"/>
        <v>0.10206719999999998</v>
      </c>
      <c r="I596" s="142">
        <v>0</v>
      </c>
      <c r="J596" s="142">
        <v>0</v>
      </c>
      <c r="K596" s="142">
        <v>0</v>
      </c>
      <c r="L596" s="142">
        <v>0</v>
      </c>
      <c r="M596" s="142">
        <v>0</v>
      </c>
      <c r="N596" s="142">
        <f t="shared" si="533"/>
        <v>1.0206719999999998</v>
      </c>
      <c r="O596" s="142">
        <f t="shared" si="534"/>
        <v>6.1240319999999987E-2</v>
      </c>
      <c r="P596" s="142">
        <f t="shared" si="535"/>
        <v>0.85736447999999976</v>
      </c>
      <c r="Q596" s="142">
        <f t="shared" si="536"/>
        <v>0</v>
      </c>
      <c r="R596" s="142">
        <f t="shared" si="537"/>
        <v>0.10206719999999998</v>
      </c>
      <c r="S596" s="134">
        <v>0</v>
      </c>
      <c r="T596" s="134">
        <v>0</v>
      </c>
      <c r="U596" s="168">
        <v>0</v>
      </c>
      <c r="V596" s="134">
        <v>0</v>
      </c>
      <c r="W596" s="142">
        <v>0</v>
      </c>
      <c r="X596" s="142"/>
      <c r="Y596" s="142"/>
      <c r="Z596" s="142"/>
      <c r="AA596" s="142"/>
      <c r="AB596" s="142"/>
      <c r="AC596" s="142"/>
      <c r="AD596" s="142"/>
      <c r="AE596" s="134">
        <v>0</v>
      </c>
      <c r="AF596" s="142"/>
      <c r="AG596" s="142"/>
      <c r="AH596" s="142"/>
      <c r="AI596" s="142"/>
      <c r="AJ596" s="134">
        <v>0</v>
      </c>
      <c r="AK596" s="142"/>
    </row>
    <row r="597" spans="1:37" ht="63" x14ac:dyDescent="0.25">
      <c r="A597" s="267">
        <f t="shared" si="464"/>
        <v>520</v>
      </c>
      <c r="B597" s="133" t="s">
        <v>907</v>
      </c>
      <c r="C597" s="138" t="s">
        <v>908</v>
      </c>
      <c r="D597" s="142">
        <v>2.4771479999999997</v>
      </c>
      <c r="E597" s="142">
        <f t="shared" si="530"/>
        <v>0.14862887999999996</v>
      </c>
      <c r="F597" s="142">
        <f t="shared" si="531"/>
        <v>2.0808043199999999</v>
      </c>
      <c r="G597" s="142">
        <v>0</v>
      </c>
      <c r="H597" s="142">
        <f t="shared" si="532"/>
        <v>0.24771479999999999</v>
      </c>
      <c r="I597" s="142">
        <v>0</v>
      </c>
      <c r="J597" s="142">
        <v>0</v>
      </c>
      <c r="K597" s="142">
        <v>0</v>
      </c>
      <c r="L597" s="142">
        <v>0</v>
      </c>
      <c r="M597" s="142">
        <v>0</v>
      </c>
      <c r="N597" s="142">
        <f t="shared" si="533"/>
        <v>2.4771479999999997</v>
      </c>
      <c r="O597" s="142">
        <f t="shared" si="534"/>
        <v>0.14862887999999996</v>
      </c>
      <c r="P597" s="142">
        <f t="shared" si="535"/>
        <v>2.0808043199999999</v>
      </c>
      <c r="Q597" s="142">
        <f t="shared" si="536"/>
        <v>0</v>
      </c>
      <c r="R597" s="142">
        <f t="shared" si="537"/>
        <v>0.24771479999999999</v>
      </c>
      <c r="S597" s="134">
        <v>0</v>
      </c>
      <c r="T597" s="134">
        <v>0</v>
      </c>
      <c r="U597" s="168">
        <v>0</v>
      </c>
      <c r="V597" s="134">
        <v>0</v>
      </c>
      <c r="W597" s="142">
        <v>0</v>
      </c>
      <c r="X597" s="142"/>
      <c r="Y597" s="142"/>
      <c r="Z597" s="142"/>
      <c r="AA597" s="142"/>
      <c r="AB597" s="142"/>
      <c r="AC597" s="142"/>
      <c r="AD597" s="142"/>
      <c r="AE597" s="134">
        <v>0</v>
      </c>
      <c r="AF597" s="142"/>
      <c r="AG597" s="142"/>
      <c r="AH597" s="142"/>
      <c r="AI597" s="142"/>
      <c r="AJ597" s="134">
        <v>0</v>
      </c>
      <c r="AK597" s="142"/>
    </row>
    <row r="598" spans="1:37" ht="47.25" x14ac:dyDescent="0.25">
      <c r="A598" s="267">
        <f t="shared" ref="A598:A660" si="538">IF(A597&gt;0,A597+1,A596+1)</f>
        <v>521</v>
      </c>
      <c r="B598" s="133" t="s">
        <v>909</v>
      </c>
      <c r="C598" s="138" t="s">
        <v>910</v>
      </c>
      <c r="D598" s="142">
        <v>0.56324399999999997</v>
      </c>
      <c r="E598" s="142">
        <f t="shared" si="530"/>
        <v>3.3794639999999994E-2</v>
      </c>
      <c r="F598" s="142">
        <f t="shared" si="531"/>
        <v>0.47312495999999998</v>
      </c>
      <c r="G598" s="142">
        <v>0</v>
      </c>
      <c r="H598" s="142">
        <f t="shared" si="532"/>
        <v>5.6324399999999997E-2</v>
      </c>
      <c r="I598" s="142">
        <v>0</v>
      </c>
      <c r="J598" s="142">
        <v>0</v>
      </c>
      <c r="K598" s="142">
        <v>0</v>
      </c>
      <c r="L598" s="142">
        <v>0</v>
      </c>
      <c r="M598" s="142">
        <v>0</v>
      </c>
      <c r="N598" s="142">
        <f t="shared" si="533"/>
        <v>0.56324399999999997</v>
      </c>
      <c r="O598" s="142">
        <f t="shared" si="534"/>
        <v>3.3794639999999994E-2</v>
      </c>
      <c r="P598" s="142">
        <f t="shared" si="535"/>
        <v>0.47312495999999998</v>
      </c>
      <c r="Q598" s="142">
        <f t="shared" si="536"/>
        <v>0</v>
      </c>
      <c r="R598" s="142">
        <f t="shared" si="537"/>
        <v>5.6324399999999997E-2</v>
      </c>
      <c r="S598" s="134">
        <v>0</v>
      </c>
      <c r="T598" s="134">
        <v>0</v>
      </c>
      <c r="U598" s="168">
        <v>0</v>
      </c>
      <c r="V598" s="134">
        <v>0</v>
      </c>
      <c r="W598" s="142">
        <v>0</v>
      </c>
      <c r="X598" s="142"/>
      <c r="Y598" s="142"/>
      <c r="Z598" s="142"/>
      <c r="AA598" s="142"/>
      <c r="AB598" s="142"/>
      <c r="AC598" s="142"/>
      <c r="AD598" s="142"/>
      <c r="AE598" s="134">
        <v>0</v>
      </c>
      <c r="AF598" s="142"/>
      <c r="AG598" s="142"/>
      <c r="AH598" s="142"/>
      <c r="AI598" s="142"/>
      <c r="AJ598" s="134">
        <v>0</v>
      </c>
      <c r="AK598" s="142"/>
    </row>
    <row r="599" spans="1:37" ht="47.25" x14ac:dyDescent="0.25">
      <c r="A599" s="267">
        <f t="shared" si="538"/>
        <v>522</v>
      </c>
      <c r="B599" s="133" t="s">
        <v>911</v>
      </c>
      <c r="C599" s="138" t="s">
        <v>912</v>
      </c>
      <c r="D599" s="142">
        <v>0.67212000000000005</v>
      </c>
      <c r="E599" s="142">
        <f t="shared" si="530"/>
        <v>4.0327200000000001E-2</v>
      </c>
      <c r="F599" s="142">
        <f t="shared" si="531"/>
        <v>0.56458079999999999</v>
      </c>
      <c r="G599" s="142">
        <v>0</v>
      </c>
      <c r="H599" s="142">
        <f t="shared" si="532"/>
        <v>6.7212000000000008E-2</v>
      </c>
      <c r="I599" s="142">
        <v>0.18355426799999999</v>
      </c>
      <c r="J599" s="142">
        <v>0.13575245999999999</v>
      </c>
      <c r="K599" s="142">
        <v>0</v>
      </c>
      <c r="L599" s="142">
        <v>0</v>
      </c>
      <c r="M599" s="142">
        <v>4.7801808000000008E-2</v>
      </c>
      <c r="N599" s="142">
        <f t="shared" si="533"/>
        <v>0.48856573200000009</v>
      </c>
      <c r="O599" s="142">
        <f t="shared" si="534"/>
        <v>-9.5425259999999984E-2</v>
      </c>
      <c r="P599" s="142">
        <f t="shared" si="535"/>
        <v>0.56458079999999999</v>
      </c>
      <c r="Q599" s="142">
        <f t="shared" si="536"/>
        <v>0</v>
      </c>
      <c r="R599" s="142">
        <f t="shared" si="537"/>
        <v>1.9410192E-2</v>
      </c>
      <c r="S599" s="134">
        <v>0.22180098999999995</v>
      </c>
      <c r="T599" s="134">
        <v>0.18196614999999997</v>
      </c>
      <c r="U599" s="168">
        <v>0</v>
      </c>
      <c r="V599" s="134">
        <v>0</v>
      </c>
      <c r="W599" s="142">
        <v>3.9834839999999996E-2</v>
      </c>
      <c r="X599" s="142"/>
      <c r="Y599" s="142"/>
      <c r="Z599" s="142"/>
      <c r="AA599" s="142"/>
      <c r="AB599" s="142"/>
      <c r="AC599" s="142"/>
      <c r="AD599" s="142"/>
      <c r="AE599" s="134">
        <v>0</v>
      </c>
      <c r="AF599" s="142"/>
      <c r="AG599" s="142"/>
      <c r="AH599" s="142"/>
      <c r="AI599" s="142"/>
      <c r="AJ599" s="134">
        <v>0</v>
      </c>
      <c r="AK599" s="142"/>
    </row>
    <row r="600" spans="1:37" ht="63" x14ac:dyDescent="0.25">
      <c r="A600" s="267">
        <f t="shared" si="538"/>
        <v>523</v>
      </c>
      <c r="B600" s="133" t="s">
        <v>913</v>
      </c>
      <c r="C600" s="138" t="s">
        <v>914</v>
      </c>
      <c r="D600" s="142">
        <v>2.3848319999999998</v>
      </c>
      <c r="E600" s="142">
        <f t="shared" si="530"/>
        <v>0.14308991999999998</v>
      </c>
      <c r="F600" s="142">
        <f t="shared" si="531"/>
        <v>2.0032588799999997</v>
      </c>
      <c r="G600" s="142">
        <v>0</v>
      </c>
      <c r="H600" s="142">
        <f t="shared" si="532"/>
        <v>0.23848320000000001</v>
      </c>
      <c r="I600" s="142">
        <v>0.16961160000000003</v>
      </c>
      <c r="J600" s="142">
        <v>0</v>
      </c>
      <c r="K600" s="142">
        <v>0</v>
      </c>
      <c r="L600" s="142">
        <v>0</v>
      </c>
      <c r="M600" s="142">
        <v>0.16961160000000003</v>
      </c>
      <c r="N600" s="142">
        <f t="shared" si="533"/>
        <v>2.2152203999999998</v>
      </c>
      <c r="O600" s="142">
        <f t="shared" si="534"/>
        <v>0.14308991999999998</v>
      </c>
      <c r="P600" s="142">
        <f t="shared" si="535"/>
        <v>2.0032588799999997</v>
      </c>
      <c r="Q600" s="142">
        <f t="shared" si="536"/>
        <v>0</v>
      </c>
      <c r="R600" s="142">
        <f t="shared" si="537"/>
        <v>6.8871599999999977E-2</v>
      </c>
      <c r="S600" s="134">
        <v>0.141343</v>
      </c>
      <c r="T600" s="134">
        <v>0</v>
      </c>
      <c r="U600" s="168">
        <v>0</v>
      </c>
      <c r="V600" s="134">
        <v>0</v>
      </c>
      <c r="W600" s="142">
        <v>0.141343</v>
      </c>
      <c r="X600" s="142"/>
      <c r="Y600" s="142"/>
      <c r="Z600" s="142"/>
      <c r="AA600" s="142"/>
      <c r="AB600" s="142"/>
      <c r="AC600" s="142"/>
      <c r="AD600" s="142"/>
      <c r="AE600" s="134">
        <v>0</v>
      </c>
      <c r="AF600" s="142"/>
      <c r="AG600" s="142"/>
      <c r="AH600" s="142"/>
      <c r="AI600" s="142"/>
      <c r="AJ600" s="134">
        <v>0</v>
      </c>
      <c r="AK600" s="142"/>
    </row>
    <row r="601" spans="1:37" ht="63" x14ac:dyDescent="0.25">
      <c r="A601" s="267">
        <f t="shared" si="538"/>
        <v>524</v>
      </c>
      <c r="B601" s="174" t="s">
        <v>915</v>
      </c>
      <c r="C601" s="138" t="s">
        <v>916</v>
      </c>
      <c r="D601" s="142">
        <v>1.1835720000000001</v>
      </c>
      <c r="E601" s="142">
        <f t="shared" si="530"/>
        <v>7.1014320000000006E-2</v>
      </c>
      <c r="F601" s="142">
        <f t="shared" si="531"/>
        <v>0.99420048000000005</v>
      </c>
      <c r="G601" s="142">
        <v>0</v>
      </c>
      <c r="H601" s="142">
        <f t="shared" si="532"/>
        <v>0.11835720000000001</v>
      </c>
      <c r="I601" s="142">
        <v>0</v>
      </c>
      <c r="J601" s="142">
        <v>0</v>
      </c>
      <c r="K601" s="142">
        <v>0</v>
      </c>
      <c r="L601" s="142">
        <v>0</v>
      </c>
      <c r="M601" s="142">
        <v>0</v>
      </c>
      <c r="N601" s="142">
        <f t="shared" si="533"/>
        <v>1.1835720000000001</v>
      </c>
      <c r="O601" s="142">
        <f t="shared" si="534"/>
        <v>7.1014320000000006E-2</v>
      </c>
      <c r="P601" s="142">
        <f t="shared" si="535"/>
        <v>0.99420048000000005</v>
      </c>
      <c r="Q601" s="142">
        <f t="shared" si="536"/>
        <v>0</v>
      </c>
      <c r="R601" s="142">
        <f t="shared" si="537"/>
        <v>0.11835720000000001</v>
      </c>
      <c r="S601" s="134">
        <v>0</v>
      </c>
      <c r="T601" s="134">
        <v>0</v>
      </c>
      <c r="U601" s="168">
        <v>0</v>
      </c>
      <c r="V601" s="134">
        <v>0</v>
      </c>
      <c r="W601" s="142">
        <v>0</v>
      </c>
      <c r="X601" s="142"/>
      <c r="Y601" s="142"/>
      <c r="Z601" s="142"/>
      <c r="AA601" s="142"/>
      <c r="AB601" s="142"/>
      <c r="AC601" s="142"/>
      <c r="AD601" s="142"/>
      <c r="AE601" s="134">
        <v>0</v>
      </c>
      <c r="AF601" s="142"/>
      <c r="AG601" s="142"/>
      <c r="AH601" s="142"/>
      <c r="AI601" s="142"/>
      <c r="AJ601" s="134">
        <v>0</v>
      </c>
      <c r="AK601" s="142"/>
    </row>
    <row r="602" spans="1:37" ht="78.75" x14ac:dyDescent="0.25">
      <c r="A602" s="267">
        <f t="shared" si="538"/>
        <v>525</v>
      </c>
      <c r="B602" s="133" t="s">
        <v>1961</v>
      </c>
      <c r="C602" s="138" t="s">
        <v>917</v>
      </c>
      <c r="D602" s="142">
        <v>1.1999999999999999E-2</v>
      </c>
      <c r="E602" s="142">
        <f t="shared" si="530"/>
        <v>7.1999999999999994E-4</v>
      </c>
      <c r="F602" s="142">
        <f t="shared" si="531"/>
        <v>1.0079999999999999E-2</v>
      </c>
      <c r="G602" s="142">
        <v>0</v>
      </c>
      <c r="H602" s="142">
        <f t="shared" si="532"/>
        <v>1.1999999999999999E-3</v>
      </c>
      <c r="I602" s="142">
        <v>1.3784816200000001</v>
      </c>
      <c r="J602" s="142">
        <v>0.1269209</v>
      </c>
      <c r="K602" s="142">
        <v>1.2349560800000001</v>
      </c>
      <c r="L602" s="142">
        <v>0</v>
      </c>
      <c r="M602" s="142">
        <v>1.660464E-2</v>
      </c>
      <c r="N602" s="142">
        <f t="shared" si="533"/>
        <v>-1.3664816200000001</v>
      </c>
      <c r="O602" s="142">
        <f t="shared" si="534"/>
        <v>-0.1262009</v>
      </c>
      <c r="P602" s="142">
        <f t="shared" si="535"/>
        <v>-1.22487608</v>
      </c>
      <c r="Q602" s="142">
        <f t="shared" si="536"/>
        <v>0</v>
      </c>
      <c r="R602" s="142">
        <f t="shared" si="537"/>
        <v>-1.5404640000000001E-2</v>
      </c>
      <c r="S602" s="134">
        <v>1.4060172</v>
      </c>
      <c r="T602" s="134">
        <v>0.10576742</v>
      </c>
      <c r="U602" s="168">
        <v>1.2864125800000001</v>
      </c>
      <c r="V602" s="134">
        <v>0</v>
      </c>
      <c r="W602" s="142">
        <v>1.3837200000000001E-2</v>
      </c>
      <c r="X602" s="142"/>
      <c r="Y602" s="142"/>
      <c r="Z602" s="142"/>
      <c r="AA602" s="142"/>
      <c r="AB602" s="181">
        <v>2020</v>
      </c>
      <c r="AC602" s="142" t="s">
        <v>2198</v>
      </c>
      <c r="AD602" s="142" t="s">
        <v>2199</v>
      </c>
      <c r="AE602" s="134">
        <v>0.25</v>
      </c>
      <c r="AF602" s="181">
        <v>2020</v>
      </c>
      <c r="AG602" s="142" t="s">
        <v>2200</v>
      </c>
      <c r="AH602" s="142" t="s">
        <v>2201</v>
      </c>
      <c r="AI602" s="142" t="s">
        <v>2202</v>
      </c>
      <c r="AJ602" s="134">
        <v>3.5999999999999997E-2</v>
      </c>
      <c r="AK602" s="142"/>
    </row>
    <row r="603" spans="1:37" ht="63" x14ac:dyDescent="0.25">
      <c r="A603" s="267">
        <f t="shared" si="538"/>
        <v>526</v>
      </c>
      <c r="B603" s="133" t="s">
        <v>918</v>
      </c>
      <c r="C603" s="138" t="s">
        <v>919</v>
      </c>
      <c r="D603" s="142">
        <v>1.3561560000000001</v>
      </c>
      <c r="E603" s="142">
        <f t="shared" si="530"/>
        <v>8.1369360000000002E-2</v>
      </c>
      <c r="F603" s="142">
        <f t="shared" si="531"/>
        <v>1.1391710400000001</v>
      </c>
      <c r="G603" s="142">
        <v>0</v>
      </c>
      <c r="H603" s="142">
        <f t="shared" si="532"/>
        <v>0.13561560000000003</v>
      </c>
      <c r="I603" s="142">
        <v>9.6451152000000012E-2</v>
      </c>
      <c r="J603" s="142">
        <v>0</v>
      </c>
      <c r="K603" s="142">
        <v>0</v>
      </c>
      <c r="L603" s="142">
        <v>0</v>
      </c>
      <c r="M603" s="142">
        <v>9.6451152000000012E-2</v>
      </c>
      <c r="N603" s="142">
        <f t="shared" si="533"/>
        <v>1.2597048480000002</v>
      </c>
      <c r="O603" s="142">
        <f t="shared" si="534"/>
        <v>8.1369360000000002E-2</v>
      </c>
      <c r="P603" s="142">
        <f t="shared" si="535"/>
        <v>1.1391710400000001</v>
      </c>
      <c r="Q603" s="142">
        <f t="shared" si="536"/>
        <v>0</v>
      </c>
      <c r="R603" s="142">
        <f t="shared" si="537"/>
        <v>3.9164448000000018E-2</v>
      </c>
      <c r="S603" s="134">
        <v>8.0375959999999996E-2</v>
      </c>
      <c r="T603" s="134">
        <v>0</v>
      </c>
      <c r="U603" s="168">
        <v>0</v>
      </c>
      <c r="V603" s="134">
        <v>0</v>
      </c>
      <c r="W603" s="142">
        <v>8.0375959999999996E-2</v>
      </c>
      <c r="X603" s="142"/>
      <c r="Y603" s="142"/>
      <c r="Z603" s="142"/>
      <c r="AA603" s="142"/>
      <c r="AB603" s="142"/>
      <c r="AC603" s="142"/>
      <c r="AD603" s="142"/>
      <c r="AE603" s="134">
        <v>0</v>
      </c>
      <c r="AF603" s="142"/>
      <c r="AG603" s="142"/>
      <c r="AH603" s="142"/>
      <c r="AI603" s="142"/>
      <c r="AJ603" s="134">
        <v>0</v>
      </c>
      <c r="AK603" s="142"/>
    </row>
    <row r="604" spans="1:37" ht="63" x14ac:dyDescent="0.25">
      <c r="A604" s="267">
        <f t="shared" si="538"/>
        <v>527</v>
      </c>
      <c r="B604" s="133" t="s">
        <v>920</v>
      </c>
      <c r="C604" s="138" t="s">
        <v>921</v>
      </c>
      <c r="D604" s="142">
        <v>1.811928</v>
      </c>
      <c r="E604" s="142">
        <f t="shared" si="530"/>
        <v>0.10871568</v>
      </c>
      <c r="F604" s="142">
        <f t="shared" si="531"/>
        <v>1.52201952</v>
      </c>
      <c r="G604" s="142">
        <v>0</v>
      </c>
      <c r="H604" s="142">
        <f t="shared" si="532"/>
        <v>0.18119280000000001</v>
      </c>
      <c r="I604" s="142">
        <v>0.12886610399999998</v>
      </c>
      <c r="J604" s="142">
        <v>0</v>
      </c>
      <c r="K604" s="142">
        <v>0</v>
      </c>
      <c r="L604" s="142">
        <v>0</v>
      </c>
      <c r="M604" s="142">
        <v>0.12886610399999998</v>
      </c>
      <c r="N604" s="142">
        <f t="shared" si="533"/>
        <v>1.6830618959999999</v>
      </c>
      <c r="O604" s="142">
        <f t="shared" si="534"/>
        <v>0.10871568</v>
      </c>
      <c r="P604" s="142">
        <f t="shared" si="535"/>
        <v>1.52201952</v>
      </c>
      <c r="Q604" s="142">
        <f t="shared" si="536"/>
        <v>0</v>
      </c>
      <c r="R604" s="142">
        <f t="shared" si="537"/>
        <v>5.2326696000000034E-2</v>
      </c>
      <c r="S604" s="134">
        <v>0.10738842</v>
      </c>
      <c r="T604" s="134">
        <v>0</v>
      </c>
      <c r="U604" s="168">
        <v>0</v>
      </c>
      <c r="V604" s="134">
        <v>0</v>
      </c>
      <c r="W604" s="142">
        <v>0.10738842</v>
      </c>
      <c r="X604" s="142"/>
      <c r="Y604" s="142"/>
      <c r="Z604" s="142"/>
      <c r="AA604" s="142"/>
      <c r="AB604" s="142"/>
      <c r="AC604" s="142"/>
      <c r="AD604" s="142"/>
      <c r="AE604" s="134">
        <v>0</v>
      </c>
      <c r="AF604" s="142"/>
      <c r="AG604" s="142"/>
      <c r="AH604" s="142"/>
      <c r="AI604" s="142"/>
      <c r="AJ604" s="134">
        <v>0</v>
      </c>
      <c r="AK604" s="142"/>
    </row>
    <row r="605" spans="1:37" ht="63" x14ac:dyDescent="0.25">
      <c r="A605" s="267">
        <f t="shared" si="538"/>
        <v>528</v>
      </c>
      <c r="B605" s="133" t="s">
        <v>922</v>
      </c>
      <c r="C605" s="138" t="s">
        <v>923</v>
      </c>
      <c r="D605" s="142">
        <v>0.84574799999999994</v>
      </c>
      <c r="E605" s="142">
        <f t="shared" si="530"/>
        <v>5.0744879999999992E-2</v>
      </c>
      <c r="F605" s="142">
        <f t="shared" si="531"/>
        <v>0.71042831999999989</v>
      </c>
      <c r="G605" s="142">
        <v>0</v>
      </c>
      <c r="H605" s="142">
        <f t="shared" si="532"/>
        <v>8.4574800000000006E-2</v>
      </c>
      <c r="I605" s="142">
        <v>0.17187996</v>
      </c>
      <c r="J605" s="142">
        <v>0.11172768</v>
      </c>
      <c r="K605" s="142">
        <v>0</v>
      </c>
      <c r="L605" s="142">
        <v>0</v>
      </c>
      <c r="M605" s="142">
        <v>6.0152280000000009E-2</v>
      </c>
      <c r="N605" s="142">
        <f t="shared" si="533"/>
        <v>0.67386803999999989</v>
      </c>
      <c r="O605" s="142">
        <f t="shared" si="534"/>
        <v>-6.0982800000000004E-2</v>
      </c>
      <c r="P605" s="142">
        <f t="shared" si="535"/>
        <v>0.71042831999999989</v>
      </c>
      <c r="Q605" s="142">
        <f t="shared" si="536"/>
        <v>0</v>
      </c>
      <c r="R605" s="142">
        <f t="shared" si="537"/>
        <v>2.4422519999999996E-2</v>
      </c>
      <c r="S605" s="134">
        <v>0.18800085999999999</v>
      </c>
      <c r="T605" s="134">
        <v>0.13787395999999999</v>
      </c>
      <c r="U605" s="168">
        <v>0</v>
      </c>
      <c r="V605" s="134">
        <v>0</v>
      </c>
      <c r="W605" s="142">
        <v>5.0126900000000002E-2</v>
      </c>
      <c r="X605" s="142"/>
      <c r="Y605" s="142"/>
      <c r="Z605" s="142"/>
      <c r="AA605" s="142"/>
      <c r="AB605" s="142"/>
      <c r="AC605" s="142"/>
      <c r="AD605" s="142"/>
      <c r="AE605" s="134">
        <v>0</v>
      </c>
      <c r="AF605" s="142"/>
      <c r="AG605" s="142"/>
      <c r="AH605" s="142"/>
      <c r="AI605" s="142"/>
      <c r="AJ605" s="134">
        <v>0</v>
      </c>
      <c r="AK605" s="142"/>
    </row>
    <row r="606" spans="1:37" ht="47.25" x14ac:dyDescent="0.25">
      <c r="A606" s="267">
        <f t="shared" si="538"/>
        <v>529</v>
      </c>
      <c r="B606" s="133" t="s">
        <v>924</v>
      </c>
      <c r="C606" s="138" t="s">
        <v>925</v>
      </c>
      <c r="D606" s="142">
        <v>1.2210119999999998</v>
      </c>
      <c r="E606" s="142">
        <f t="shared" si="530"/>
        <v>7.3260719999999988E-2</v>
      </c>
      <c r="F606" s="142">
        <f t="shared" si="531"/>
        <v>1.0256500799999999</v>
      </c>
      <c r="G606" s="142">
        <v>0</v>
      </c>
      <c r="H606" s="142">
        <f t="shared" si="532"/>
        <v>0.12210119999999998</v>
      </c>
      <c r="I606" s="142">
        <v>0.30363860399999998</v>
      </c>
      <c r="J606" s="142">
        <v>0.21679902000000001</v>
      </c>
      <c r="K606" s="142">
        <v>0</v>
      </c>
      <c r="L606" s="142">
        <v>0</v>
      </c>
      <c r="M606" s="142">
        <v>8.6839583999999956E-2</v>
      </c>
      <c r="N606" s="142">
        <f t="shared" si="533"/>
        <v>0.91737339599999979</v>
      </c>
      <c r="O606" s="142">
        <f t="shared" si="534"/>
        <v>-0.14353830000000001</v>
      </c>
      <c r="P606" s="142">
        <f t="shared" si="535"/>
        <v>1.0256500799999999</v>
      </c>
      <c r="Q606" s="142">
        <f t="shared" si="536"/>
        <v>0</v>
      </c>
      <c r="R606" s="142">
        <f t="shared" si="537"/>
        <v>3.5261616000000023E-2</v>
      </c>
      <c r="S606" s="134">
        <v>0.25303216999999995</v>
      </c>
      <c r="T606" s="134">
        <v>0.18066584999999999</v>
      </c>
      <c r="U606" s="168">
        <v>0</v>
      </c>
      <c r="V606" s="134">
        <v>0</v>
      </c>
      <c r="W606" s="142">
        <v>7.2366319999999984E-2</v>
      </c>
      <c r="X606" s="142"/>
      <c r="Y606" s="142"/>
      <c r="Z606" s="142"/>
      <c r="AA606" s="142"/>
      <c r="AB606" s="142"/>
      <c r="AC606" s="142"/>
      <c r="AD606" s="142"/>
      <c r="AE606" s="134">
        <v>0</v>
      </c>
      <c r="AF606" s="142"/>
      <c r="AG606" s="142"/>
      <c r="AH606" s="142"/>
      <c r="AI606" s="142"/>
      <c r="AJ606" s="134">
        <v>0</v>
      </c>
      <c r="AK606" s="142"/>
    </row>
    <row r="607" spans="1:37" ht="31.5" x14ac:dyDescent="0.25">
      <c r="A607" s="267"/>
      <c r="B607" s="187" t="s">
        <v>307</v>
      </c>
      <c r="C607" s="188"/>
      <c r="D607" s="170">
        <v>25.7244432</v>
      </c>
      <c r="E607" s="170">
        <f t="shared" ref="E607:AK607" si="539">SUM(E608:E616)</f>
        <v>1.5434665919999999</v>
      </c>
      <c r="F607" s="170">
        <f t="shared" si="539"/>
        <v>21.608532287999999</v>
      </c>
      <c r="G607" s="170">
        <f t="shared" si="539"/>
        <v>0</v>
      </c>
      <c r="H607" s="170">
        <f t="shared" si="539"/>
        <v>2.5724443200000002</v>
      </c>
      <c r="I607" s="170">
        <f t="shared" si="539"/>
        <v>11.428178750000001</v>
      </c>
      <c r="J607" s="170">
        <f t="shared" si="539"/>
        <v>1.2727307400000001</v>
      </c>
      <c r="K607" s="170">
        <f t="shared" si="539"/>
        <v>8.2285566499999998</v>
      </c>
      <c r="L607" s="170">
        <f t="shared" si="539"/>
        <v>0</v>
      </c>
      <c r="M607" s="170">
        <f t="shared" si="539"/>
        <v>1.9268913599999999</v>
      </c>
      <c r="N607" s="170">
        <f t="shared" si="539"/>
        <v>14.296264449999999</v>
      </c>
      <c r="O607" s="170">
        <f t="shared" si="539"/>
        <v>0.27073585199999983</v>
      </c>
      <c r="P607" s="170">
        <f t="shared" si="539"/>
        <v>13.379975637999998</v>
      </c>
      <c r="Q607" s="170">
        <f t="shared" si="539"/>
        <v>0</v>
      </c>
      <c r="R607" s="170">
        <f t="shared" si="539"/>
        <v>0.6455529600000004</v>
      </c>
      <c r="S607" s="170">
        <v>7.1939046900000001</v>
      </c>
      <c r="T607" s="170">
        <v>1.06060895</v>
      </c>
      <c r="U607" s="168">
        <v>4.5275529399999996</v>
      </c>
      <c r="V607" s="170">
        <v>0</v>
      </c>
      <c r="W607" s="170">
        <v>1.6057427999999998</v>
      </c>
      <c r="X607" s="170">
        <f t="shared" si="539"/>
        <v>0</v>
      </c>
      <c r="Y607" s="170">
        <f t="shared" si="539"/>
        <v>0</v>
      </c>
      <c r="Z607" s="170">
        <f t="shared" si="539"/>
        <v>0</v>
      </c>
      <c r="AA607" s="170">
        <f t="shared" si="539"/>
        <v>0</v>
      </c>
      <c r="AB607" s="170"/>
      <c r="AC607" s="170"/>
      <c r="AD607" s="170"/>
      <c r="AE607" s="170">
        <f t="shared" si="539"/>
        <v>0.35</v>
      </c>
      <c r="AF607" s="170"/>
      <c r="AG607" s="170"/>
      <c r="AH607" s="170"/>
      <c r="AI607" s="170"/>
      <c r="AJ607" s="170">
        <f t="shared" si="539"/>
        <v>0.60220999999999991</v>
      </c>
      <c r="AK607" s="170">
        <f t="shared" si="539"/>
        <v>0</v>
      </c>
    </row>
    <row r="608" spans="1:37" ht="63" x14ac:dyDescent="0.25">
      <c r="A608" s="267">
        <f t="shared" si="538"/>
        <v>530</v>
      </c>
      <c r="B608" s="133" t="s">
        <v>926</v>
      </c>
      <c r="C608" s="138" t="s">
        <v>927</v>
      </c>
      <c r="D608" s="142">
        <v>1.2E-2</v>
      </c>
      <c r="E608" s="142">
        <f t="shared" ref="E608:E616" si="540">D608*6%</f>
        <v>7.1999999999999994E-4</v>
      </c>
      <c r="F608" s="142">
        <f t="shared" ref="F608:F616" si="541">D608-E608-H608</f>
        <v>1.008E-2</v>
      </c>
      <c r="G608" s="142">
        <v>0</v>
      </c>
      <c r="H608" s="142">
        <f t="shared" ref="H608:H616" si="542">D608*10%</f>
        <v>1.2000000000000001E-3</v>
      </c>
      <c r="I608" s="142">
        <v>8.5344000000000001E-4</v>
      </c>
      <c r="J608" s="142">
        <v>0</v>
      </c>
      <c r="K608" s="142">
        <v>0</v>
      </c>
      <c r="L608" s="142">
        <v>0</v>
      </c>
      <c r="M608" s="142">
        <v>8.5344000000000001E-4</v>
      </c>
      <c r="N608" s="142">
        <f t="shared" ref="N608:N616" si="543">D608-I608</f>
        <v>1.114656E-2</v>
      </c>
      <c r="O608" s="142">
        <f t="shared" ref="O608:O616" si="544">E608-J608</f>
        <v>7.1999999999999994E-4</v>
      </c>
      <c r="P608" s="142">
        <f t="shared" ref="P608:P616" si="545">F608-K608</f>
        <v>1.008E-2</v>
      </c>
      <c r="Q608" s="142">
        <f t="shared" ref="Q608:Q616" si="546">G608-L608</f>
        <v>0</v>
      </c>
      <c r="R608" s="142">
        <f t="shared" ref="R608:R616" si="547">H608-M608</f>
        <v>3.465600000000001E-4</v>
      </c>
      <c r="S608" s="134">
        <v>7.1119999999999994E-4</v>
      </c>
      <c r="T608" s="134">
        <v>0</v>
      </c>
      <c r="U608" s="168">
        <v>0</v>
      </c>
      <c r="V608" s="134">
        <v>0</v>
      </c>
      <c r="W608" s="142">
        <v>7.1119999999999994E-4</v>
      </c>
      <c r="X608" s="142"/>
      <c r="Y608" s="142"/>
      <c r="Z608" s="142"/>
      <c r="AA608" s="142"/>
      <c r="AB608" s="142"/>
      <c r="AC608" s="142"/>
      <c r="AD608" s="142"/>
      <c r="AE608" s="134">
        <v>0</v>
      </c>
      <c r="AF608" s="142"/>
      <c r="AG608" s="142"/>
      <c r="AH608" s="142"/>
      <c r="AI608" s="142"/>
      <c r="AJ608" s="134">
        <v>0</v>
      </c>
      <c r="AK608" s="142"/>
    </row>
    <row r="609" spans="1:37" ht="47.25" x14ac:dyDescent="0.25">
      <c r="A609" s="267">
        <f t="shared" si="538"/>
        <v>531</v>
      </c>
      <c r="B609" s="133" t="s">
        <v>928</v>
      </c>
      <c r="C609" s="138" t="s">
        <v>929</v>
      </c>
      <c r="D609" s="142">
        <v>1.2E-2</v>
      </c>
      <c r="E609" s="142">
        <f t="shared" si="540"/>
        <v>7.1999999999999994E-4</v>
      </c>
      <c r="F609" s="142">
        <f t="shared" si="541"/>
        <v>1.008E-2</v>
      </c>
      <c r="G609" s="142">
        <v>0</v>
      </c>
      <c r="H609" s="142">
        <f t="shared" si="542"/>
        <v>1.2000000000000001E-3</v>
      </c>
      <c r="I609" s="142">
        <v>0.43153602000000002</v>
      </c>
      <c r="J609" s="142">
        <v>0.43068258000000004</v>
      </c>
      <c r="K609" s="142">
        <v>0</v>
      </c>
      <c r="L609" s="142">
        <v>0</v>
      </c>
      <c r="M609" s="142">
        <v>8.5344000000000001E-4</v>
      </c>
      <c r="N609" s="142">
        <f t="shared" si="543"/>
        <v>-0.41953602000000001</v>
      </c>
      <c r="O609" s="142">
        <f t="shared" si="544"/>
        <v>-0.42996258000000004</v>
      </c>
      <c r="P609" s="142">
        <f t="shared" si="545"/>
        <v>1.008E-2</v>
      </c>
      <c r="Q609" s="142">
        <f t="shared" si="546"/>
        <v>0</v>
      </c>
      <c r="R609" s="142">
        <f t="shared" si="547"/>
        <v>3.465600000000001E-4</v>
      </c>
      <c r="S609" s="134">
        <v>0.35961335</v>
      </c>
      <c r="T609" s="134">
        <v>0.35890215000000003</v>
      </c>
      <c r="U609" s="168">
        <v>0</v>
      </c>
      <c r="V609" s="134">
        <v>0</v>
      </c>
      <c r="W609" s="142">
        <v>7.1119999999999994E-4</v>
      </c>
      <c r="X609" s="142"/>
      <c r="Y609" s="142"/>
      <c r="Z609" s="142"/>
      <c r="AA609" s="142"/>
      <c r="AB609" s="142"/>
      <c r="AC609" s="142"/>
      <c r="AD609" s="142"/>
      <c r="AE609" s="134">
        <v>0</v>
      </c>
      <c r="AF609" s="142"/>
      <c r="AG609" s="142"/>
      <c r="AH609" s="142"/>
      <c r="AI609" s="142"/>
      <c r="AJ609" s="134">
        <v>0</v>
      </c>
      <c r="AK609" s="142"/>
    </row>
    <row r="610" spans="1:37" ht="63" x14ac:dyDescent="0.25">
      <c r="A610" s="267">
        <f t="shared" si="538"/>
        <v>532</v>
      </c>
      <c r="B610" s="133" t="s">
        <v>930</v>
      </c>
      <c r="C610" s="138" t="s">
        <v>931</v>
      </c>
      <c r="D610" s="142">
        <v>1.2E-2</v>
      </c>
      <c r="E610" s="142">
        <f t="shared" si="540"/>
        <v>7.1999999999999994E-4</v>
      </c>
      <c r="F610" s="142">
        <f t="shared" si="541"/>
        <v>1.008E-2</v>
      </c>
      <c r="G610" s="142">
        <v>0</v>
      </c>
      <c r="H610" s="142">
        <f t="shared" si="542"/>
        <v>1.2000000000000001E-3</v>
      </c>
      <c r="I610" s="142">
        <v>8.5344000000000001E-4</v>
      </c>
      <c r="J610" s="142">
        <v>0</v>
      </c>
      <c r="K610" s="142">
        <v>0</v>
      </c>
      <c r="L610" s="142">
        <v>0</v>
      </c>
      <c r="M610" s="142">
        <v>8.5344000000000001E-4</v>
      </c>
      <c r="N610" s="142">
        <f t="shared" si="543"/>
        <v>1.114656E-2</v>
      </c>
      <c r="O610" s="142">
        <f t="shared" si="544"/>
        <v>7.1999999999999994E-4</v>
      </c>
      <c r="P610" s="142">
        <f t="shared" si="545"/>
        <v>1.008E-2</v>
      </c>
      <c r="Q610" s="142">
        <f t="shared" si="546"/>
        <v>0</v>
      </c>
      <c r="R610" s="142">
        <f t="shared" si="547"/>
        <v>3.465600000000001E-4</v>
      </c>
      <c r="S610" s="134">
        <v>7.1119999999999994E-4</v>
      </c>
      <c r="T610" s="134">
        <v>0</v>
      </c>
      <c r="U610" s="168">
        <v>0</v>
      </c>
      <c r="V610" s="134">
        <v>0</v>
      </c>
      <c r="W610" s="142">
        <v>7.1119999999999994E-4</v>
      </c>
      <c r="X610" s="142"/>
      <c r="Y610" s="142"/>
      <c r="Z610" s="142"/>
      <c r="AA610" s="142"/>
      <c r="AB610" s="142"/>
      <c r="AC610" s="142"/>
      <c r="AD610" s="142"/>
      <c r="AE610" s="134">
        <v>0</v>
      </c>
      <c r="AF610" s="142"/>
      <c r="AG610" s="142"/>
      <c r="AH610" s="142"/>
      <c r="AI610" s="142"/>
      <c r="AJ610" s="134">
        <v>0</v>
      </c>
      <c r="AK610" s="142"/>
    </row>
    <row r="611" spans="1:37" ht="47.25" x14ac:dyDescent="0.25">
      <c r="A611" s="267">
        <f t="shared" si="538"/>
        <v>533</v>
      </c>
      <c r="B611" s="133" t="s">
        <v>932</v>
      </c>
      <c r="C611" s="138" t="s">
        <v>933</v>
      </c>
      <c r="D611" s="142">
        <v>0.20660400000000007</v>
      </c>
      <c r="E611" s="142">
        <f t="shared" si="540"/>
        <v>1.2396240000000003E-2</v>
      </c>
      <c r="F611" s="142">
        <f t="shared" si="541"/>
        <v>0.17354736000000004</v>
      </c>
      <c r="G611" s="142">
        <v>0</v>
      </c>
      <c r="H611" s="142">
        <f t="shared" si="542"/>
        <v>2.0660400000000009E-2</v>
      </c>
      <c r="I611" s="142">
        <v>2.4125022980000002</v>
      </c>
      <c r="J611" s="142">
        <v>0.2155387</v>
      </c>
      <c r="K611" s="142">
        <v>2.1711431499999998</v>
      </c>
      <c r="L611" s="142">
        <v>0</v>
      </c>
      <c r="M611" s="142">
        <v>2.5820447999999999E-2</v>
      </c>
      <c r="N611" s="142">
        <f t="shared" si="543"/>
        <v>-2.2058982980000001</v>
      </c>
      <c r="O611" s="142">
        <f t="shared" si="544"/>
        <v>-0.20314246</v>
      </c>
      <c r="P611" s="142">
        <f t="shared" si="545"/>
        <v>-1.9975957899999996</v>
      </c>
      <c r="Q611" s="142">
        <f t="shared" si="546"/>
        <v>0</v>
      </c>
      <c r="R611" s="142">
        <f t="shared" si="547"/>
        <v>-5.16004799999999E-3</v>
      </c>
      <c r="S611" s="134">
        <v>2.0104185799999996</v>
      </c>
      <c r="T611" s="134">
        <v>0.17961558</v>
      </c>
      <c r="U611" s="168">
        <v>1.80928596</v>
      </c>
      <c r="V611" s="134">
        <v>0</v>
      </c>
      <c r="W611" s="142">
        <v>2.1517039999999998E-2</v>
      </c>
      <c r="X611" s="142"/>
      <c r="Y611" s="142"/>
      <c r="Z611" s="142"/>
      <c r="AA611" s="142"/>
      <c r="AB611" s="142"/>
      <c r="AC611" s="142"/>
      <c r="AD611" s="142"/>
      <c r="AE611" s="134">
        <v>0</v>
      </c>
      <c r="AF611" s="181">
        <v>2020</v>
      </c>
      <c r="AG611" s="142" t="s">
        <v>2200</v>
      </c>
      <c r="AH611" s="142" t="s">
        <v>2201</v>
      </c>
      <c r="AI611" s="142" t="s">
        <v>2202</v>
      </c>
      <c r="AJ611" s="134">
        <v>9.5939999999999998E-2</v>
      </c>
      <c r="AK611" s="142"/>
    </row>
    <row r="612" spans="1:37" ht="47.25" x14ac:dyDescent="0.25">
      <c r="A612" s="267">
        <f t="shared" si="538"/>
        <v>534</v>
      </c>
      <c r="B612" s="133" t="s">
        <v>934</v>
      </c>
      <c r="C612" s="138" t="s">
        <v>935</v>
      </c>
      <c r="D612" s="142">
        <v>2.0572416000000002</v>
      </c>
      <c r="E612" s="142">
        <f t="shared" si="540"/>
        <v>0.123434496</v>
      </c>
      <c r="F612" s="142">
        <f t="shared" si="541"/>
        <v>1.7280829440000001</v>
      </c>
      <c r="G612" s="142">
        <v>0</v>
      </c>
      <c r="H612" s="142">
        <f t="shared" si="542"/>
        <v>0.20572416000000004</v>
      </c>
      <c r="I612" s="142">
        <v>2.4381287980000002</v>
      </c>
      <c r="J612" s="142">
        <v>0.48681128000000001</v>
      </c>
      <c r="K612" s="142">
        <v>1.72822655</v>
      </c>
      <c r="L612" s="142">
        <v>0</v>
      </c>
      <c r="M612" s="142">
        <v>0.223090968</v>
      </c>
      <c r="N612" s="142">
        <f t="shared" si="543"/>
        <v>-0.38088719799999993</v>
      </c>
      <c r="O612" s="142">
        <f t="shared" si="544"/>
        <v>-0.36337678400000001</v>
      </c>
      <c r="P612" s="142">
        <f t="shared" si="545"/>
        <v>-1.4360599999996282E-4</v>
      </c>
      <c r="Q612" s="142">
        <f t="shared" si="546"/>
        <v>0</v>
      </c>
      <c r="R612" s="142">
        <f t="shared" si="547"/>
        <v>-1.7366807999999956E-2</v>
      </c>
      <c r="S612" s="134">
        <v>2.3918211999999999</v>
      </c>
      <c r="T612" s="134">
        <v>0.40567607</v>
      </c>
      <c r="U612" s="168">
        <v>1.80023599</v>
      </c>
      <c r="V612" s="134">
        <v>0</v>
      </c>
      <c r="W612" s="142">
        <v>0.18590914</v>
      </c>
      <c r="X612" s="142"/>
      <c r="Y612" s="142"/>
      <c r="Z612" s="142"/>
      <c r="AA612" s="142"/>
      <c r="AB612" s="181">
        <v>2020</v>
      </c>
      <c r="AC612" s="142" t="s">
        <v>2198</v>
      </c>
      <c r="AD612" s="142" t="s">
        <v>2199</v>
      </c>
      <c r="AE612" s="134">
        <v>0.25</v>
      </c>
      <c r="AF612" s="181">
        <v>2020</v>
      </c>
      <c r="AG612" s="142" t="s">
        <v>2200</v>
      </c>
      <c r="AH612" s="142" t="s">
        <v>2201</v>
      </c>
      <c r="AI612" s="142" t="s">
        <v>2202</v>
      </c>
      <c r="AJ612" s="134">
        <v>0.40199999999999997</v>
      </c>
      <c r="AK612" s="142"/>
    </row>
    <row r="613" spans="1:37" ht="78.75" x14ac:dyDescent="0.25">
      <c r="A613" s="267">
        <f t="shared" si="538"/>
        <v>535</v>
      </c>
      <c r="B613" s="133" t="s">
        <v>936</v>
      </c>
      <c r="C613" s="138" t="s">
        <v>937</v>
      </c>
      <c r="D613" s="142">
        <v>16.065011999999999</v>
      </c>
      <c r="E613" s="142">
        <f t="shared" si="540"/>
        <v>0.96390071999999993</v>
      </c>
      <c r="F613" s="142">
        <f t="shared" si="541"/>
        <v>13.494610079999999</v>
      </c>
      <c r="G613" s="142">
        <v>0</v>
      </c>
      <c r="H613" s="142">
        <f t="shared" si="542"/>
        <v>1.6065012000000001</v>
      </c>
      <c r="I613" s="142">
        <v>1.1425594919999997</v>
      </c>
      <c r="J613" s="142">
        <v>0</v>
      </c>
      <c r="K613" s="142">
        <v>0</v>
      </c>
      <c r="L613" s="142">
        <v>0</v>
      </c>
      <c r="M613" s="142">
        <v>1.1425594919999997</v>
      </c>
      <c r="N613" s="142">
        <f t="shared" si="543"/>
        <v>14.922452507999999</v>
      </c>
      <c r="O613" s="142">
        <f t="shared" si="544"/>
        <v>0.96390071999999993</v>
      </c>
      <c r="P613" s="142">
        <f t="shared" si="545"/>
        <v>13.494610079999999</v>
      </c>
      <c r="Q613" s="142">
        <f t="shared" si="546"/>
        <v>0</v>
      </c>
      <c r="R613" s="142">
        <f t="shared" si="547"/>
        <v>0.46394170800000034</v>
      </c>
      <c r="S613" s="134">
        <v>0.95213290999999989</v>
      </c>
      <c r="T613" s="134">
        <v>0</v>
      </c>
      <c r="U613" s="168">
        <v>0</v>
      </c>
      <c r="V613" s="134">
        <v>0</v>
      </c>
      <c r="W613" s="142">
        <v>0.95213290999999989</v>
      </c>
      <c r="X613" s="142"/>
      <c r="Y613" s="142"/>
      <c r="Z613" s="142"/>
      <c r="AA613" s="142"/>
      <c r="AB613" s="142"/>
      <c r="AC613" s="142"/>
      <c r="AD613" s="142"/>
      <c r="AE613" s="134">
        <v>0</v>
      </c>
      <c r="AF613" s="142"/>
      <c r="AG613" s="142"/>
      <c r="AH613" s="142"/>
      <c r="AI613" s="142"/>
      <c r="AJ613" s="134">
        <v>0</v>
      </c>
      <c r="AK613" s="142"/>
    </row>
    <row r="614" spans="1:37" ht="94.5" x14ac:dyDescent="0.25">
      <c r="A614" s="267">
        <f t="shared" si="538"/>
        <v>536</v>
      </c>
      <c r="B614" s="133" t="s">
        <v>938</v>
      </c>
      <c r="C614" s="138" t="s">
        <v>1721</v>
      </c>
      <c r="D614" s="142">
        <v>1.354968</v>
      </c>
      <c r="E614" s="142">
        <f t="shared" si="540"/>
        <v>8.1298079999999995E-2</v>
      </c>
      <c r="F614" s="142">
        <f t="shared" si="541"/>
        <v>1.1381731199999998</v>
      </c>
      <c r="G614" s="142">
        <v>0</v>
      </c>
      <c r="H614" s="142">
        <f t="shared" si="542"/>
        <v>0.1354968</v>
      </c>
      <c r="I614" s="142">
        <v>1.1268137180000002</v>
      </c>
      <c r="J614" s="142">
        <v>0.13969818000000001</v>
      </c>
      <c r="K614" s="142">
        <v>0.88130975</v>
      </c>
      <c r="L614" s="142">
        <v>0</v>
      </c>
      <c r="M614" s="142">
        <v>0.10580578799999998</v>
      </c>
      <c r="N614" s="142">
        <f t="shared" si="543"/>
        <v>0.22815428199999976</v>
      </c>
      <c r="O614" s="142">
        <f t="shared" si="544"/>
        <v>-5.840010000000001E-2</v>
      </c>
      <c r="P614" s="142">
        <f t="shared" si="545"/>
        <v>0.25686336999999981</v>
      </c>
      <c r="Q614" s="142">
        <f t="shared" si="546"/>
        <v>0</v>
      </c>
      <c r="R614" s="142">
        <f t="shared" si="547"/>
        <v>2.9691012000000017E-2</v>
      </c>
      <c r="S614" s="134">
        <v>1.1226176299999999</v>
      </c>
      <c r="T614" s="134">
        <v>0.11641515</v>
      </c>
      <c r="U614" s="168">
        <v>0.91803098999999999</v>
      </c>
      <c r="V614" s="134">
        <v>0</v>
      </c>
      <c r="W614" s="142">
        <v>8.8171489999999991E-2</v>
      </c>
      <c r="X614" s="142"/>
      <c r="Y614" s="142"/>
      <c r="Z614" s="142"/>
      <c r="AA614" s="142"/>
      <c r="AB614" s="181">
        <v>2020</v>
      </c>
      <c r="AC614" s="142" t="s">
        <v>2198</v>
      </c>
      <c r="AD614" s="142" t="s">
        <v>2199</v>
      </c>
      <c r="AE614" s="134">
        <v>0.1</v>
      </c>
      <c r="AF614" s="181">
        <v>2020</v>
      </c>
      <c r="AG614" s="142" t="s">
        <v>2200</v>
      </c>
      <c r="AH614" s="142" t="s">
        <v>2201</v>
      </c>
      <c r="AI614" s="142" t="s">
        <v>2202</v>
      </c>
      <c r="AJ614" s="134">
        <v>0.10427</v>
      </c>
      <c r="AK614" s="142"/>
    </row>
    <row r="615" spans="1:37" ht="78.75" x14ac:dyDescent="0.25">
      <c r="A615" s="267">
        <f t="shared" si="538"/>
        <v>537</v>
      </c>
      <c r="B615" s="133" t="s">
        <v>1962</v>
      </c>
      <c r="C615" s="138" t="s">
        <v>939</v>
      </c>
      <c r="D615" s="142">
        <v>6.0046175999999996</v>
      </c>
      <c r="E615" s="142">
        <f t="shared" si="540"/>
        <v>0.36027705599999998</v>
      </c>
      <c r="F615" s="142">
        <f t="shared" si="541"/>
        <v>5.0438787839999994</v>
      </c>
      <c r="G615" s="142">
        <v>0</v>
      </c>
      <c r="H615" s="142">
        <f t="shared" si="542"/>
        <v>0.60046175999999996</v>
      </c>
      <c r="I615" s="142">
        <v>0.42705434399999997</v>
      </c>
      <c r="J615" s="142">
        <v>0</v>
      </c>
      <c r="K615" s="142">
        <v>0</v>
      </c>
      <c r="L615" s="142">
        <v>0</v>
      </c>
      <c r="M615" s="142">
        <v>0.42705434399999997</v>
      </c>
      <c r="N615" s="142">
        <f t="shared" si="543"/>
        <v>5.5775632559999995</v>
      </c>
      <c r="O615" s="142">
        <f t="shared" si="544"/>
        <v>0.36027705599999998</v>
      </c>
      <c r="P615" s="142">
        <f t="shared" si="545"/>
        <v>5.0438787839999994</v>
      </c>
      <c r="Q615" s="142">
        <f t="shared" si="546"/>
        <v>0</v>
      </c>
      <c r="R615" s="142">
        <f t="shared" si="547"/>
        <v>0.17340741599999998</v>
      </c>
      <c r="S615" s="134">
        <v>0.35587862000000003</v>
      </c>
      <c r="T615" s="134">
        <v>0</v>
      </c>
      <c r="U615" s="168">
        <v>0</v>
      </c>
      <c r="V615" s="134">
        <v>0</v>
      </c>
      <c r="W615" s="142">
        <v>0.35587862000000003</v>
      </c>
      <c r="X615" s="142"/>
      <c r="Y615" s="142"/>
      <c r="Z615" s="142"/>
      <c r="AA615" s="142"/>
      <c r="AB615" s="142"/>
      <c r="AC615" s="142"/>
      <c r="AD615" s="142"/>
      <c r="AE615" s="134">
        <v>0</v>
      </c>
      <c r="AF615" s="142"/>
      <c r="AG615" s="142"/>
      <c r="AH615" s="142"/>
      <c r="AI615" s="142"/>
      <c r="AJ615" s="134">
        <v>0</v>
      </c>
      <c r="AK615" s="142"/>
    </row>
    <row r="616" spans="1:37" ht="63" x14ac:dyDescent="0.25">
      <c r="A616" s="267">
        <f t="shared" si="538"/>
        <v>538</v>
      </c>
      <c r="B616" s="133" t="s">
        <v>940</v>
      </c>
      <c r="C616" s="138" t="s">
        <v>941</v>
      </c>
      <c r="D616" s="142">
        <v>0</v>
      </c>
      <c r="E616" s="142">
        <f t="shared" si="540"/>
        <v>0</v>
      </c>
      <c r="F616" s="142">
        <f t="shared" si="541"/>
        <v>0</v>
      </c>
      <c r="G616" s="142">
        <v>0</v>
      </c>
      <c r="H616" s="142">
        <f t="shared" si="542"/>
        <v>0</v>
      </c>
      <c r="I616" s="142">
        <v>3.4478772000000002</v>
      </c>
      <c r="J616" s="142">
        <v>0</v>
      </c>
      <c r="K616" s="142">
        <v>3.4478772000000002</v>
      </c>
      <c r="L616" s="142">
        <v>0</v>
      </c>
      <c r="M616" s="142">
        <v>0</v>
      </c>
      <c r="N616" s="142">
        <f t="shared" si="543"/>
        <v>-3.4478772000000002</v>
      </c>
      <c r="O616" s="142">
        <f t="shared" si="544"/>
        <v>0</v>
      </c>
      <c r="P616" s="142">
        <f t="shared" si="545"/>
        <v>-3.4478772000000002</v>
      </c>
      <c r="Q616" s="142">
        <f t="shared" si="546"/>
        <v>0</v>
      </c>
      <c r="R616" s="142">
        <f t="shared" si="547"/>
        <v>0</v>
      </c>
      <c r="S616" s="134">
        <v>0</v>
      </c>
      <c r="T616" s="134">
        <v>0</v>
      </c>
      <c r="U616" s="168">
        <v>0</v>
      </c>
      <c r="V616" s="134">
        <v>0</v>
      </c>
      <c r="W616" s="142">
        <v>0</v>
      </c>
      <c r="X616" s="142"/>
      <c r="Y616" s="142"/>
      <c r="Z616" s="142"/>
      <c r="AA616" s="142"/>
      <c r="AB616" s="142"/>
      <c r="AC616" s="142"/>
      <c r="AD616" s="142"/>
      <c r="AE616" s="134">
        <v>0</v>
      </c>
      <c r="AF616" s="142"/>
      <c r="AG616" s="142"/>
      <c r="AH616" s="142"/>
      <c r="AI616" s="142"/>
      <c r="AJ616" s="134">
        <v>0</v>
      </c>
      <c r="AK616" s="142"/>
    </row>
    <row r="617" spans="1:37" ht="15.75" x14ac:dyDescent="0.25">
      <c r="A617" s="267"/>
      <c r="B617" s="187" t="s">
        <v>942</v>
      </c>
      <c r="C617" s="188"/>
      <c r="D617" s="170">
        <v>14.680643999999999</v>
      </c>
      <c r="E617" s="170">
        <f t="shared" ref="E617:AK617" si="548">SUM(E618:E619)</f>
        <v>0.88083864000000001</v>
      </c>
      <c r="F617" s="170">
        <f t="shared" si="548"/>
        <v>12.331740960000001</v>
      </c>
      <c r="G617" s="170">
        <f t="shared" si="548"/>
        <v>0</v>
      </c>
      <c r="H617" s="170">
        <f t="shared" si="548"/>
        <v>1.4680644000000003</v>
      </c>
      <c r="I617" s="170">
        <f t="shared" si="548"/>
        <v>10.806557679999999</v>
      </c>
      <c r="J617" s="170">
        <f t="shared" si="548"/>
        <v>0</v>
      </c>
      <c r="K617" s="170">
        <f t="shared" si="548"/>
        <v>9.4446574600000002</v>
      </c>
      <c r="L617" s="170">
        <f t="shared" si="548"/>
        <v>0</v>
      </c>
      <c r="M617" s="170">
        <f t="shared" si="548"/>
        <v>1.3619002199999999</v>
      </c>
      <c r="N617" s="170">
        <f t="shared" si="548"/>
        <v>3.8740863200000009</v>
      </c>
      <c r="O617" s="170">
        <f t="shared" si="548"/>
        <v>0.88083864000000001</v>
      </c>
      <c r="P617" s="170">
        <f t="shared" si="548"/>
        <v>2.8870835000000006</v>
      </c>
      <c r="Q617" s="170">
        <f t="shared" si="548"/>
        <v>0</v>
      </c>
      <c r="R617" s="170">
        <f t="shared" si="548"/>
        <v>0.10616418000000022</v>
      </c>
      <c r="S617" s="170">
        <v>23.196413759999999</v>
      </c>
      <c r="T617" s="170">
        <v>0.99832159000000009</v>
      </c>
      <c r="U617" s="168">
        <v>21.063175320000003</v>
      </c>
      <c r="V617" s="170">
        <v>0</v>
      </c>
      <c r="W617" s="170">
        <v>1.13491685</v>
      </c>
      <c r="X617" s="170">
        <f t="shared" si="548"/>
        <v>0</v>
      </c>
      <c r="Y617" s="170">
        <f t="shared" si="548"/>
        <v>0</v>
      </c>
      <c r="Z617" s="170">
        <f t="shared" si="548"/>
        <v>0</v>
      </c>
      <c r="AA617" s="170">
        <f t="shared" si="548"/>
        <v>0</v>
      </c>
      <c r="AB617" s="170"/>
      <c r="AC617" s="170"/>
      <c r="AD617" s="170"/>
      <c r="AE617" s="170">
        <f t="shared" si="548"/>
        <v>0.25</v>
      </c>
      <c r="AF617" s="170"/>
      <c r="AG617" s="170"/>
      <c r="AH617" s="170"/>
      <c r="AI617" s="170"/>
      <c r="AJ617" s="170">
        <f t="shared" si="548"/>
        <v>2.3283999999999998</v>
      </c>
      <c r="AK617" s="170">
        <f t="shared" si="548"/>
        <v>0</v>
      </c>
    </row>
    <row r="618" spans="1:37" ht="63" x14ac:dyDescent="0.25">
      <c r="A618" s="267">
        <f t="shared" si="538"/>
        <v>539</v>
      </c>
      <c r="B618" s="133" t="s">
        <v>1963</v>
      </c>
      <c r="C618" s="138" t="s">
        <v>943</v>
      </c>
      <c r="D618" s="142">
        <v>1.2E-2</v>
      </c>
      <c r="E618" s="142">
        <f t="shared" ref="E618:E619" si="549">D618*6%</f>
        <v>7.1999999999999994E-4</v>
      </c>
      <c r="F618" s="142">
        <f t="shared" ref="F618:F619" si="550">D618-E618-H618</f>
        <v>1.008E-2</v>
      </c>
      <c r="G618" s="142">
        <v>0</v>
      </c>
      <c r="H618" s="142">
        <f t="shared" ref="H618:H619" si="551">D618*10%</f>
        <v>1.2000000000000001E-3</v>
      </c>
      <c r="I618" s="142">
        <v>0.31865178</v>
      </c>
      <c r="J618" s="142">
        <v>0</v>
      </c>
      <c r="K618" s="142">
        <v>0</v>
      </c>
      <c r="L618" s="142">
        <v>0</v>
      </c>
      <c r="M618" s="142">
        <v>0.31865178</v>
      </c>
      <c r="N618" s="142">
        <f t="shared" ref="N618:N619" si="552">D618-I618</f>
        <v>-0.30665177999999998</v>
      </c>
      <c r="O618" s="142">
        <f t="shared" ref="O618:O619" si="553">E618-J618</f>
        <v>7.1999999999999994E-4</v>
      </c>
      <c r="P618" s="142">
        <f t="shared" ref="P618:P619" si="554">F618-K618</f>
        <v>1.008E-2</v>
      </c>
      <c r="Q618" s="142">
        <f t="shared" ref="Q618:Q619" si="555">G618-L618</f>
        <v>0</v>
      </c>
      <c r="R618" s="142">
        <f t="shared" ref="R618:R619" si="556">H618-M618</f>
        <v>-0.31745178000000002</v>
      </c>
      <c r="S618" s="134">
        <v>12.48885522</v>
      </c>
      <c r="T618" s="134">
        <v>0.99832159000000009</v>
      </c>
      <c r="U618" s="168">
        <v>11.224990480000001</v>
      </c>
      <c r="V618" s="134">
        <v>0</v>
      </c>
      <c r="W618" s="142">
        <v>0.26554315000000001</v>
      </c>
      <c r="X618" s="142"/>
      <c r="Y618" s="142"/>
      <c r="Z618" s="142"/>
      <c r="AA618" s="142"/>
      <c r="AB618" s="181">
        <v>2020</v>
      </c>
      <c r="AC618" s="142" t="s">
        <v>2198</v>
      </c>
      <c r="AD618" s="142" t="s">
        <v>2199</v>
      </c>
      <c r="AE618" s="134">
        <v>0.25</v>
      </c>
      <c r="AF618" s="181">
        <v>2020</v>
      </c>
      <c r="AG618" s="142" t="s">
        <v>2200</v>
      </c>
      <c r="AH618" s="142" t="s">
        <v>2201</v>
      </c>
      <c r="AI618" s="142" t="s">
        <v>2202</v>
      </c>
      <c r="AJ618" s="134">
        <v>2.3283999999999998</v>
      </c>
      <c r="AK618" s="142"/>
    </row>
    <row r="619" spans="1:37" ht="63" x14ac:dyDescent="0.25">
      <c r="A619" s="267">
        <f t="shared" si="538"/>
        <v>540</v>
      </c>
      <c r="B619" s="133" t="s">
        <v>944</v>
      </c>
      <c r="C619" s="138" t="s">
        <v>945</v>
      </c>
      <c r="D619" s="142">
        <v>14.668644</v>
      </c>
      <c r="E619" s="142">
        <f t="shared" si="549"/>
        <v>0.88011863999999995</v>
      </c>
      <c r="F619" s="142">
        <f t="shared" si="550"/>
        <v>12.321660960000001</v>
      </c>
      <c r="G619" s="142">
        <v>0</v>
      </c>
      <c r="H619" s="142">
        <f t="shared" si="551"/>
        <v>1.4668644000000002</v>
      </c>
      <c r="I619" s="142">
        <v>10.487905899999999</v>
      </c>
      <c r="J619" s="142">
        <v>0</v>
      </c>
      <c r="K619" s="142">
        <v>9.4446574600000002</v>
      </c>
      <c r="L619" s="142">
        <v>0</v>
      </c>
      <c r="M619" s="142">
        <v>1.0432484399999999</v>
      </c>
      <c r="N619" s="142">
        <f t="shared" si="552"/>
        <v>4.180738100000001</v>
      </c>
      <c r="O619" s="142">
        <f t="shared" si="553"/>
        <v>0.88011863999999995</v>
      </c>
      <c r="P619" s="142">
        <f t="shared" si="554"/>
        <v>2.8770035000000007</v>
      </c>
      <c r="Q619" s="142">
        <f t="shared" si="555"/>
        <v>0</v>
      </c>
      <c r="R619" s="142">
        <f t="shared" si="556"/>
        <v>0.42361596000000024</v>
      </c>
      <c r="S619" s="134">
        <v>10.707558540000001</v>
      </c>
      <c r="T619" s="134">
        <v>0</v>
      </c>
      <c r="U619" s="168">
        <v>9.8381848400000003</v>
      </c>
      <c r="V619" s="134">
        <v>0</v>
      </c>
      <c r="W619" s="142">
        <v>0.86937370000000003</v>
      </c>
      <c r="X619" s="142"/>
      <c r="Y619" s="142"/>
      <c r="Z619" s="142"/>
      <c r="AA619" s="142"/>
      <c r="AB619" s="142"/>
      <c r="AC619" s="142"/>
      <c r="AD619" s="142"/>
      <c r="AE619" s="134">
        <v>0</v>
      </c>
      <c r="AF619" s="142"/>
      <c r="AG619" s="142"/>
      <c r="AH619" s="142"/>
      <c r="AI619" s="142"/>
      <c r="AJ619" s="134">
        <v>0</v>
      </c>
      <c r="AK619" s="142"/>
    </row>
    <row r="620" spans="1:37" ht="15.75" x14ac:dyDescent="0.25">
      <c r="A620" s="267"/>
      <c r="B620" s="187" t="s">
        <v>316</v>
      </c>
      <c r="C620" s="188"/>
      <c r="D620" s="170">
        <v>13.274210399999998</v>
      </c>
      <c r="E620" s="170">
        <f t="shared" ref="E620:AK620" si="557">SUM(E621:E624)</f>
        <v>0.79645262399999983</v>
      </c>
      <c r="F620" s="170">
        <f t="shared" si="557"/>
        <v>11.150336735999998</v>
      </c>
      <c r="G620" s="170">
        <f t="shared" si="557"/>
        <v>0</v>
      </c>
      <c r="H620" s="170">
        <f t="shared" si="557"/>
        <v>1.3274210399999999</v>
      </c>
      <c r="I620" s="170">
        <f t="shared" si="557"/>
        <v>3.0205983580000004</v>
      </c>
      <c r="J620" s="170">
        <f t="shared" si="557"/>
        <v>8.6188910000000007E-2</v>
      </c>
      <c r="K620" s="170">
        <f t="shared" si="557"/>
        <v>2.31760856</v>
      </c>
      <c r="L620" s="170">
        <f t="shared" si="557"/>
        <v>0</v>
      </c>
      <c r="M620" s="170">
        <f t="shared" si="557"/>
        <v>0.61680088799999999</v>
      </c>
      <c r="N620" s="170">
        <f t="shared" si="557"/>
        <v>10.253612041999997</v>
      </c>
      <c r="O620" s="170">
        <f t="shared" si="557"/>
        <v>0.71026371399999988</v>
      </c>
      <c r="P620" s="170">
        <f t="shared" si="557"/>
        <v>8.832728175999998</v>
      </c>
      <c r="Q620" s="170">
        <f t="shared" si="557"/>
        <v>0</v>
      </c>
      <c r="R620" s="170">
        <f t="shared" si="557"/>
        <v>0.71062015199999984</v>
      </c>
      <c r="S620" s="170">
        <v>2.5171652999999998</v>
      </c>
      <c r="T620" s="170">
        <v>7.1824089999999993E-2</v>
      </c>
      <c r="U620" s="168">
        <v>1.9313404699999999</v>
      </c>
      <c r="V620" s="170">
        <v>0</v>
      </c>
      <c r="W620" s="170">
        <v>0.51400073999999996</v>
      </c>
      <c r="X620" s="170">
        <f t="shared" si="557"/>
        <v>0</v>
      </c>
      <c r="Y620" s="170">
        <f t="shared" si="557"/>
        <v>0</v>
      </c>
      <c r="Z620" s="170">
        <f t="shared" si="557"/>
        <v>0</v>
      </c>
      <c r="AA620" s="170">
        <f t="shared" si="557"/>
        <v>0</v>
      </c>
      <c r="AB620" s="170"/>
      <c r="AC620" s="170"/>
      <c r="AD620" s="170"/>
      <c r="AE620" s="170">
        <f t="shared" si="557"/>
        <v>0</v>
      </c>
      <c r="AF620" s="170"/>
      <c r="AG620" s="170"/>
      <c r="AH620" s="170"/>
      <c r="AI620" s="170"/>
      <c r="AJ620" s="170">
        <f t="shared" si="557"/>
        <v>0</v>
      </c>
      <c r="AK620" s="170">
        <f t="shared" si="557"/>
        <v>0</v>
      </c>
    </row>
    <row r="621" spans="1:37" ht="47.25" x14ac:dyDescent="0.25">
      <c r="A621" s="267">
        <f t="shared" si="538"/>
        <v>541</v>
      </c>
      <c r="B621" s="133" t="s">
        <v>946</v>
      </c>
      <c r="C621" s="138" t="s">
        <v>947</v>
      </c>
      <c r="D621" s="142">
        <v>2.7932544000000004</v>
      </c>
      <c r="E621" s="142">
        <f t="shared" ref="E621:E624" si="558">D621*6%</f>
        <v>0.16759526400000002</v>
      </c>
      <c r="F621" s="142">
        <f t="shared" ref="F621:F624" si="559">D621-E621-H621</f>
        <v>2.3463336960000003</v>
      </c>
      <c r="G621" s="142">
        <v>0</v>
      </c>
      <c r="H621" s="142">
        <f t="shared" ref="H621:H624" si="560">D621*10%</f>
        <v>0.27932544000000004</v>
      </c>
      <c r="I621" s="142">
        <v>2.5162675640000001</v>
      </c>
      <c r="J621" s="142">
        <v>0</v>
      </c>
      <c r="K621" s="142">
        <v>2.31760856</v>
      </c>
      <c r="L621" s="142">
        <v>0</v>
      </c>
      <c r="M621" s="142">
        <v>0.198659004</v>
      </c>
      <c r="N621" s="142">
        <f t="shared" ref="N621:N624" si="561">D621-I621</f>
        <v>0.27698683600000029</v>
      </c>
      <c r="O621" s="142">
        <f t="shared" ref="O621:O624" si="562">E621-J621</f>
        <v>0.16759526400000002</v>
      </c>
      <c r="P621" s="142">
        <f t="shared" ref="P621:P624" si="563">F621-K621</f>
        <v>2.8725136000000262E-2</v>
      </c>
      <c r="Q621" s="142">
        <f t="shared" ref="Q621:Q624" si="564">G621-L621</f>
        <v>0</v>
      </c>
      <c r="R621" s="142">
        <f t="shared" ref="R621:R624" si="565">H621-M621</f>
        <v>8.0666436000000036E-2</v>
      </c>
      <c r="S621" s="134">
        <v>2.0968896399999997</v>
      </c>
      <c r="T621" s="134">
        <v>0</v>
      </c>
      <c r="U621" s="168">
        <v>1.9313404699999999</v>
      </c>
      <c r="V621" s="134">
        <v>0</v>
      </c>
      <c r="W621" s="142">
        <v>0.16554916999999997</v>
      </c>
      <c r="X621" s="142"/>
      <c r="Y621" s="142"/>
      <c r="Z621" s="142"/>
      <c r="AA621" s="142"/>
      <c r="AB621" s="142"/>
      <c r="AC621" s="142"/>
      <c r="AD621" s="142"/>
      <c r="AE621" s="134">
        <v>0</v>
      </c>
      <c r="AF621" s="142"/>
      <c r="AG621" s="142"/>
      <c r="AH621" s="142"/>
      <c r="AI621" s="142"/>
      <c r="AJ621" s="134">
        <v>0</v>
      </c>
      <c r="AK621" s="142"/>
    </row>
    <row r="622" spans="1:37" ht="63" x14ac:dyDescent="0.25">
      <c r="A622" s="267">
        <f t="shared" si="538"/>
        <v>542</v>
      </c>
      <c r="B622" s="133" t="s">
        <v>948</v>
      </c>
      <c r="C622" s="138" t="s">
        <v>949</v>
      </c>
      <c r="D622" s="142">
        <v>4.6016519999999996</v>
      </c>
      <c r="E622" s="142">
        <f t="shared" si="558"/>
        <v>0.27609911999999998</v>
      </c>
      <c r="F622" s="142">
        <f t="shared" si="559"/>
        <v>3.86538768</v>
      </c>
      <c r="G622" s="142">
        <v>0</v>
      </c>
      <c r="H622" s="142">
        <f t="shared" si="560"/>
        <v>0.4601652</v>
      </c>
      <c r="I622" s="142">
        <v>0</v>
      </c>
      <c r="J622" s="142">
        <v>0</v>
      </c>
      <c r="K622" s="142">
        <v>0</v>
      </c>
      <c r="L622" s="142">
        <v>0</v>
      </c>
      <c r="M622" s="142">
        <v>0</v>
      </c>
      <c r="N622" s="142">
        <f t="shared" si="561"/>
        <v>4.6016519999999996</v>
      </c>
      <c r="O622" s="142">
        <f t="shared" si="562"/>
        <v>0.27609911999999998</v>
      </c>
      <c r="P622" s="142">
        <f t="shared" si="563"/>
        <v>3.86538768</v>
      </c>
      <c r="Q622" s="142">
        <f t="shared" si="564"/>
        <v>0</v>
      </c>
      <c r="R622" s="142">
        <f t="shared" si="565"/>
        <v>0.4601652</v>
      </c>
      <c r="S622" s="134">
        <v>0</v>
      </c>
      <c r="T622" s="134">
        <v>0</v>
      </c>
      <c r="U622" s="168">
        <v>0</v>
      </c>
      <c r="V622" s="134">
        <v>0</v>
      </c>
      <c r="W622" s="142">
        <v>0</v>
      </c>
      <c r="X622" s="142"/>
      <c r="Y622" s="142"/>
      <c r="Z622" s="142"/>
      <c r="AA622" s="142"/>
      <c r="AB622" s="142"/>
      <c r="AC622" s="142"/>
      <c r="AD622" s="142"/>
      <c r="AE622" s="134">
        <v>0</v>
      </c>
      <c r="AF622" s="142"/>
      <c r="AG622" s="142"/>
      <c r="AH622" s="142"/>
      <c r="AI622" s="142"/>
      <c r="AJ622" s="134">
        <v>0</v>
      </c>
      <c r="AK622" s="142"/>
    </row>
    <row r="623" spans="1:37" ht="31.5" x14ac:dyDescent="0.25">
      <c r="A623" s="267">
        <f t="shared" si="538"/>
        <v>543</v>
      </c>
      <c r="B623" s="174" t="s">
        <v>950</v>
      </c>
      <c r="C623" s="138" t="s">
        <v>951</v>
      </c>
      <c r="D623" s="142">
        <v>5.8793039999999976</v>
      </c>
      <c r="E623" s="142">
        <f t="shared" si="558"/>
        <v>0.35275823999999983</v>
      </c>
      <c r="F623" s="142">
        <f t="shared" si="559"/>
        <v>4.9386153599999982</v>
      </c>
      <c r="G623" s="142">
        <v>0</v>
      </c>
      <c r="H623" s="142">
        <f t="shared" si="560"/>
        <v>0.58793039999999974</v>
      </c>
      <c r="I623" s="142">
        <v>0.41814188399999996</v>
      </c>
      <c r="J623" s="142">
        <v>0</v>
      </c>
      <c r="K623" s="142">
        <v>0</v>
      </c>
      <c r="L623" s="142">
        <v>0</v>
      </c>
      <c r="M623" s="142">
        <v>0.41814188399999996</v>
      </c>
      <c r="N623" s="142">
        <f t="shared" si="561"/>
        <v>5.4611621159999979</v>
      </c>
      <c r="O623" s="142">
        <f t="shared" si="562"/>
        <v>0.35275823999999983</v>
      </c>
      <c r="P623" s="142">
        <f t="shared" si="563"/>
        <v>4.9386153599999982</v>
      </c>
      <c r="Q623" s="142">
        <f t="shared" si="564"/>
        <v>0</v>
      </c>
      <c r="R623" s="142">
        <f t="shared" si="565"/>
        <v>0.16978851599999978</v>
      </c>
      <c r="S623" s="134">
        <v>0.34845156999999993</v>
      </c>
      <c r="T623" s="134">
        <v>0</v>
      </c>
      <c r="U623" s="168">
        <v>0</v>
      </c>
      <c r="V623" s="134">
        <v>0</v>
      </c>
      <c r="W623" s="142">
        <v>0.34845156999999993</v>
      </c>
      <c r="X623" s="142"/>
      <c r="Y623" s="142"/>
      <c r="Z623" s="142"/>
      <c r="AA623" s="142"/>
      <c r="AB623" s="142"/>
      <c r="AC623" s="142"/>
      <c r="AD623" s="142"/>
      <c r="AE623" s="134">
        <v>0</v>
      </c>
      <c r="AF623" s="142"/>
      <c r="AG623" s="142"/>
      <c r="AH623" s="142"/>
      <c r="AI623" s="142"/>
      <c r="AJ623" s="134">
        <v>0</v>
      </c>
      <c r="AK623" s="142"/>
    </row>
    <row r="624" spans="1:37" ht="63" x14ac:dyDescent="0.25">
      <c r="A624" s="267">
        <f t="shared" si="538"/>
        <v>544</v>
      </c>
      <c r="B624" s="133" t="s">
        <v>1579</v>
      </c>
      <c r="C624" s="138" t="s">
        <v>1580</v>
      </c>
      <c r="D624" s="142">
        <v>0</v>
      </c>
      <c r="E624" s="142">
        <f t="shared" si="558"/>
        <v>0</v>
      </c>
      <c r="F624" s="142">
        <f t="shared" si="559"/>
        <v>0</v>
      </c>
      <c r="G624" s="142">
        <v>0</v>
      </c>
      <c r="H624" s="142">
        <f t="shared" si="560"/>
        <v>0</v>
      </c>
      <c r="I624" s="142">
        <v>8.6188910000000007E-2</v>
      </c>
      <c r="J624" s="142">
        <v>8.6188910000000007E-2</v>
      </c>
      <c r="K624" s="142">
        <v>0</v>
      </c>
      <c r="L624" s="142">
        <v>0</v>
      </c>
      <c r="M624" s="142">
        <v>0</v>
      </c>
      <c r="N624" s="142">
        <f t="shared" si="561"/>
        <v>-8.6188910000000007E-2</v>
      </c>
      <c r="O624" s="142">
        <f t="shared" si="562"/>
        <v>-8.6188910000000007E-2</v>
      </c>
      <c r="P624" s="142">
        <f t="shared" si="563"/>
        <v>0</v>
      </c>
      <c r="Q624" s="142">
        <f t="shared" si="564"/>
        <v>0</v>
      </c>
      <c r="R624" s="142">
        <f t="shared" si="565"/>
        <v>0</v>
      </c>
      <c r="S624" s="134">
        <v>7.1824089999999993E-2</v>
      </c>
      <c r="T624" s="134">
        <v>7.1824089999999993E-2</v>
      </c>
      <c r="U624" s="168">
        <v>0</v>
      </c>
      <c r="V624" s="134">
        <v>0</v>
      </c>
      <c r="W624" s="142">
        <v>0</v>
      </c>
      <c r="X624" s="142"/>
      <c r="Y624" s="142"/>
      <c r="Z624" s="142"/>
      <c r="AA624" s="142"/>
      <c r="AB624" s="142"/>
      <c r="AC624" s="142"/>
      <c r="AD624" s="142"/>
      <c r="AE624" s="134">
        <v>0</v>
      </c>
      <c r="AF624" s="142"/>
      <c r="AG624" s="142"/>
      <c r="AH624" s="142"/>
      <c r="AI624" s="142"/>
      <c r="AJ624" s="134">
        <v>0</v>
      </c>
      <c r="AK624" s="142"/>
    </row>
    <row r="625" spans="1:37" ht="31.5" x14ac:dyDescent="0.25">
      <c r="A625" s="267"/>
      <c r="B625" s="191" t="s">
        <v>323</v>
      </c>
      <c r="C625" s="188"/>
      <c r="D625" s="170">
        <v>88.363144799999986</v>
      </c>
      <c r="E625" s="170">
        <f t="shared" ref="E625:AK625" si="566">SUM(E626:E629)</f>
        <v>5.3017886879999994</v>
      </c>
      <c r="F625" s="170">
        <f t="shared" si="566"/>
        <v>74.225041631999972</v>
      </c>
      <c r="G625" s="170">
        <f t="shared" si="566"/>
        <v>0</v>
      </c>
      <c r="H625" s="170">
        <f t="shared" si="566"/>
        <v>8.8363144799999986</v>
      </c>
      <c r="I625" s="170">
        <f t="shared" si="566"/>
        <v>13.680075492</v>
      </c>
      <c r="J625" s="170">
        <f t="shared" si="566"/>
        <v>0.36122047999999995</v>
      </c>
      <c r="K625" s="170">
        <f t="shared" si="566"/>
        <v>7.07023036</v>
      </c>
      <c r="L625" s="170">
        <f t="shared" si="566"/>
        <v>0</v>
      </c>
      <c r="M625" s="170">
        <f t="shared" si="566"/>
        <v>6.2486246519999993</v>
      </c>
      <c r="N625" s="170">
        <f t="shared" si="566"/>
        <v>74.683069308</v>
      </c>
      <c r="O625" s="170">
        <f t="shared" si="566"/>
        <v>4.9405682079999993</v>
      </c>
      <c r="P625" s="170">
        <f t="shared" si="566"/>
        <v>67.154811271999975</v>
      </c>
      <c r="Q625" s="170">
        <f t="shared" si="566"/>
        <v>0</v>
      </c>
      <c r="R625" s="170">
        <f t="shared" si="566"/>
        <v>2.5876898279999989</v>
      </c>
      <c r="S625" s="170">
        <v>12.87302757</v>
      </c>
      <c r="T625" s="170">
        <v>0.30101707</v>
      </c>
      <c r="U625" s="168">
        <v>7.3648232900000004</v>
      </c>
      <c r="V625" s="170">
        <v>0</v>
      </c>
      <c r="W625" s="170">
        <v>5.2071872099999998</v>
      </c>
      <c r="X625" s="170">
        <f t="shared" si="566"/>
        <v>0</v>
      </c>
      <c r="Y625" s="170">
        <f t="shared" si="566"/>
        <v>0</v>
      </c>
      <c r="Z625" s="170">
        <f t="shared" si="566"/>
        <v>0</v>
      </c>
      <c r="AA625" s="170">
        <f t="shared" si="566"/>
        <v>0</v>
      </c>
      <c r="AB625" s="170"/>
      <c r="AC625" s="170"/>
      <c r="AD625" s="170"/>
      <c r="AE625" s="170">
        <f t="shared" si="566"/>
        <v>0</v>
      </c>
      <c r="AF625" s="170"/>
      <c r="AG625" s="170"/>
      <c r="AH625" s="170"/>
      <c r="AI625" s="170"/>
      <c r="AJ625" s="170">
        <f t="shared" si="566"/>
        <v>0.22900000000000001</v>
      </c>
      <c r="AK625" s="170">
        <f t="shared" si="566"/>
        <v>0</v>
      </c>
    </row>
    <row r="626" spans="1:37" ht="63" x14ac:dyDescent="0.25">
      <c r="A626" s="267">
        <f t="shared" si="538"/>
        <v>545</v>
      </c>
      <c r="B626" s="133" t="s">
        <v>952</v>
      </c>
      <c r="C626" s="138" t="s">
        <v>953</v>
      </c>
      <c r="D626" s="142">
        <v>1.9444128000000001</v>
      </c>
      <c r="E626" s="142">
        <f t="shared" ref="E626:E629" si="567">D626*6%</f>
        <v>0.116664768</v>
      </c>
      <c r="F626" s="142">
        <f t="shared" ref="F626:F629" si="568">D626-E626-H626</f>
        <v>1.6333067520000002</v>
      </c>
      <c r="G626" s="142">
        <v>0</v>
      </c>
      <c r="H626" s="142">
        <f t="shared" ref="H626:H629" si="569">D626*10%</f>
        <v>0.19444128000000002</v>
      </c>
      <c r="I626" s="142">
        <v>0.13828853999999999</v>
      </c>
      <c r="J626" s="142">
        <v>0</v>
      </c>
      <c r="K626" s="142">
        <v>0</v>
      </c>
      <c r="L626" s="142">
        <v>0</v>
      </c>
      <c r="M626" s="142">
        <v>0.13828853999999999</v>
      </c>
      <c r="N626" s="142">
        <f t="shared" ref="N626:N629" si="570">D626-I626</f>
        <v>1.80612426</v>
      </c>
      <c r="O626" s="142">
        <f t="shared" ref="O626:O629" si="571">E626-J626</f>
        <v>0.116664768</v>
      </c>
      <c r="P626" s="142">
        <f t="shared" ref="P626:P629" si="572">F626-K626</f>
        <v>1.6333067520000002</v>
      </c>
      <c r="Q626" s="142">
        <f t="shared" ref="Q626:Q629" si="573">G626-L626</f>
        <v>0</v>
      </c>
      <c r="R626" s="142">
        <f t="shared" ref="R626:R629" si="574">H626-M626</f>
        <v>5.6152740000000034E-2</v>
      </c>
      <c r="S626" s="134">
        <v>0.11524044999999999</v>
      </c>
      <c r="T626" s="134">
        <v>0</v>
      </c>
      <c r="U626" s="168">
        <v>0</v>
      </c>
      <c r="V626" s="134">
        <v>0</v>
      </c>
      <c r="W626" s="142">
        <v>0.11524044999999999</v>
      </c>
      <c r="X626" s="142"/>
      <c r="Y626" s="142"/>
      <c r="Z626" s="142"/>
      <c r="AA626" s="142"/>
      <c r="AB626" s="142"/>
      <c r="AC626" s="142"/>
      <c r="AD626" s="142"/>
      <c r="AE626" s="134">
        <v>0</v>
      </c>
      <c r="AF626" s="142"/>
      <c r="AG626" s="142"/>
      <c r="AH626" s="142"/>
      <c r="AI626" s="142"/>
      <c r="AJ626" s="134">
        <v>0</v>
      </c>
      <c r="AK626" s="142"/>
    </row>
    <row r="627" spans="1:37" ht="94.5" x14ac:dyDescent="0.25">
      <c r="A627" s="267">
        <f t="shared" si="538"/>
        <v>546</v>
      </c>
      <c r="B627" s="133" t="s">
        <v>954</v>
      </c>
      <c r="C627" s="138" t="s">
        <v>955</v>
      </c>
      <c r="D627" s="142">
        <v>76.959491999999983</v>
      </c>
      <c r="E627" s="142">
        <f t="shared" si="567"/>
        <v>4.6175695199999991</v>
      </c>
      <c r="F627" s="142">
        <f t="shared" si="568"/>
        <v>64.645973279999978</v>
      </c>
      <c r="G627" s="142">
        <v>0</v>
      </c>
      <c r="H627" s="142">
        <f t="shared" si="569"/>
        <v>7.6959491999999985</v>
      </c>
      <c r="I627" s="142">
        <v>5.4734349839999998</v>
      </c>
      <c r="J627" s="142">
        <v>0</v>
      </c>
      <c r="K627" s="142">
        <v>0</v>
      </c>
      <c r="L627" s="142">
        <v>0</v>
      </c>
      <c r="M627" s="142">
        <v>5.4734349839999998</v>
      </c>
      <c r="N627" s="142">
        <f t="shared" si="570"/>
        <v>71.48605701599999</v>
      </c>
      <c r="O627" s="142">
        <f t="shared" si="571"/>
        <v>4.6175695199999991</v>
      </c>
      <c r="P627" s="142">
        <f t="shared" si="572"/>
        <v>64.645973279999978</v>
      </c>
      <c r="Q627" s="142">
        <f t="shared" si="573"/>
        <v>0</v>
      </c>
      <c r="R627" s="142">
        <f t="shared" si="574"/>
        <v>2.2225142159999987</v>
      </c>
      <c r="S627" s="134">
        <v>4.56119582</v>
      </c>
      <c r="T627" s="134">
        <v>0</v>
      </c>
      <c r="U627" s="168">
        <v>0</v>
      </c>
      <c r="V627" s="134">
        <v>0</v>
      </c>
      <c r="W627" s="142">
        <v>4.56119582</v>
      </c>
      <c r="X627" s="142"/>
      <c r="Y627" s="142"/>
      <c r="Z627" s="142"/>
      <c r="AA627" s="142"/>
      <c r="AB627" s="142"/>
      <c r="AC627" s="142"/>
      <c r="AD627" s="142"/>
      <c r="AE627" s="134">
        <v>0</v>
      </c>
      <c r="AF627" s="142"/>
      <c r="AG627" s="142"/>
      <c r="AH627" s="142"/>
      <c r="AI627" s="142"/>
      <c r="AJ627" s="134">
        <v>0</v>
      </c>
      <c r="AK627" s="142"/>
    </row>
    <row r="628" spans="1:37" ht="47.25" x14ac:dyDescent="0.25">
      <c r="A628" s="267">
        <f t="shared" si="538"/>
        <v>547</v>
      </c>
      <c r="B628" s="133" t="s">
        <v>956</v>
      </c>
      <c r="C628" s="138" t="s">
        <v>957</v>
      </c>
      <c r="D628" s="142">
        <v>1.2E-2</v>
      </c>
      <c r="E628" s="142">
        <f t="shared" si="567"/>
        <v>7.1999999999999994E-4</v>
      </c>
      <c r="F628" s="142">
        <f t="shared" si="568"/>
        <v>1.008E-2</v>
      </c>
      <c r="G628" s="142">
        <v>0</v>
      </c>
      <c r="H628" s="142">
        <f t="shared" si="569"/>
        <v>1.2000000000000001E-3</v>
      </c>
      <c r="I628" s="142">
        <v>8.5344000000000001E-4</v>
      </c>
      <c r="J628" s="142">
        <v>0</v>
      </c>
      <c r="K628" s="142">
        <v>0</v>
      </c>
      <c r="L628" s="142">
        <v>0</v>
      </c>
      <c r="M628" s="142">
        <v>8.5344000000000001E-4</v>
      </c>
      <c r="N628" s="142">
        <f t="shared" si="570"/>
        <v>1.114656E-2</v>
      </c>
      <c r="O628" s="142">
        <f t="shared" si="571"/>
        <v>7.1999999999999994E-4</v>
      </c>
      <c r="P628" s="142">
        <f t="shared" si="572"/>
        <v>1.008E-2</v>
      </c>
      <c r="Q628" s="142">
        <f t="shared" si="573"/>
        <v>0</v>
      </c>
      <c r="R628" s="142">
        <f t="shared" si="574"/>
        <v>3.465600000000001E-4</v>
      </c>
      <c r="S628" s="134">
        <v>7.1119999999999994E-4</v>
      </c>
      <c r="T628" s="134">
        <v>0</v>
      </c>
      <c r="U628" s="168">
        <v>0</v>
      </c>
      <c r="V628" s="134">
        <v>0</v>
      </c>
      <c r="W628" s="142">
        <v>7.1119999999999994E-4</v>
      </c>
      <c r="X628" s="142"/>
      <c r="Y628" s="142"/>
      <c r="Z628" s="142"/>
      <c r="AA628" s="142"/>
      <c r="AB628" s="142"/>
      <c r="AC628" s="142"/>
      <c r="AD628" s="142"/>
      <c r="AE628" s="134">
        <v>0</v>
      </c>
      <c r="AF628" s="142"/>
      <c r="AG628" s="142"/>
      <c r="AH628" s="142"/>
      <c r="AI628" s="142"/>
      <c r="AJ628" s="134">
        <v>0</v>
      </c>
      <c r="AK628" s="142"/>
    </row>
    <row r="629" spans="1:37" ht="47.25" x14ac:dyDescent="0.25">
      <c r="A629" s="267">
        <f t="shared" si="538"/>
        <v>548</v>
      </c>
      <c r="B629" s="133" t="s">
        <v>958</v>
      </c>
      <c r="C629" s="138" t="s">
        <v>959</v>
      </c>
      <c r="D629" s="142">
        <v>9.4472400000000007</v>
      </c>
      <c r="E629" s="142">
        <f t="shared" si="567"/>
        <v>0.56683440000000007</v>
      </c>
      <c r="F629" s="142">
        <f t="shared" si="568"/>
        <v>7.9356816000000014</v>
      </c>
      <c r="G629" s="142">
        <v>0</v>
      </c>
      <c r="H629" s="142">
        <f t="shared" si="569"/>
        <v>0.94472400000000012</v>
      </c>
      <c r="I629" s="142">
        <v>8.0674985279999998</v>
      </c>
      <c r="J629" s="142">
        <v>0.36122047999999995</v>
      </c>
      <c r="K629" s="142">
        <v>7.07023036</v>
      </c>
      <c r="L629" s="142">
        <v>0</v>
      </c>
      <c r="M629" s="142">
        <v>0.636047688</v>
      </c>
      <c r="N629" s="142">
        <f t="shared" si="570"/>
        <v>1.379741472000001</v>
      </c>
      <c r="O629" s="142">
        <f t="shared" si="571"/>
        <v>0.20561392000000012</v>
      </c>
      <c r="P629" s="142">
        <f t="shared" si="572"/>
        <v>0.8654512400000014</v>
      </c>
      <c r="Q629" s="142">
        <f t="shared" si="573"/>
        <v>0</v>
      </c>
      <c r="R629" s="142">
        <f t="shared" si="574"/>
        <v>0.30867631200000012</v>
      </c>
      <c r="S629" s="134">
        <v>8.1958801000000001</v>
      </c>
      <c r="T629" s="134">
        <v>0.30101707</v>
      </c>
      <c r="U629" s="168">
        <v>7.3648232900000004</v>
      </c>
      <c r="V629" s="134">
        <v>0</v>
      </c>
      <c r="W629" s="142">
        <v>0.53003973999999998</v>
      </c>
      <c r="X629" s="142"/>
      <c r="Y629" s="142"/>
      <c r="Z629" s="142"/>
      <c r="AA629" s="142"/>
      <c r="AB629" s="142"/>
      <c r="AC629" s="142"/>
      <c r="AD629" s="142"/>
      <c r="AE629" s="134">
        <v>0</v>
      </c>
      <c r="AF629" s="181">
        <v>2020</v>
      </c>
      <c r="AG629" s="142" t="s">
        <v>2200</v>
      </c>
      <c r="AH629" s="142" t="s">
        <v>2201</v>
      </c>
      <c r="AI629" s="142" t="s">
        <v>2202</v>
      </c>
      <c r="AJ629" s="134">
        <v>0.22900000000000001</v>
      </c>
      <c r="AK629" s="142"/>
    </row>
    <row r="630" spans="1:37" ht="15.75" x14ac:dyDescent="0.25">
      <c r="A630" s="267"/>
      <c r="B630" s="187" t="s">
        <v>330</v>
      </c>
      <c r="C630" s="188"/>
      <c r="D630" s="170">
        <v>27.323643360000002</v>
      </c>
      <c r="E630" s="170">
        <f t="shared" ref="E630:AK630" si="575">SUM(E631:E644)</f>
        <v>1.6394186015999999</v>
      </c>
      <c r="F630" s="170">
        <f t="shared" si="575"/>
        <v>22.951860422399996</v>
      </c>
      <c r="G630" s="170">
        <f t="shared" si="575"/>
        <v>0</v>
      </c>
      <c r="H630" s="170">
        <f t="shared" si="575"/>
        <v>2.7323643359999998</v>
      </c>
      <c r="I630" s="170">
        <f t="shared" si="575"/>
        <v>3.5554694859999998</v>
      </c>
      <c r="J630" s="170">
        <f t="shared" si="575"/>
        <v>0.30701102999999996</v>
      </c>
      <c r="K630" s="170">
        <f t="shared" si="575"/>
        <v>1.8748311519999998</v>
      </c>
      <c r="L630" s="170">
        <f t="shared" si="575"/>
        <v>0</v>
      </c>
      <c r="M630" s="170">
        <f t="shared" si="575"/>
        <v>1.3736273039999998</v>
      </c>
      <c r="N630" s="170">
        <f t="shared" si="575"/>
        <v>23.768173873999999</v>
      </c>
      <c r="O630" s="170">
        <f t="shared" si="575"/>
        <v>1.3324075715999997</v>
      </c>
      <c r="P630" s="170">
        <f t="shared" si="575"/>
        <v>21.077029270400001</v>
      </c>
      <c r="Q630" s="170">
        <f t="shared" si="575"/>
        <v>0</v>
      </c>
      <c r="R630" s="170">
        <f t="shared" si="575"/>
        <v>1.3587370320000003</v>
      </c>
      <c r="S630" s="170">
        <v>3.7683584999999997</v>
      </c>
      <c r="T630" s="170">
        <v>0.55816383999999997</v>
      </c>
      <c r="U630" s="168">
        <v>2.0655052400000002</v>
      </c>
      <c r="V630" s="170">
        <v>0</v>
      </c>
      <c r="W630" s="170">
        <v>1.14468942</v>
      </c>
      <c r="X630" s="170">
        <f t="shared" si="575"/>
        <v>0</v>
      </c>
      <c r="Y630" s="170">
        <f t="shared" si="575"/>
        <v>0</v>
      </c>
      <c r="Z630" s="170">
        <f t="shared" si="575"/>
        <v>0</v>
      </c>
      <c r="AA630" s="170">
        <f t="shared" si="575"/>
        <v>0</v>
      </c>
      <c r="AB630" s="170"/>
      <c r="AC630" s="170"/>
      <c r="AD630" s="170"/>
      <c r="AE630" s="170">
        <f t="shared" si="575"/>
        <v>0</v>
      </c>
      <c r="AF630" s="170"/>
      <c r="AG630" s="170"/>
      <c r="AH630" s="170"/>
      <c r="AI630" s="170"/>
      <c r="AJ630" s="170">
        <f t="shared" si="575"/>
        <v>0.49</v>
      </c>
      <c r="AK630" s="170">
        <f t="shared" si="575"/>
        <v>0</v>
      </c>
    </row>
    <row r="631" spans="1:37" ht="63" x14ac:dyDescent="0.25">
      <c r="A631" s="267">
        <f t="shared" si="538"/>
        <v>549</v>
      </c>
      <c r="B631" s="133" t="s">
        <v>1964</v>
      </c>
      <c r="C631" s="138" t="s">
        <v>960</v>
      </c>
      <c r="D631" s="142">
        <v>2.58945216</v>
      </c>
      <c r="E631" s="142">
        <f t="shared" ref="E631:E644" si="576">D631*6%</f>
        <v>0.15536712959999999</v>
      </c>
      <c r="F631" s="142">
        <f t="shared" ref="F631:F644" si="577">D631-E631-H631</f>
        <v>2.1751398144</v>
      </c>
      <c r="G631" s="142">
        <v>0</v>
      </c>
      <c r="H631" s="142">
        <f t="shared" ref="H631:H644" si="578">D631*10%</f>
        <v>0.25894521600000003</v>
      </c>
      <c r="I631" s="142">
        <v>0.18416438399999996</v>
      </c>
      <c r="J631" s="142">
        <v>0</v>
      </c>
      <c r="K631" s="142">
        <v>0</v>
      </c>
      <c r="L631" s="142">
        <v>0</v>
      </c>
      <c r="M631" s="142">
        <v>0.18416438399999996</v>
      </c>
      <c r="N631" s="142">
        <f t="shared" ref="N631:N644" si="579">D631-I631</f>
        <v>2.4052877760000002</v>
      </c>
      <c r="O631" s="142">
        <f t="shared" ref="O631:O644" si="580">E631-J631</f>
        <v>0.15536712959999999</v>
      </c>
      <c r="P631" s="142">
        <f t="shared" ref="P631:P644" si="581">F631-K631</f>
        <v>2.1751398144</v>
      </c>
      <c r="Q631" s="142">
        <f t="shared" ref="Q631:Q644" si="582">G631-L631</f>
        <v>0</v>
      </c>
      <c r="R631" s="142">
        <f t="shared" ref="R631:R644" si="583">H631-M631</f>
        <v>7.4780832000000075E-2</v>
      </c>
      <c r="S631" s="134">
        <v>0.15347032000000002</v>
      </c>
      <c r="T631" s="134">
        <v>0</v>
      </c>
      <c r="U631" s="168">
        <v>0</v>
      </c>
      <c r="V631" s="134">
        <v>0</v>
      </c>
      <c r="W631" s="142">
        <v>0.15347032000000002</v>
      </c>
      <c r="X631" s="142"/>
      <c r="Y631" s="142"/>
      <c r="Z631" s="142"/>
      <c r="AA631" s="142"/>
      <c r="AB631" s="142"/>
      <c r="AC631" s="142"/>
      <c r="AD631" s="142"/>
      <c r="AE631" s="134">
        <v>0</v>
      </c>
      <c r="AF631" s="142"/>
      <c r="AG631" s="142"/>
      <c r="AH631" s="142"/>
      <c r="AI631" s="142"/>
      <c r="AJ631" s="134">
        <v>0</v>
      </c>
      <c r="AK631" s="142"/>
    </row>
    <row r="632" spans="1:37" ht="63" x14ac:dyDescent="0.25">
      <c r="A632" s="267">
        <f t="shared" si="538"/>
        <v>550</v>
      </c>
      <c r="B632" s="133" t="s">
        <v>961</v>
      </c>
      <c r="C632" s="138" t="s">
        <v>962</v>
      </c>
      <c r="D632" s="142">
        <v>0.271704</v>
      </c>
      <c r="E632" s="142">
        <f t="shared" si="576"/>
        <v>1.6302239999999999E-2</v>
      </c>
      <c r="F632" s="142">
        <f t="shared" si="577"/>
        <v>0.22823135999999997</v>
      </c>
      <c r="G632" s="142">
        <v>0</v>
      </c>
      <c r="H632" s="142">
        <f t="shared" si="578"/>
        <v>2.7170400000000001E-2</v>
      </c>
      <c r="I632" s="142">
        <v>1.9323827999999998E-2</v>
      </c>
      <c r="J632" s="142">
        <v>0</v>
      </c>
      <c r="K632" s="142">
        <v>0</v>
      </c>
      <c r="L632" s="142">
        <v>0</v>
      </c>
      <c r="M632" s="142">
        <v>1.9323827999999998E-2</v>
      </c>
      <c r="N632" s="142">
        <f t="shared" si="579"/>
        <v>0.25238017200000001</v>
      </c>
      <c r="O632" s="142">
        <f t="shared" si="580"/>
        <v>1.6302239999999999E-2</v>
      </c>
      <c r="P632" s="142">
        <f t="shared" si="581"/>
        <v>0.22823135999999997</v>
      </c>
      <c r="Q632" s="142">
        <f t="shared" si="582"/>
        <v>0</v>
      </c>
      <c r="R632" s="142">
        <f t="shared" si="583"/>
        <v>7.846572000000003E-3</v>
      </c>
      <c r="S632" s="134">
        <v>0.10237945999999998</v>
      </c>
      <c r="T632" s="134">
        <v>8.6276269999999988E-2</v>
      </c>
      <c r="U632" s="168">
        <v>0</v>
      </c>
      <c r="V632" s="134">
        <v>0</v>
      </c>
      <c r="W632" s="142">
        <v>1.610319E-2</v>
      </c>
      <c r="X632" s="142"/>
      <c r="Y632" s="142"/>
      <c r="Z632" s="142"/>
      <c r="AA632" s="142"/>
      <c r="AB632" s="142"/>
      <c r="AC632" s="142"/>
      <c r="AD632" s="142"/>
      <c r="AE632" s="134">
        <v>0</v>
      </c>
      <c r="AF632" s="142"/>
      <c r="AG632" s="142"/>
      <c r="AH632" s="142"/>
      <c r="AI632" s="142"/>
      <c r="AJ632" s="134">
        <v>0</v>
      </c>
      <c r="AK632" s="142"/>
    </row>
    <row r="633" spans="1:37" ht="63" x14ac:dyDescent="0.25">
      <c r="A633" s="267">
        <f t="shared" si="538"/>
        <v>551</v>
      </c>
      <c r="B633" s="133" t="s">
        <v>963</v>
      </c>
      <c r="C633" s="138" t="s">
        <v>964</v>
      </c>
      <c r="D633" s="142">
        <v>1.3032360000000001</v>
      </c>
      <c r="E633" s="142">
        <f t="shared" si="576"/>
        <v>7.8194159999999999E-2</v>
      </c>
      <c r="F633" s="142">
        <f t="shared" si="577"/>
        <v>1.09471824</v>
      </c>
      <c r="G633" s="142">
        <v>0</v>
      </c>
      <c r="H633" s="142">
        <f t="shared" si="578"/>
        <v>0.13032360000000001</v>
      </c>
      <c r="I633" s="142">
        <v>9.2687411999999997E-2</v>
      </c>
      <c r="J633" s="142">
        <v>0</v>
      </c>
      <c r="K633" s="142">
        <v>0</v>
      </c>
      <c r="L633" s="142">
        <v>0</v>
      </c>
      <c r="M633" s="142">
        <v>9.2687411999999997E-2</v>
      </c>
      <c r="N633" s="142">
        <f t="shared" si="579"/>
        <v>1.210548588</v>
      </c>
      <c r="O633" s="142">
        <f t="shared" si="580"/>
        <v>7.8194159999999999E-2</v>
      </c>
      <c r="P633" s="142">
        <f t="shared" si="581"/>
        <v>1.09471824</v>
      </c>
      <c r="Q633" s="142">
        <f t="shared" si="582"/>
        <v>0</v>
      </c>
      <c r="R633" s="142">
        <f t="shared" si="583"/>
        <v>3.7636188000000015E-2</v>
      </c>
      <c r="S633" s="134">
        <v>7.7239509999999997E-2</v>
      </c>
      <c r="T633" s="134">
        <v>0</v>
      </c>
      <c r="U633" s="168">
        <v>0</v>
      </c>
      <c r="V633" s="134">
        <v>0</v>
      </c>
      <c r="W633" s="142">
        <v>7.7239509999999997E-2</v>
      </c>
      <c r="X633" s="142"/>
      <c r="Y633" s="142"/>
      <c r="Z633" s="142"/>
      <c r="AA633" s="142"/>
      <c r="AB633" s="142"/>
      <c r="AC633" s="142"/>
      <c r="AD633" s="142"/>
      <c r="AE633" s="134">
        <v>0</v>
      </c>
      <c r="AF633" s="142"/>
      <c r="AG633" s="142"/>
      <c r="AH633" s="142"/>
      <c r="AI633" s="142"/>
      <c r="AJ633" s="134">
        <v>0</v>
      </c>
      <c r="AK633" s="142"/>
    </row>
    <row r="634" spans="1:37" ht="47.25" x14ac:dyDescent="0.25">
      <c r="A634" s="267">
        <f t="shared" si="538"/>
        <v>552</v>
      </c>
      <c r="B634" s="133" t="s">
        <v>965</v>
      </c>
      <c r="C634" s="138" t="s">
        <v>966</v>
      </c>
      <c r="D634" s="142">
        <v>1.1348640000000001</v>
      </c>
      <c r="E634" s="142">
        <f t="shared" si="576"/>
        <v>6.8091840000000001E-2</v>
      </c>
      <c r="F634" s="142">
        <f t="shared" si="577"/>
        <v>0.9532857600000002</v>
      </c>
      <c r="G634" s="142">
        <v>0</v>
      </c>
      <c r="H634" s="142">
        <f t="shared" si="578"/>
        <v>0.11348640000000002</v>
      </c>
      <c r="I634" s="142">
        <v>8.071263599999999E-2</v>
      </c>
      <c r="J634" s="142">
        <v>0</v>
      </c>
      <c r="K634" s="142">
        <v>0</v>
      </c>
      <c r="L634" s="142">
        <v>0</v>
      </c>
      <c r="M634" s="142">
        <v>8.071263599999999E-2</v>
      </c>
      <c r="N634" s="142">
        <f t="shared" si="579"/>
        <v>1.0541513640000002</v>
      </c>
      <c r="O634" s="142">
        <f t="shared" si="580"/>
        <v>6.8091840000000001E-2</v>
      </c>
      <c r="P634" s="142">
        <f t="shared" si="581"/>
        <v>0.9532857600000002</v>
      </c>
      <c r="Q634" s="142">
        <f t="shared" si="582"/>
        <v>0</v>
      </c>
      <c r="R634" s="142">
        <f t="shared" si="583"/>
        <v>3.2773764000000025E-2</v>
      </c>
      <c r="S634" s="134">
        <v>0.28330557999999995</v>
      </c>
      <c r="T634" s="134">
        <v>0.21604504999999999</v>
      </c>
      <c r="U634" s="168">
        <v>0</v>
      </c>
      <c r="V634" s="134">
        <v>0</v>
      </c>
      <c r="W634" s="142">
        <v>6.7260529999999999E-2</v>
      </c>
      <c r="X634" s="142"/>
      <c r="Y634" s="142"/>
      <c r="Z634" s="142"/>
      <c r="AA634" s="142"/>
      <c r="AB634" s="142"/>
      <c r="AC634" s="142"/>
      <c r="AD634" s="142"/>
      <c r="AE634" s="134">
        <v>0</v>
      </c>
      <c r="AF634" s="142"/>
      <c r="AG634" s="142"/>
      <c r="AH634" s="142"/>
      <c r="AI634" s="142"/>
      <c r="AJ634" s="134">
        <v>0</v>
      </c>
      <c r="AK634" s="142"/>
    </row>
    <row r="635" spans="1:37" ht="47.25" x14ac:dyDescent="0.25">
      <c r="A635" s="267">
        <f t="shared" si="538"/>
        <v>553</v>
      </c>
      <c r="B635" s="133" t="s">
        <v>967</v>
      </c>
      <c r="C635" s="138" t="s">
        <v>968</v>
      </c>
      <c r="D635" s="142">
        <v>1.721184</v>
      </c>
      <c r="E635" s="142">
        <f t="shared" si="576"/>
        <v>0.10327103999999999</v>
      </c>
      <c r="F635" s="142">
        <f t="shared" si="577"/>
        <v>1.44579456</v>
      </c>
      <c r="G635" s="142">
        <v>0</v>
      </c>
      <c r="H635" s="142">
        <f t="shared" si="578"/>
        <v>0.1721184</v>
      </c>
      <c r="I635" s="142">
        <v>0.12241229999999999</v>
      </c>
      <c r="J635" s="142">
        <v>0</v>
      </c>
      <c r="K635" s="142">
        <v>0</v>
      </c>
      <c r="L635" s="142">
        <v>0</v>
      </c>
      <c r="M635" s="142">
        <v>0.12241229999999999</v>
      </c>
      <c r="N635" s="142">
        <f t="shared" si="579"/>
        <v>1.5987717000000001</v>
      </c>
      <c r="O635" s="142">
        <f t="shared" si="580"/>
        <v>0.10327103999999999</v>
      </c>
      <c r="P635" s="142">
        <f t="shared" si="581"/>
        <v>1.44579456</v>
      </c>
      <c r="Q635" s="142">
        <f t="shared" si="582"/>
        <v>0</v>
      </c>
      <c r="R635" s="142">
        <f t="shared" si="583"/>
        <v>4.9706100000000017E-2</v>
      </c>
      <c r="S635" s="134">
        <v>0.10201025</v>
      </c>
      <c r="T635" s="134">
        <v>0</v>
      </c>
      <c r="U635" s="168">
        <v>0</v>
      </c>
      <c r="V635" s="134">
        <v>0</v>
      </c>
      <c r="W635" s="142">
        <v>0.10201025</v>
      </c>
      <c r="X635" s="142"/>
      <c r="Y635" s="142"/>
      <c r="Z635" s="142"/>
      <c r="AA635" s="142"/>
      <c r="AB635" s="142"/>
      <c r="AC635" s="142"/>
      <c r="AD635" s="142"/>
      <c r="AE635" s="134">
        <v>0</v>
      </c>
      <c r="AF635" s="142"/>
      <c r="AG635" s="142"/>
      <c r="AH635" s="142"/>
      <c r="AI635" s="142"/>
      <c r="AJ635" s="134">
        <v>0</v>
      </c>
      <c r="AK635" s="142"/>
    </row>
    <row r="636" spans="1:37" ht="63" x14ac:dyDescent="0.25">
      <c r="A636" s="267">
        <f t="shared" si="538"/>
        <v>554</v>
      </c>
      <c r="B636" s="133" t="s">
        <v>969</v>
      </c>
      <c r="C636" s="138" t="s">
        <v>970</v>
      </c>
      <c r="D636" s="142">
        <v>0.19397999999999999</v>
      </c>
      <c r="E636" s="142">
        <f t="shared" si="576"/>
        <v>1.1638799999999999E-2</v>
      </c>
      <c r="F636" s="142">
        <f t="shared" si="577"/>
        <v>0.16294319999999998</v>
      </c>
      <c r="G636" s="142">
        <v>0</v>
      </c>
      <c r="H636" s="142">
        <f t="shared" si="578"/>
        <v>1.9397999999999999E-2</v>
      </c>
      <c r="I636" s="142">
        <v>0.53342738199999995</v>
      </c>
      <c r="J636" s="142">
        <v>0</v>
      </c>
      <c r="K636" s="142">
        <v>0.49995001</v>
      </c>
      <c r="L636" s="142">
        <v>0</v>
      </c>
      <c r="M636" s="142">
        <v>3.3477371999999998E-2</v>
      </c>
      <c r="N636" s="142">
        <f t="shared" si="579"/>
        <v>-0.33944738199999996</v>
      </c>
      <c r="O636" s="142">
        <f t="shared" si="580"/>
        <v>1.1638799999999999E-2</v>
      </c>
      <c r="P636" s="142">
        <f t="shared" si="581"/>
        <v>-0.33700680999999999</v>
      </c>
      <c r="Q636" s="142">
        <f t="shared" si="582"/>
        <v>0</v>
      </c>
      <c r="R636" s="142">
        <f t="shared" si="583"/>
        <v>-1.4079372E-2</v>
      </c>
      <c r="S636" s="134">
        <v>0.71235116000000009</v>
      </c>
      <c r="T636" s="134">
        <v>0</v>
      </c>
      <c r="U636" s="168">
        <v>0.68445334999999996</v>
      </c>
      <c r="V636" s="134">
        <v>0</v>
      </c>
      <c r="W636" s="142">
        <v>2.7897809999999999E-2</v>
      </c>
      <c r="X636" s="142"/>
      <c r="Y636" s="142"/>
      <c r="Z636" s="142"/>
      <c r="AA636" s="142"/>
      <c r="AB636" s="142"/>
      <c r="AC636" s="142"/>
      <c r="AD636" s="142"/>
      <c r="AE636" s="134">
        <v>0</v>
      </c>
      <c r="AF636" s="181">
        <v>2020</v>
      </c>
      <c r="AG636" s="142" t="s">
        <v>2200</v>
      </c>
      <c r="AH636" s="142" t="s">
        <v>2201</v>
      </c>
      <c r="AI636" s="142" t="s">
        <v>2202</v>
      </c>
      <c r="AJ636" s="134">
        <v>0.22700000000000001</v>
      </c>
      <c r="AK636" s="142"/>
    </row>
    <row r="637" spans="1:37" ht="63" x14ac:dyDescent="0.25">
      <c r="A637" s="267">
        <f t="shared" si="538"/>
        <v>555</v>
      </c>
      <c r="B637" s="133" t="s">
        <v>971</v>
      </c>
      <c r="C637" s="138" t="s">
        <v>972</v>
      </c>
      <c r="D637" s="142">
        <v>0.99358799999999992</v>
      </c>
      <c r="E637" s="142">
        <f t="shared" si="576"/>
        <v>5.9615279999999993E-2</v>
      </c>
      <c r="F637" s="142">
        <f t="shared" si="577"/>
        <v>0.8346139199999999</v>
      </c>
      <c r="G637" s="142">
        <v>0</v>
      </c>
      <c r="H637" s="142">
        <f t="shared" si="578"/>
        <v>9.9358799999999997E-2</v>
      </c>
      <c r="I637" s="142">
        <v>1.0270770140000001</v>
      </c>
      <c r="J637" s="142">
        <v>0.11031145999999999</v>
      </c>
      <c r="K637" s="142">
        <v>0.84610058999999993</v>
      </c>
      <c r="L637" s="142">
        <v>0</v>
      </c>
      <c r="M637" s="142">
        <v>7.0664963999999997E-2</v>
      </c>
      <c r="N637" s="142">
        <f t="shared" si="579"/>
        <v>-3.348901400000015E-2</v>
      </c>
      <c r="O637" s="142">
        <f t="shared" si="580"/>
        <v>-5.0696179999999993E-2</v>
      </c>
      <c r="P637" s="142">
        <f t="shared" si="581"/>
        <v>-1.1486670000000032E-2</v>
      </c>
      <c r="Q637" s="142">
        <f t="shared" si="582"/>
        <v>0</v>
      </c>
      <c r="R637" s="142">
        <f t="shared" si="583"/>
        <v>2.8693836E-2</v>
      </c>
      <c r="S637" s="134">
        <v>1.0321684599999998</v>
      </c>
      <c r="T637" s="134">
        <v>9.1926210000000008E-2</v>
      </c>
      <c r="U637" s="168">
        <v>0.88135478</v>
      </c>
      <c r="V637" s="134">
        <v>0</v>
      </c>
      <c r="W637" s="142">
        <v>5.8887469999999997E-2</v>
      </c>
      <c r="X637" s="142"/>
      <c r="Y637" s="142"/>
      <c r="Z637" s="142"/>
      <c r="AA637" s="142"/>
      <c r="AB637" s="142"/>
      <c r="AC637" s="142"/>
      <c r="AD637" s="142"/>
      <c r="AE637" s="134">
        <v>0</v>
      </c>
      <c r="AF637" s="142"/>
      <c r="AG637" s="142"/>
      <c r="AH637" s="142"/>
      <c r="AI637" s="142"/>
      <c r="AJ637" s="134">
        <v>0</v>
      </c>
      <c r="AK637" s="142"/>
    </row>
    <row r="638" spans="1:37" ht="47.25" x14ac:dyDescent="0.25">
      <c r="A638" s="267">
        <f t="shared" si="538"/>
        <v>556</v>
      </c>
      <c r="B638" s="133" t="s">
        <v>973</v>
      </c>
      <c r="C638" s="138" t="s">
        <v>974</v>
      </c>
      <c r="D638" s="142">
        <v>0.52531200000000011</v>
      </c>
      <c r="E638" s="142">
        <f t="shared" si="576"/>
        <v>3.1518720000000007E-2</v>
      </c>
      <c r="F638" s="142">
        <f t="shared" si="577"/>
        <v>0.44126208000000011</v>
      </c>
      <c r="G638" s="142">
        <v>0</v>
      </c>
      <c r="H638" s="142">
        <f t="shared" si="578"/>
        <v>5.2531200000000014E-2</v>
      </c>
      <c r="I638" s="142">
        <v>0.45917883599999998</v>
      </c>
      <c r="J638" s="142">
        <v>0</v>
      </c>
      <c r="K638" s="142">
        <v>0.39975768</v>
      </c>
      <c r="L638" s="142">
        <v>0</v>
      </c>
      <c r="M638" s="142">
        <v>5.9421156000000003E-2</v>
      </c>
      <c r="N638" s="142">
        <f t="shared" si="579"/>
        <v>6.6133164000000133E-2</v>
      </c>
      <c r="O638" s="142">
        <f t="shared" si="580"/>
        <v>3.1518720000000007E-2</v>
      </c>
      <c r="P638" s="142">
        <f t="shared" si="581"/>
        <v>4.1504400000000108E-2</v>
      </c>
      <c r="Q638" s="142">
        <f t="shared" si="582"/>
        <v>0</v>
      </c>
      <c r="R638" s="142">
        <f t="shared" si="583"/>
        <v>-6.8899559999999888E-3</v>
      </c>
      <c r="S638" s="134">
        <v>0.54921474000000003</v>
      </c>
      <c r="T638" s="134">
        <v>0</v>
      </c>
      <c r="U638" s="168">
        <v>0.49969711</v>
      </c>
      <c r="V638" s="134">
        <v>0</v>
      </c>
      <c r="W638" s="142">
        <v>4.951763E-2</v>
      </c>
      <c r="X638" s="142"/>
      <c r="Y638" s="142"/>
      <c r="Z638" s="142"/>
      <c r="AA638" s="142"/>
      <c r="AB638" s="142"/>
      <c r="AC638" s="142"/>
      <c r="AD638" s="142"/>
      <c r="AE638" s="134">
        <v>0</v>
      </c>
      <c r="AF638" s="181">
        <v>2020</v>
      </c>
      <c r="AG638" s="142" t="s">
        <v>2200</v>
      </c>
      <c r="AH638" s="142" t="s">
        <v>2201</v>
      </c>
      <c r="AI638" s="142" t="s">
        <v>2202</v>
      </c>
      <c r="AJ638" s="134">
        <v>0.26300000000000001</v>
      </c>
      <c r="AK638" s="142"/>
    </row>
    <row r="639" spans="1:37" ht="47.25" x14ac:dyDescent="0.25">
      <c r="A639" s="267">
        <f t="shared" si="538"/>
        <v>557</v>
      </c>
      <c r="B639" s="140" t="s">
        <v>975</v>
      </c>
      <c r="C639" s="132" t="s">
        <v>976</v>
      </c>
      <c r="D639" s="142">
        <v>6.4048799999999995</v>
      </c>
      <c r="E639" s="142">
        <f t="shared" si="576"/>
        <v>0.38429279999999993</v>
      </c>
      <c r="F639" s="142">
        <f t="shared" si="577"/>
        <v>5.3800992000000001</v>
      </c>
      <c r="G639" s="142">
        <v>0</v>
      </c>
      <c r="H639" s="142">
        <f t="shared" si="578"/>
        <v>0.64048799999999995</v>
      </c>
      <c r="I639" s="142">
        <v>0.45552136799999998</v>
      </c>
      <c r="J639" s="142">
        <v>0</v>
      </c>
      <c r="K639" s="142">
        <v>0</v>
      </c>
      <c r="L639" s="142">
        <v>0</v>
      </c>
      <c r="M639" s="142">
        <v>0.45552136799999998</v>
      </c>
      <c r="N639" s="142">
        <f t="shared" si="579"/>
        <v>5.9493586319999991</v>
      </c>
      <c r="O639" s="142">
        <f t="shared" si="580"/>
        <v>0.38429279999999993</v>
      </c>
      <c r="P639" s="142">
        <f t="shared" si="581"/>
        <v>5.3800992000000001</v>
      </c>
      <c r="Q639" s="142">
        <f t="shared" si="582"/>
        <v>0</v>
      </c>
      <c r="R639" s="142">
        <f t="shared" si="583"/>
        <v>0.18496663199999996</v>
      </c>
      <c r="S639" s="134">
        <v>0.37960113999999995</v>
      </c>
      <c r="T639" s="134">
        <v>0</v>
      </c>
      <c r="U639" s="168">
        <v>0</v>
      </c>
      <c r="V639" s="134">
        <v>0</v>
      </c>
      <c r="W639" s="142">
        <v>0.37960113999999995</v>
      </c>
      <c r="X639" s="142"/>
      <c r="Y639" s="142"/>
      <c r="Z639" s="142"/>
      <c r="AA639" s="142"/>
      <c r="AB639" s="142"/>
      <c r="AC639" s="142"/>
      <c r="AD639" s="142"/>
      <c r="AE639" s="134">
        <v>0</v>
      </c>
      <c r="AF639" s="142"/>
      <c r="AG639" s="142"/>
      <c r="AH639" s="142"/>
      <c r="AI639" s="142"/>
      <c r="AJ639" s="134">
        <v>0</v>
      </c>
      <c r="AK639" s="142"/>
    </row>
    <row r="640" spans="1:37" ht="94.5" x14ac:dyDescent="0.25">
      <c r="A640" s="267">
        <f t="shared" si="538"/>
        <v>558</v>
      </c>
      <c r="B640" s="174" t="s">
        <v>977</v>
      </c>
      <c r="C640" s="138" t="s">
        <v>1722</v>
      </c>
      <c r="D640" s="142">
        <v>4.3975439999999999</v>
      </c>
      <c r="E640" s="142">
        <f t="shared" si="576"/>
        <v>0.26385263999999997</v>
      </c>
      <c r="F640" s="142">
        <f t="shared" si="577"/>
        <v>3.6939369600000003</v>
      </c>
      <c r="G640" s="142">
        <v>0</v>
      </c>
      <c r="H640" s="142">
        <f t="shared" si="578"/>
        <v>0.43975439999999999</v>
      </c>
      <c r="I640" s="142">
        <v>0</v>
      </c>
      <c r="J640" s="142">
        <v>0</v>
      </c>
      <c r="K640" s="142">
        <v>0</v>
      </c>
      <c r="L640" s="142">
        <v>0</v>
      </c>
      <c r="M640" s="142">
        <v>0</v>
      </c>
      <c r="N640" s="142">
        <f t="shared" si="579"/>
        <v>4.3975439999999999</v>
      </c>
      <c r="O640" s="142">
        <f t="shared" si="580"/>
        <v>0.26385263999999997</v>
      </c>
      <c r="P640" s="142">
        <f t="shared" si="581"/>
        <v>3.6939369600000003</v>
      </c>
      <c r="Q640" s="142">
        <f t="shared" si="582"/>
        <v>0</v>
      </c>
      <c r="R640" s="142">
        <f t="shared" si="583"/>
        <v>0.43975439999999999</v>
      </c>
      <c r="S640" s="134">
        <v>0</v>
      </c>
      <c r="T640" s="134">
        <v>0</v>
      </c>
      <c r="U640" s="168">
        <v>0</v>
      </c>
      <c r="V640" s="134">
        <v>0</v>
      </c>
      <c r="W640" s="142">
        <v>0</v>
      </c>
      <c r="X640" s="142"/>
      <c r="Y640" s="142"/>
      <c r="Z640" s="142"/>
      <c r="AA640" s="142"/>
      <c r="AB640" s="142"/>
      <c r="AC640" s="142"/>
      <c r="AD640" s="142"/>
      <c r="AE640" s="134">
        <v>0</v>
      </c>
      <c r="AF640" s="142"/>
      <c r="AG640" s="142"/>
      <c r="AH640" s="142"/>
      <c r="AI640" s="142"/>
      <c r="AJ640" s="134">
        <v>0</v>
      </c>
      <c r="AK640" s="142"/>
    </row>
    <row r="641" spans="1:37" ht="94.5" x14ac:dyDescent="0.25">
      <c r="A641" s="267">
        <f t="shared" si="538"/>
        <v>559</v>
      </c>
      <c r="B641" s="133" t="s">
        <v>1965</v>
      </c>
      <c r="C641" s="138" t="s">
        <v>1723</v>
      </c>
      <c r="D641" s="142">
        <v>4.1990592000000007</v>
      </c>
      <c r="E641" s="142">
        <f t="shared" si="576"/>
        <v>0.25194355200000002</v>
      </c>
      <c r="F641" s="142">
        <f t="shared" si="577"/>
        <v>3.5272097280000003</v>
      </c>
      <c r="G641" s="142">
        <v>0</v>
      </c>
      <c r="H641" s="142">
        <f t="shared" si="578"/>
        <v>0.4199059200000001</v>
      </c>
      <c r="I641" s="142">
        <v>0</v>
      </c>
      <c r="J641" s="142">
        <v>0</v>
      </c>
      <c r="K641" s="142">
        <v>0</v>
      </c>
      <c r="L641" s="142">
        <v>0</v>
      </c>
      <c r="M641" s="142">
        <v>0</v>
      </c>
      <c r="N641" s="142">
        <f t="shared" si="579"/>
        <v>4.1990592000000007</v>
      </c>
      <c r="O641" s="142">
        <f t="shared" si="580"/>
        <v>0.25194355200000002</v>
      </c>
      <c r="P641" s="142">
        <f t="shared" si="581"/>
        <v>3.5272097280000003</v>
      </c>
      <c r="Q641" s="142">
        <f t="shared" si="582"/>
        <v>0</v>
      </c>
      <c r="R641" s="142">
        <f t="shared" si="583"/>
        <v>0.4199059200000001</v>
      </c>
      <c r="S641" s="134">
        <v>0</v>
      </c>
      <c r="T641" s="134">
        <v>0</v>
      </c>
      <c r="U641" s="168">
        <v>0</v>
      </c>
      <c r="V641" s="134">
        <v>0</v>
      </c>
      <c r="W641" s="142">
        <v>0</v>
      </c>
      <c r="X641" s="142"/>
      <c r="Y641" s="142"/>
      <c r="Z641" s="142"/>
      <c r="AA641" s="142"/>
      <c r="AB641" s="142"/>
      <c r="AC641" s="142"/>
      <c r="AD641" s="142"/>
      <c r="AE641" s="134">
        <v>0</v>
      </c>
      <c r="AF641" s="142"/>
      <c r="AG641" s="142"/>
      <c r="AH641" s="142"/>
      <c r="AI641" s="142"/>
      <c r="AJ641" s="134">
        <v>0</v>
      </c>
      <c r="AK641" s="142"/>
    </row>
    <row r="642" spans="1:37" ht="94.5" x14ac:dyDescent="0.25">
      <c r="A642" s="267">
        <f t="shared" si="538"/>
        <v>560</v>
      </c>
      <c r="B642" s="133" t="s">
        <v>978</v>
      </c>
      <c r="C642" s="138" t="s">
        <v>1724</v>
      </c>
      <c r="D642" s="142">
        <v>3.5888399999999998</v>
      </c>
      <c r="E642" s="142">
        <f t="shared" si="576"/>
        <v>0.21533039999999998</v>
      </c>
      <c r="F642" s="142">
        <f t="shared" si="577"/>
        <v>3.0146255999999996</v>
      </c>
      <c r="G642" s="142">
        <v>0</v>
      </c>
      <c r="H642" s="142">
        <f t="shared" si="578"/>
        <v>0.35888399999999998</v>
      </c>
      <c r="I642" s="142">
        <v>0.31913829399999999</v>
      </c>
      <c r="J642" s="142">
        <v>6.3896410000000001E-2</v>
      </c>
      <c r="K642" s="142">
        <v>0</v>
      </c>
      <c r="L642" s="142">
        <v>0</v>
      </c>
      <c r="M642" s="142">
        <v>0.25524188399999997</v>
      </c>
      <c r="N642" s="142">
        <f t="shared" si="579"/>
        <v>3.2697017059999998</v>
      </c>
      <c r="O642" s="142">
        <f t="shared" si="580"/>
        <v>0.15143398999999996</v>
      </c>
      <c r="P642" s="142">
        <f t="shared" si="581"/>
        <v>3.0146255999999996</v>
      </c>
      <c r="Q642" s="142">
        <f t="shared" si="582"/>
        <v>0</v>
      </c>
      <c r="R642" s="142">
        <f t="shared" si="583"/>
        <v>0.10364211600000001</v>
      </c>
      <c r="S642" s="134">
        <v>0.26594857999999999</v>
      </c>
      <c r="T642" s="134">
        <v>5.3247010000000004E-2</v>
      </c>
      <c r="U642" s="168">
        <v>0</v>
      </c>
      <c r="V642" s="134">
        <v>0</v>
      </c>
      <c r="W642" s="142">
        <v>0.21270156999999998</v>
      </c>
      <c r="X642" s="142"/>
      <c r="Y642" s="142"/>
      <c r="Z642" s="142"/>
      <c r="AA642" s="142"/>
      <c r="AB642" s="142"/>
      <c r="AC642" s="142"/>
      <c r="AD642" s="142"/>
      <c r="AE642" s="134">
        <v>0</v>
      </c>
      <c r="AF642" s="142"/>
      <c r="AG642" s="142"/>
      <c r="AH642" s="142"/>
      <c r="AI642" s="142"/>
      <c r="AJ642" s="134">
        <v>0</v>
      </c>
      <c r="AK642" s="142"/>
    </row>
    <row r="643" spans="1:37" ht="63" x14ac:dyDescent="0.25">
      <c r="A643" s="267">
        <f t="shared" si="538"/>
        <v>561</v>
      </c>
      <c r="B643" s="133" t="s">
        <v>979</v>
      </c>
      <c r="C643" s="138" t="s">
        <v>980</v>
      </c>
      <c r="D643" s="142">
        <v>0</v>
      </c>
      <c r="E643" s="142">
        <f t="shared" si="576"/>
        <v>0</v>
      </c>
      <c r="F643" s="142">
        <f t="shared" si="577"/>
        <v>0</v>
      </c>
      <c r="G643" s="142">
        <v>0</v>
      </c>
      <c r="H643" s="142">
        <f t="shared" si="578"/>
        <v>0</v>
      </c>
      <c r="I643" s="142">
        <v>0.12902287199999998</v>
      </c>
      <c r="J643" s="142">
        <v>0</v>
      </c>
      <c r="K643" s="142">
        <v>0.12902287199999998</v>
      </c>
      <c r="L643" s="142">
        <v>0</v>
      </c>
      <c r="M643" s="142">
        <v>0</v>
      </c>
      <c r="N643" s="142">
        <f t="shared" si="579"/>
        <v>-0.12902287199999998</v>
      </c>
      <c r="O643" s="142">
        <f t="shared" si="580"/>
        <v>0</v>
      </c>
      <c r="P643" s="142">
        <f t="shared" si="581"/>
        <v>-0.12902287199999998</v>
      </c>
      <c r="Q643" s="142">
        <f t="shared" si="582"/>
        <v>0</v>
      </c>
      <c r="R643" s="142">
        <f t="shared" si="583"/>
        <v>0</v>
      </c>
      <c r="S643" s="134">
        <v>0</v>
      </c>
      <c r="T643" s="134">
        <v>0</v>
      </c>
      <c r="U643" s="168">
        <v>0</v>
      </c>
      <c r="V643" s="134">
        <v>0</v>
      </c>
      <c r="W643" s="142">
        <v>0</v>
      </c>
      <c r="X643" s="142"/>
      <c r="Y643" s="142"/>
      <c r="Z643" s="142"/>
      <c r="AA643" s="142"/>
      <c r="AB643" s="142"/>
      <c r="AC643" s="142"/>
      <c r="AD643" s="142"/>
      <c r="AE643" s="134">
        <v>0</v>
      </c>
      <c r="AF643" s="142"/>
      <c r="AG643" s="142"/>
      <c r="AH643" s="142"/>
      <c r="AI643" s="142"/>
      <c r="AJ643" s="134">
        <v>0</v>
      </c>
      <c r="AK643" s="142"/>
    </row>
    <row r="644" spans="1:37" ht="47.25" x14ac:dyDescent="0.25">
      <c r="A644" s="267">
        <f t="shared" si="538"/>
        <v>562</v>
      </c>
      <c r="B644" s="133" t="s">
        <v>1966</v>
      </c>
      <c r="C644" s="138" t="s">
        <v>1967</v>
      </c>
      <c r="D644" s="142">
        <v>0</v>
      </c>
      <c r="E644" s="142">
        <f t="shared" si="576"/>
        <v>0</v>
      </c>
      <c r="F644" s="142">
        <f t="shared" si="577"/>
        <v>0</v>
      </c>
      <c r="G644" s="142">
        <v>0</v>
      </c>
      <c r="H644" s="142">
        <f t="shared" si="578"/>
        <v>0</v>
      </c>
      <c r="I644" s="142">
        <v>0.13280316</v>
      </c>
      <c r="J644" s="142">
        <v>0.13280316</v>
      </c>
      <c r="K644" s="142">
        <v>0</v>
      </c>
      <c r="L644" s="142">
        <v>0</v>
      </c>
      <c r="M644" s="142">
        <v>0</v>
      </c>
      <c r="N644" s="142">
        <f t="shared" si="579"/>
        <v>-0.13280316</v>
      </c>
      <c r="O644" s="142">
        <f t="shared" si="580"/>
        <v>-0.13280316</v>
      </c>
      <c r="P644" s="142">
        <f t="shared" si="581"/>
        <v>0</v>
      </c>
      <c r="Q644" s="142">
        <f t="shared" si="582"/>
        <v>0</v>
      </c>
      <c r="R644" s="142">
        <f t="shared" si="583"/>
        <v>0</v>
      </c>
      <c r="S644" s="134">
        <v>0.11066930000000001</v>
      </c>
      <c r="T644" s="134">
        <v>0.11066930000000001</v>
      </c>
      <c r="U644" s="168">
        <v>0</v>
      </c>
      <c r="V644" s="134">
        <v>0</v>
      </c>
      <c r="W644" s="142">
        <v>0</v>
      </c>
      <c r="X644" s="142"/>
      <c r="Y644" s="142"/>
      <c r="Z644" s="142"/>
      <c r="AA644" s="142"/>
      <c r="AB644" s="142"/>
      <c r="AC644" s="142"/>
      <c r="AD644" s="142"/>
      <c r="AE644" s="134">
        <v>0</v>
      </c>
      <c r="AF644" s="142"/>
      <c r="AG644" s="142"/>
      <c r="AH644" s="142"/>
      <c r="AI644" s="142"/>
      <c r="AJ644" s="134">
        <v>0</v>
      </c>
      <c r="AK644" s="142"/>
    </row>
    <row r="645" spans="1:37" ht="15.75" x14ac:dyDescent="0.25">
      <c r="A645" s="267"/>
      <c r="B645" s="187" t="s">
        <v>336</v>
      </c>
      <c r="C645" s="188"/>
      <c r="D645" s="170">
        <v>12.893935200000001</v>
      </c>
      <c r="E645" s="170">
        <f t="shared" ref="E645:AK645" si="584">SUM(E646:E650)</f>
        <v>0.77363611199999993</v>
      </c>
      <c r="F645" s="170">
        <f t="shared" si="584"/>
        <v>10.830905568</v>
      </c>
      <c r="G645" s="170">
        <f t="shared" si="584"/>
        <v>0</v>
      </c>
      <c r="H645" s="170">
        <f t="shared" si="584"/>
        <v>1.2893935200000002</v>
      </c>
      <c r="I645" s="170">
        <f t="shared" si="584"/>
        <v>11.956672253999999</v>
      </c>
      <c r="J645" s="170">
        <f t="shared" si="584"/>
        <v>0.24237196999999999</v>
      </c>
      <c r="K645" s="170">
        <f t="shared" si="584"/>
        <v>11.19544174</v>
      </c>
      <c r="L645" s="170">
        <f t="shared" si="584"/>
        <v>0</v>
      </c>
      <c r="M645" s="170">
        <f t="shared" si="584"/>
        <v>0.51885854399999998</v>
      </c>
      <c r="N645" s="170">
        <f t="shared" si="584"/>
        <v>0.93726294600000015</v>
      </c>
      <c r="O645" s="170">
        <f t="shared" si="584"/>
        <v>0.53126414199999994</v>
      </c>
      <c r="P645" s="170">
        <f t="shared" si="584"/>
        <v>-0.36453617200000021</v>
      </c>
      <c r="Q645" s="170">
        <f t="shared" si="584"/>
        <v>0</v>
      </c>
      <c r="R645" s="170">
        <f t="shared" si="584"/>
        <v>0.77053497599999998</v>
      </c>
      <c r="S645" s="170">
        <v>0.43238211999999998</v>
      </c>
      <c r="T645" s="170">
        <v>0</v>
      </c>
      <c r="U645" s="168">
        <v>0</v>
      </c>
      <c r="V645" s="170">
        <v>0</v>
      </c>
      <c r="W645" s="170">
        <v>0.43238211999999998</v>
      </c>
      <c r="X645" s="170">
        <f t="shared" si="584"/>
        <v>0</v>
      </c>
      <c r="Y645" s="170">
        <f t="shared" si="584"/>
        <v>0</v>
      </c>
      <c r="Z645" s="170">
        <f t="shared" si="584"/>
        <v>0</v>
      </c>
      <c r="AA645" s="170">
        <f t="shared" si="584"/>
        <v>0</v>
      </c>
      <c r="AB645" s="170"/>
      <c r="AC645" s="170"/>
      <c r="AD645" s="170"/>
      <c r="AE645" s="170">
        <f t="shared" si="584"/>
        <v>0</v>
      </c>
      <c r="AF645" s="170"/>
      <c r="AG645" s="170"/>
      <c r="AH645" s="170"/>
      <c r="AI645" s="170"/>
      <c r="AJ645" s="170">
        <f t="shared" si="584"/>
        <v>0.36</v>
      </c>
      <c r="AK645" s="170">
        <f t="shared" si="584"/>
        <v>0</v>
      </c>
    </row>
    <row r="646" spans="1:37" ht="63" x14ac:dyDescent="0.25">
      <c r="A646" s="267">
        <f t="shared" si="538"/>
        <v>563</v>
      </c>
      <c r="B646" s="133" t="s">
        <v>981</v>
      </c>
      <c r="C646" s="138" t="s">
        <v>982</v>
      </c>
      <c r="D646" s="142">
        <v>1.9471391999999998</v>
      </c>
      <c r="E646" s="142">
        <f t="shared" ref="E646:E650" si="585">D646*6%</f>
        <v>0.11682835199999998</v>
      </c>
      <c r="F646" s="142">
        <f t="shared" ref="F646:F650" si="586">D646-E646-H646</f>
        <v>1.635596928</v>
      </c>
      <c r="G646" s="142">
        <v>0</v>
      </c>
      <c r="H646" s="142">
        <f t="shared" ref="H646:H650" si="587">D646*10%</f>
        <v>0.19471391999999998</v>
      </c>
      <c r="I646" s="142">
        <v>0</v>
      </c>
      <c r="J646" s="142">
        <v>0</v>
      </c>
      <c r="K646" s="142">
        <v>0</v>
      </c>
      <c r="L646" s="142">
        <v>0</v>
      </c>
      <c r="M646" s="142">
        <v>0</v>
      </c>
      <c r="N646" s="142">
        <f t="shared" ref="N646:N650" si="588">D646-I646</f>
        <v>1.9471391999999998</v>
      </c>
      <c r="O646" s="142">
        <f t="shared" ref="O646:O650" si="589">E646-J646</f>
        <v>0.11682835199999998</v>
      </c>
      <c r="P646" s="142">
        <f t="shared" ref="P646:P650" si="590">F646-K646</f>
        <v>1.635596928</v>
      </c>
      <c r="Q646" s="142">
        <f t="shared" ref="Q646:Q650" si="591">G646-L646</f>
        <v>0</v>
      </c>
      <c r="R646" s="142">
        <f t="shared" ref="R646:R650" si="592">H646-M646</f>
        <v>0.19471391999999998</v>
      </c>
      <c r="S646" s="134">
        <v>0</v>
      </c>
      <c r="T646" s="134">
        <v>0</v>
      </c>
      <c r="U646" s="168">
        <v>0</v>
      </c>
      <c r="V646" s="134">
        <v>0</v>
      </c>
      <c r="W646" s="142">
        <v>0</v>
      </c>
      <c r="X646" s="142"/>
      <c r="Y646" s="142"/>
      <c r="Z646" s="142"/>
      <c r="AA646" s="142"/>
      <c r="AB646" s="142"/>
      <c r="AC646" s="142"/>
      <c r="AD646" s="142"/>
      <c r="AE646" s="134">
        <v>0</v>
      </c>
      <c r="AF646" s="142"/>
      <c r="AG646" s="142"/>
      <c r="AH646" s="142"/>
      <c r="AI646" s="142"/>
      <c r="AJ646" s="134">
        <v>0</v>
      </c>
      <c r="AK646" s="142"/>
    </row>
    <row r="647" spans="1:37" ht="47.25" x14ac:dyDescent="0.25">
      <c r="A647" s="267">
        <f t="shared" si="538"/>
        <v>564</v>
      </c>
      <c r="B647" s="133" t="s">
        <v>983</v>
      </c>
      <c r="C647" s="138" t="s">
        <v>984</v>
      </c>
      <c r="D647" s="142">
        <v>2.5358160000000001</v>
      </c>
      <c r="E647" s="142">
        <f t="shared" si="585"/>
        <v>0.15214896</v>
      </c>
      <c r="F647" s="142">
        <f t="shared" si="586"/>
        <v>2.1300854400000002</v>
      </c>
      <c r="G647" s="142">
        <v>0</v>
      </c>
      <c r="H647" s="142">
        <f t="shared" si="587"/>
        <v>0.25358160000000002</v>
      </c>
      <c r="I647" s="142">
        <v>11.503118058</v>
      </c>
      <c r="J647" s="142">
        <v>0.24237196999999999</v>
      </c>
      <c r="K647" s="142">
        <v>11.19544174</v>
      </c>
      <c r="L647" s="142">
        <v>0</v>
      </c>
      <c r="M647" s="142">
        <v>6.5304347999999998E-2</v>
      </c>
      <c r="N647" s="142">
        <f t="shared" si="588"/>
        <v>-8.9673020579999996</v>
      </c>
      <c r="O647" s="142">
        <f t="shared" si="589"/>
        <v>-9.0223009999999992E-2</v>
      </c>
      <c r="P647" s="142">
        <f t="shared" si="590"/>
        <v>-9.0653562999999995</v>
      </c>
      <c r="Q647" s="142">
        <f t="shared" si="591"/>
        <v>0</v>
      </c>
      <c r="R647" s="142">
        <f t="shared" si="592"/>
        <v>0.18827725200000001</v>
      </c>
      <c r="S647" s="134">
        <v>5.4420290000000003E-2</v>
      </c>
      <c r="T647" s="134">
        <v>0</v>
      </c>
      <c r="U647" s="168">
        <v>0</v>
      </c>
      <c r="V647" s="134">
        <v>0</v>
      </c>
      <c r="W647" s="142">
        <v>5.4420290000000003E-2</v>
      </c>
      <c r="X647" s="142"/>
      <c r="Y647" s="142"/>
      <c r="Z647" s="142"/>
      <c r="AA647" s="142"/>
      <c r="AB647" s="142"/>
      <c r="AC647" s="142"/>
      <c r="AD647" s="142"/>
      <c r="AE647" s="134">
        <v>0</v>
      </c>
      <c r="AF647" s="181">
        <v>2020</v>
      </c>
      <c r="AG647" s="142" t="s">
        <v>2200</v>
      </c>
      <c r="AH647" s="142" t="s">
        <v>2201</v>
      </c>
      <c r="AI647" s="142" t="s">
        <v>2202</v>
      </c>
      <c r="AJ647" s="134">
        <v>0.36</v>
      </c>
      <c r="AK647" s="142"/>
    </row>
    <row r="648" spans="1:37" ht="78.75" x14ac:dyDescent="0.25">
      <c r="A648" s="267">
        <f t="shared" si="538"/>
        <v>565</v>
      </c>
      <c r="B648" s="133" t="s">
        <v>1968</v>
      </c>
      <c r="C648" s="138" t="s">
        <v>985</v>
      </c>
      <c r="D648" s="142">
        <v>2.397564</v>
      </c>
      <c r="E648" s="142">
        <f t="shared" si="585"/>
        <v>0.14385383999999998</v>
      </c>
      <c r="F648" s="142">
        <f t="shared" si="586"/>
        <v>2.0139537600000001</v>
      </c>
      <c r="G648" s="142">
        <v>0</v>
      </c>
      <c r="H648" s="142">
        <f t="shared" si="587"/>
        <v>0.23975640000000001</v>
      </c>
      <c r="I648" s="142">
        <v>0</v>
      </c>
      <c r="J648" s="142">
        <v>0</v>
      </c>
      <c r="K648" s="142">
        <v>0</v>
      </c>
      <c r="L648" s="142">
        <v>0</v>
      </c>
      <c r="M648" s="142">
        <v>0</v>
      </c>
      <c r="N648" s="142">
        <f t="shared" si="588"/>
        <v>2.397564</v>
      </c>
      <c r="O648" s="142">
        <f t="shared" si="589"/>
        <v>0.14385383999999998</v>
      </c>
      <c r="P648" s="142">
        <f t="shared" si="590"/>
        <v>2.0139537600000001</v>
      </c>
      <c r="Q648" s="142">
        <f t="shared" si="591"/>
        <v>0</v>
      </c>
      <c r="R648" s="142">
        <f t="shared" si="592"/>
        <v>0.23975640000000001</v>
      </c>
      <c r="S648" s="134">
        <v>0</v>
      </c>
      <c r="T648" s="134">
        <v>0</v>
      </c>
      <c r="U648" s="168">
        <v>0</v>
      </c>
      <c r="V648" s="134">
        <v>0</v>
      </c>
      <c r="W648" s="142">
        <v>0</v>
      </c>
      <c r="X648" s="142"/>
      <c r="Y648" s="142"/>
      <c r="Z648" s="142"/>
      <c r="AA648" s="142"/>
      <c r="AB648" s="142"/>
      <c r="AC648" s="142"/>
      <c r="AD648" s="142"/>
      <c r="AE648" s="134">
        <v>0</v>
      </c>
      <c r="AF648" s="142"/>
      <c r="AG648" s="142"/>
      <c r="AH648" s="142"/>
      <c r="AI648" s="142"/>
      <c r="AJ648" s="134">
        <v>0</v>
      </c>
      <c r="AK648" s="142"/>
    </row>
    <row r="649" spans="1:37" ht="78.75" x14ac:dyDescent="0.25">
      <c r="A649" s="267">
        <f t="shared" si="538"/>
        <v>566</v>
      </c>
      <c r="B649" s="133" t="s">
        <v>1969</v>
      </c>
      <c r="C649" s="138" t="s">
        <v>986</v>
      </c>
      <c r="D649" s="142">
        <v>3.4984440000000006</v>
      </c>
      <c r="E649" s="142">
        <f t="shared" si="585"/>
        <v>0.20990664000000003</v>
      </c>
      <c r="F649" s="142">
        <f t="shared" si="586"/>
        <v>2.93869296</v>
      </c>
      <c r="G649" s="142">
        <v>0</v>
      </c>
      <c r="H649" s="142">
        <f t="shared" si="587"/>
        <v>0.34984440000000006</v>
      </c>
      <c r="I649" s="142">
        <v>0.27468688799999996</v>
      </c>
      <c r="J649" s="142">
        <v>0</v>
      </c>
      <c r="K649" s="142">
        <v>0</v>
      </c>
      <c r="L649" s="142">
        <v>0</v>
      </c>
      <c r="M649" s="142">
        <v>0.27468688799999996</v>
      </c>
      <c r="N649" s="142">
        <f t="shared" si="588"/>
        <v>3.2237571120000004</v>
      </c>
      <c r="O649" s="142">
        <f t="shared" si="589"/>
        <v>0.20990664000000003</v>
      </c>
      <c r="P649" s="142">
        <f t="shared" si="590"/>
        <v>2.93869296</v>
      </c>
      <c r="Q649" s="142">
        <f t="shared" si="591"/>
        <v>0</v>
      </c>
      <c r="R649" s="142">
        <f t="shared" si="592"/>
        <v>7.5157512000000093E-2</v>
      </c>
      <c r="S649" s="134">
        <v>0.22890573999999997</v>
      </c>
      <c r="T649" s="134">
        <v>0</v>
      </c>
      <c r="U649" s="168">
        <v>0</v>
      </c>
      <c r="V649" s="134">
        <v>0</v>
      </c>
      <c r="W649" s="142">
        <v>0.22890573999999997</v>
      </c>
      <c r="X649" s="142"/>
      <c r="Y649" s="142"/>
      <c r="Z649" s="142"/>
      <c r="AA649" s="142"/>
      <c r="AB649" s="142"/>
      <c r="AC649" s="142"/>
      <c r="AD649" s="142"/>
      <c r="AE649" s="134">
        <v>0</v>
      </c>
      <c r="AF649" s="142"/>
      <c r="AG649" s="142"/>
      <c r="AH649" s="142"/>
      <c r="AI649" s="142"/>
      <c r="AJ649" s="134">
        <v>0</v>
      </c>
      <c r="AK649" s="142"/>
    </row>
    <row r="650" spans="1:37" ht="63" x14ac:dyDescent="0.25">
      <c r="A650" s="267">
        <f t="shared" si="538"/>
        <v>567</v>
      </c>
      <c r="B650" s="174" t="s">
        <v>987</v>
      </c>
      <c r="C650" s="138" t="s">
        <v>1725</v>
      </c>
      <c r="D650" s="142">
        <v>2.5149719999999998</v>
      </c>
      <c r="E650" s="142">
        <f t="shared" si="585"/>
        <v>0.15089831999999997</v>
      </c>
      <c r="F650" s="142">
        <f t="shared" si="586"/>
        <v>2.1125764799999995</v>
      </c>
      <c r="G650" s="142">
        <v>0</v>
      </c>
      <c r="H650" s="142">
        <f t="shared" si="587"/>
        <v>0.25149719999999998</v>
      </c>
      <c r="I650" s="142">
        <v>0.178867308</v>
      </c>
      <c r="J650" s="142">
        <v>0</v>
      </c>
      <c r="K650" s="142">
        <v>0</v>
      </c>
      <c r="L650" s="142">
        <v>0</v>
      </c>
      <c r="M650" s="142">
        <v>0.178867308</v>
      </c>
      <c r="N650" s="142">
        <f t="shared" si="588"/>
        <v>2.3361046919999997</v>
      </c>
      <c r="O650" s="142">
        <f t="shared" si="589"/>
        <v>0.15089831999999997</v>
      </c>
      <c r="P650" s="142">
        <f t="shared" si="590"/>
        <v>2.1125764799999995</v>
      </c>
      <c r="Q650" s="142">
        <f t="shared" si="591"/>
        <v>0</v>
      </c>
      <c r="R650" s="142">
        <f t="shared" si="592"/>
        <v>7.2629891999999974E-2</v>
      </c>
      <c r="S650" s="134">
        <v>0.14905608999999995</v>
      </c>
      <c r="T650" s="134">
        <v>0</v>
      </c>
      <c r="U650" s="168">
        <v>0</v>
      </c>
      <c r="V650" s="134">
        <v>0</v>
      </c>
      <c r="W650" s="142">
        <v>0.14905608999999995</v>
      </c>
      <c r="X650" s="142"/>
      <c r="Y650" s="142"/>
      <c r="Z650" s="142"/>
      <c r="AA650" s="142"/>
      <c r="AB650" s="142"/>
      <c r="AC650" s="142"/>
      <c r="AD650" s="142"/>
      <c r="AE650" s="134">
        <v>0</v>
      </c>
      <c r="AF650" s="142"/>
      <c r="AG650" s="142"/>
      <c r="AH650" s="142"/>
      <c r="AI650" s="142"/>
      <c r="AJ650" s="134">
        <v>0</v>
      </c>
      <c r="AK650" s="142"/>
    </row>
    <row r="651" spans="1:37" ht="15.75" x14ac:dyDescent="0.25">
      <c r="A651" s="267"/>
      <c r="B651" s="187" t="s">
        <v>363</v>
      </c>
      <c r="C651" s="188"/>
      <c r="D651" s="170">
        <v>27.059282399999997</v>
      </c>
      <c r="E651" s="170">
        <f t="shared" ref="E651:AK651" si="593">SUM(E652:E660)</f>
        <v>1.6235569440000002</v>
      </c>
      <c r="F651" s="170">
        <f t="shared" si="593"/>
        <v>22.729797216000001</v>
      </c>
      <c r="G651" s="170">
        <f t="shared" si="593"/>
        <v>0</v>
      </c>
      <c r="H651" s="170">
        <f t="shared" si="593"/>
        <v>2.7059282400000004</v>
      </c>
      <c r="I651" s="170">
        <f t="shared" si="593"/>
        <v>19.287206101999999</v>
      </c>
      <c r="J651" s="170">
        <f t="shared" si="593"/>
        <v>7.92172506</v>
      </c>
      <c r="K651" s="170">
        <f t="shared" si="593"/>
        <v>9.7466231299999997</v>
      </c>
      <c r="L651" s="170">
        <f t="shared" si="593"/>
        <v>0</v>
      </c>
      <c r="M651" s="170">
        <f t="shared" si="593"/>
        <v>1.618857912</v>
      </c>
      <c r="N651" s="170">
        <f t="shared" si="593"/>
        <v>7.7720762980000009</v>
      </c>
      <c r="O651" s="170">
        <f t="shared" si="593"/>
        <v>-6.2981681160000003</v>
      </c>
      <c r="P651" s="170">
        <f t="shared" si="593"/>
        <v>12.983174086</v>
      </c>
      <c r="Q651" s="170">
        <f t="shared" si="593"/>
        <v>0</v>
      </c>
      <c r="R651" s="170">
        <f t="shared" si="593"/>
        <v>1.087070328</v>
      </c>
      <c r="S651" s="170">
        <v>18.103218190000003</v>
      </c>
      <c r="T651" s="170">
        <v>6.6014375400000009</v>
      </c>
      <c r="U651" s="168">
        <v>10.152732390000001</v>
      </c>
      <c r="V651" s="170">
        <v>0</v>
      </c>
      <c r="W651" s="170">
        <v>1.34904826</v>
      </c>
      <c r="X651" s="170">
        <f t="shared" si="593"/>
        <v>0</v>
      </c>
      <c r="Y651" s="170">
        <f t="shared" si="593"/>
        <v>0</v>
      </c>
      <c r="Z651" s="170">
        <f t="shared" si="593"/>
        <v>0</v>
      </c>
      <c r="AA651" s="170">
        <f t="shared" si="593"/>
        <v>0</v>
      </c>
      <c r="AB651" s="170"/>
      <c r="AC651" s="170"/>
      <c r="AD651" s="170"/>
      <c r="AE651" s="170">
        <f t="shared" si="593"/>
        <v>0.25</v>
      </c>
      <c r="AF651" s="170"/>
      <c r="AG651" s="170"/>
      <c r="AH651" s="170"/>
      <c r="AI651" s="170"/>
      <c r="AJ651" s="170">
        <f t="shared" si="593"/>
        <v>3.5000000000000003E-2</v>
      </c>
      <c r="AK651" s="170">
        <f t="shared" si="593"/>
        <v>0</v>
      </c>
    </row>
    <row r="652" spans="1:37" ht="47.25" x14ac:dyDescent="0.25">
      <c r="A652" s="267">
        <f t="shared" si="538"/>
        <v>568</v>
      </c>
      <c r="B652" s="133" t="s">
        <v>988</v>
      </c>
      <c r="C652" s="138" t="s">
        <v>989</v>
      </c>
      <c r="D652" s="142">
        <v>4.2963167999999996</v>
      </c>
      <c r="E652" s="142">
        <f t="shared" ref="E652:E660" si="594">D652*6%</f>
        <v>0.25777900799999998</v>
      </c>
      <c r="F652" s="142">
        <f t="shared" ref="F652:F660" si="595">D652-E652-H652</f>
        <v>3.6089061119999997</v>
      </c>
      <c r="G652" s="142">
        <v>0</v>
      </c>
      <c r="H652" s="142">
        <f t="shared" ref="H652:H660" si="596">D652*10%</f>
        <v>0.42963167999999996</v>
      </c>
      <c r="I652" s="142">
        <v>0</v>
      </c>
      <c r="J652" s="142">
        <v>0</v>
      </c>
      <c r="K652" s="142">
        <v>0</v>
      </c>
      <c r="L652" s="142">
        <v>0</v>
      </c>
      <c r="M652" s="142">
        <v>0</v>
      </c>
      <c r="N652" s="142">
        <f t="shared" ref="N652:N660" si="597">D652-I652</f>
        <v>4.2963167999999996</v>
      </c>
      <c r="O652" s="142">
        <f t="shared" ref="O652:O660" si="598">E652-J652</f>
        <v>0.25777900799999998</v>
      </c>
      <c r="P652" s="142">
        <f t="shared" ref="P652:P660" si="599">F652-K652</f>
        <v>3.6089061119999997</v>
      </c>
      <c r="Q652" s="142">
        <f t="shared" ref="Q652:Q660" si="600">G652-L652</f>
        <v>0</v>
      </c>
      <c r="R652" s="142">
        <f t="shared" ref="R652:R660" si="601">H652-M652</f>
        <v>0.42963167999999996</v>
      </c>
      <c r="S652" s="134">
        <v>0</v>
      </c>
      <c r="T652" s="134">
        <v>0</v>
      </c>
      <c r="U652" s="168">
        <v>0</v>
      </c>
      <c r="V652" s="134">
        <v>0</v>
      </c>
      <c r="W652" s="142">
        <v>0</v>
      </c>
      <c r="X652" s="142"/>
      <c r="Y652" s="142"/>
      <c r="Z652" s="142"/>
      <c r="AA652" s="142"/>
      <c r="AB652" s="142"/>
      <c r="AC652" s="142"/>
      <c r="AD652" s="142"/>
      <c r="AE652" s="134">
        <v>0</v>
      </c>
      <c r="AF652" s="142"/>
      <c r="AG652" s="142"/>
      <c r="AH652" s="142"/>
      <c r="AI652" s="142"/>
      <c r="AJ652" s="134">
        <v>0</v>
      </c>
      <c r="AK652" s="142"/>
    </row>
    <row r="653" spans="1:37" ht="94.5" x14ac:dyDescent="0.25">
      <c r="A653" s="267">
        <f t="shared" si="538"/>
        <v>569</v>
      </c>
      <c r="B653" s="133" t="s">
        <v>1970</v>
      </c>
      <c r="C653" s="138" t="s">
        <v>990</v>
      </c>
      <c r="D653" s="142">
        <v>1.5487919999999999</v>
      </c>
      <c r="E653" s="142">
        <f t="shared" si="594"/>
        <v>9.292752E-2</v>
      </c>
      <c r="F653" s="142">
        <f t="shared" si="595"/>
        <v>1.3009852799999999</v>
      </c>
      <c r="G653" s="142">
        <v>0</v>
      </c>
      <c r="H653" s="142">
        <f t="shared" si="596"/>
        <v>0.15487919999999999</v>
      </c>
      <c r="I653" s="142">
        <v>0.11015164800000002</v>
      </c>
      <c r="J653" s="142">
        <v>0</v>
      </c>
      <c r="K653" s="142">
        <v>0</v>
      </c>
      <c r="L653" s="142">
        <v>0</v>
      </c>
      <c r="M653" s="142">
        <v>0.11015164800000002</v>
      </c>
      <c r="N653" s="142">
        <f t="shared" si="597"/>
        <v>1.438640352</v>
      </c>
      <c r="O653" s="142">
        <f t="shared" si="598"/>
        <v>9.292752E-2</v>
      </c>
      <c r="P653" s="142">
        <f t="shared" si="599"/>
        <v>1.3009852799999999</v>
      </c>
      <c r="Q653" s="142">
        <f t="shared" si="600"/>
        <v>0</v>
      </c>
      <c r="R653" s="142">
        <f t="shared" si="601"/>
        <v>4.4727551999999976E-2</v>
      </c>
      <c r="S653" s="134">
        <v>9.1793039999999992E-2</v>
      </c>
      <c r="T653" s="134">
        <v>0</v>
      </c>
      <c r="U653" s="168">
        <v>0</v>
      </c>
      <c r="V653" s="134">
        <v>0</v>
      </c>
      <c r="W653" s="142">
        <v>9.1793039999999992E-2</v>
      </c>
      <c r="X653" s="142"/>
      <c r="Y653" s="142"/>
      <c r="Z653" s="142"/>
      <c r="AA653" s="142"/>
      <c r="AB653" s="142"/>
      <c r="AC653" s="142"/>
      <c r="AD653" s="142"/>
      <c r="AE653" s="134">
        <v>0</v>
      </c>
      <c r="AF653" s="142"/>
      <c r="AG653" s="142"/>
      <c r="AH653" s="142"/>
      <c r="AI653" s="142"/>
      <c r="AJ653" s="134">
        <v>0</v>
      </c>
      <c r="AK653" s="142"/>
    </row>
    <row r="654" spans="1:37" ht="78.75" x14ac:dyDescent="0.25">
      <c r="A654" s="267">
        <f t="shared" si="538"/>
        <v>570</v>
      </c>
      <c r="B654" s="133" t="s">
        <v>1971</v>
      </c>
      <c r="C654" s="138" t="s">
        <v>991</v>
      </c>
      <c r="D654" s="142">
        <v>2.2257696000000005</v>
      </c>
      <c r="E654" s="142">
        <f t="shared" si="594"/>
        <v>0.13354617600000002</v>
      </c>
      <c r="F654" s="142">
        <f t="shared" si="595"/>
        <v>1.8696464640000006</v>
      </c>
      <c r="G654" s="142">
        <v>0</v>
      </c>
      <c r="H654" s="142">
        <f t="shared" si="596"/>
        <v>0.22257696000000005</v>
      </c>
      <c r="I654" s="142">
        <v>3.4659388300000002</v>
      </c>
      <c r="J654" s="142">
        <v>0</v>
      </c>
      <c r="K654" s="142">
        <v>3.3076399300000001</v>
      </c>
      <c r="L654" s="142">
        <v>0</v>
      </c>
      <c r="M654" s="142">
        <v>0.15829889999999999</v>
      </c>
      <c r="N654" s="142">
        <f t="shared" si="597"/>
        <v>-1.2401692299999998</v>
      </c>
      <c r="O654" s="142">
        <f t="shared" si="598"/>
        <v>0.13354617600000002</v>
      </c>
      <c r="P654" s="142">
        <f t="shared" si="599"/>
        <v>-1.4379934659999996</v>
      </c>
      <c r="Q654" s="142">
        <f t="shared" si="600"/>
        <v>0</v>
      </c>
      <c r="R654" s="142">
        <f t="shared" si="601"/>
        <v>6.4278060000000053E-2</v>
      </c>
      <c r="S654" s="134">
        <v>3.5773740000000003</v>
      </c>
      <c r="T654" s="134">
        <v>0</v>
      </c>
      <c r="U654" s="168">
        <v>3.4454582500000002</v>
      </c>
      <c r="V654" s="134">
        <v>0</v>
      </c>
      <c r="W654" s="142">
        <v>0.13191575</v>
      </c>
      <c r="X654" s="142"/>
      <c r="Y654" s="142"/>
      <c r="Z654" s="142"/>
      <c r="AA654" s="142"/>
      <c r="AB654" s="142"/>
      <c r="AC654" s="142"/>
      <c r="AD654" s="142"/>
      <c r="AE654" s="134">
        <v>0</v>
      </c>
      <c r="AF654" s="142"/>
      <c r="AG654" s="142"/>
      <c r="AH654" s="142"/>
      <c r="AI654" s="142"/>
      <c r="AJ654" s="134">
        <v>0</v>
      </c>
      <c r="AK654" s="142"/>
    </row>
    <row r="655" spans="1:37" ht="47.25" x14ac:dyDescent="0.25">
      <c r="A655" s="267">
        <f t="shared" si="538"/>
        <v>571</v>
      </c>
      <c r="B655" s="174" t="s">
        <v>992</v>
      </c>
      <c r="C655" s="138" t="s">
        <v>993</v>
      </c>
      <c r="D655" s="142">
        <v>3.3381359999999995</v>
      </c>
      <c r="E655" s="142">
        <f t="shared" si="594"/>
        <v>0.20028815999999997</v>
      </c>
      <c r="F655" s="142">
        <f t="shared" si="595"/>
        <v>2.8040342399999996</v>
      </c>
      <c r="G655" s="142">
        <v>0</v>
      </c>
      <c r="H655" s="142">
        <f t="shared" si="596"/>
        <v>0.33381359999999999</v>
      </c>
      <c r="I655" s="142">
        <v>0.94420655200000003</v>
      </c>
      <c r="J655" s="142">
        <v>0.70679506000000003</v>
      </c>
      <c r="K655" s="142">
        <v>0</v>
      </c>
      <c r="L655" s="142">
        <v>0</v>
      </c>
      <c r="M655" s="142">
        <v>0.237411492</v>
      </c>
      <c r="N655" s="142">
        <f t="shared" si="597"/>
        <v>2.3939294479999997</v>
      </c>
      <c r="O655" s="142">
        <f t="shared" si="598"/>
        <v>-0.50650690000000009</v>
      </c>
      <c r="P655" s="142">
        <f t="shared" si="599"/>
        <v>2.8040342399999996</v>
      </c>
      <c r="Q655" s="142">
        <f t="shared" si="600"/>
        <v>0</v>
      </c>
      <c r="R655" s="142">
        <f t="shared" si="601"/>
        <v>9.6402107999999986E-2</v>
      </c>
      <c r="S655" s="134">
        <v>0.78683879000000012</v>
      </c>
      <c r="T655" s="134">
        <v>0.58899588000000003</v>
      </c>
      <c r="U655" s="168">
        <v>0</v>
      </c>
      <c r="V655" s="134">
        <v>0</v>
      </c>
      <c r="W655" s="142">
        <v>0.19784291000000004</v>
      </c>
      <c r="X655" s="142"/>
      <c r="Y655" s="142"/>
      <c r="Z655" s="142"/>
      <c r="AA655" s="142"/>
      <c r="AB655" s="142"/>
      <c r="AC655" s="142"/>
      <c r="AD655" s="142"/>
      <c r="AE655" s="134">
        <v>0</v>
      </c>
      <c r="AF655" s="142"/>
      <c r="AG655" s="142"/>
      <c r="AH655" s="142"/>
      <c r="AI655" s="142"/>
      <c r="AJ655" s="134">
        <v>0</v>
      </c>
      <c r="AK655" s="142"/>
    </row>
    <row r="656" spans="1:37" ht="63" x14ac:dyDescent="0.25">
      <c r="A656" s="267">
        <f t="shared" si="538"/>
        <v>572</v>
      </c>
      <c r="B656" s="133" t="s">
        <v>994</v>
      </c>
      <c r="C656" s="138" t="s">
        <v>995</v>
      </c>
      <c r="D656" s="142">
        <v>2.5248480000000004</v>
      </c>
      <c r="E656" s="142">
        <f t="shared" si="594"/>
        <v>0.15149088000000002</v>
      </c>
      <c r="F656" s="142">
        <f t="shared" si="595"/>
        <v>2.1208723200000006</v>
      </c>
      <c r="G656" s="142">
        <v>0</v>
      </c>
      <c r="H656" s="142">
        <f t="shared" si="596"/>
        <v>0.25248480000000006</v>
      </c>
      <c r="I656" s="142">
        <v>0.17956968000000001</v>
      </c>
      <c r="J656" s="142">
        <v>0</v>
      </c>
      <c r="K656" s="142">
        <v>0</v>
      </c>
      <c r="L656" s="142">
        <v>0</v>
      </c>
      <c r="M656" s="142">
        <v>0.17956968000000001</v>
      </c>
      <c r="N656" s="142">
        <f t="shared" si="597"/>
        <v>2.3452783200000002</v>
      </c>
      <c r="O656" s="142">
        <f t="shared" si="598"/>
        <v>0.15149088000000002</v>
      </c>
      <c r="P656" s="142">
        <f t="shared" si="599"/>
        <v>2.1208723200000006</v>
      </c>
      <c r="Q656" s="142">
        <f t="shared" si="600"/>
        <v>0</v>
      </c>
      <c r="R656" s="142">
        <f t="shared" si="601"/>
        <v>7.2915120000000055E-2</v>
      </c>
      <c r="S656" s="134">
        <v>0.14964140000000001</v>
      </c>
      <c r="T656" s="134">
        <v>0</v>
      </c>
      <c r="U656" s="168">
        <v>0</v>
      </c>
      <c r="V656" s="134">
        <v>0</v>
      </c>
      <c r="W656" s="142">
        <v>0.14964140000000001</v>
      </c>
      <c r="X656" s="142"/>
      <c r="Y656" s="142"/>
      <c r="Z656" s="142"/>
      <c r="AA656" s="142"/>
      <c r="AB656" s="142"/>
      <c r="AC656" s="142"/>
      <c r="AD656" s="142"/>
      <c r="AE656" s="134">
        <v>0</v>
      </c>
      <c r="AF656" s="142"/>
      <c r="AG656" s="142"/>
      <c r="AH656" s="142"/>
      <c r="AI656" s="142"/>
      <c r="AJ656" s="134">
        <v>0</v>
      </c>
      <c r="AK656" s="142"/>
    </row>
    <row r="657" spans="1:37" ht="94.5" x14ac:dyDescent="0.25">
      <c r="A657" s="267">
        <f t="shared" si="538"/>
        <v>573</v>
      </c>
      <c r="B657" s="133" t="s">
        <v>1972</v>
      </c>
      <c r="C657" s="138" t="s">
        <v>996</v>
      </c>
      <c r="D657" s="142">
        <v>4.0569360000000003</v>
      </c>
      <c r="E657" s="142">
        <f t="shared" si="594"/>
        <v>0.24341616000000002</v>
      </c>
      <c r="F657" s="142">
        <f t="shared" si="595"/>
        <v>3.4078262399999999</v>
      </c>
      <c r="G657" s="142">
        <v>0</v>
      </c>
      <c r="H657" s="142">
        <f t="shared" si="596"/>
        <v>0.40569360000000004</v>
      </c>
      <c r="I657" s="142">
        <v>6.5968100600000001</v>
      </c>
      <c r="J657" s="142">
        <v>6.3082767799999999</v>
      </c>
      <c r="K657" s="142">
        <v>0</v>
      </c>
      <c r="L657" s="142">
        <v>0</v>
      </c>
      <c r="M657" s="142">
        <v>0.28853328</v>
      </c>
      <c r="N657" s="142">
        <f t="shared" si="597"/>
        <v>-2.5398740599999998</v>
      </c>
      <c r="O657" s="142">
        <f t="shared" si="598"/>
        <v>-6.0648606200000001</v>
      </c>
      <c r="P657" s="142">
        <f t="shared" si="599"/>
        <v>3.4078262399999999</v>
      </c>
      <c r="Q657" s="142">
        <f t="shared" si="600"/>
        <v>0</v>
      </c>
      <c r="R657" s="142">
        <f t="shared" si="601"/>
        <v>0.11716032000000004</v>
      </c>
      <c r="S657" s="134">
        <v>5.4973417200000005</v>
      </c>
      <c r="T657" s="134">
        <v>5.2568973200000002</v>
      </c>
      <c r="U657" s="168">
        <v>0</v>
      </c>
      <c r="V657" s="134">
        <v>0</v>
      </c>
      <c r="W657" s="142">
        <v>0.24044439999999997</v>
      </c>
      <c r="X657" s="142"/>
      <c r="Y657" s="142"/>
      <c r="Z657" s="142"/>
      <c r="AA657" s="142"/>
      <c r="AB657" s="142"/>
      <c r="AC657" s="142"/>
      <c r="AD657" s="142"/>
      <c r="AE657" s="134">
        <v>0</v>
      </c>
      <c r="AF657" s="142"/>
      <c r="AG657" s="142"/>
      <c r="AH657" s="142"/>
      <c r="AI657" s="142"/>
      <c r="AJ657" s="134">
        <v>0</v>
      </c>
      <c r="AK657" s="142"/>
    </row>
    <row r="658" spans="1:37" ht="94.5" x14ac:dyDescent="0.25">
      <c r="A658" s="267">
        <f t="shared" si="538"/>
        <v>574</v>
      </c>
      <c r="B658" s="133" t="s">
        <v>997</v>
      </c>
      <c r="C658" s="138" t="s">
        <v>1726</v>
      </c>
      <c r="D658" s="142">
        <v>3.5988600000000002</v>
      </c>
      <c r="E658" s="142">
        <f t="shared" si="594"/>
        <v>0.2159316</v>
      </c>
      <c r="F658" s="142">
        <f t="shared" si="595"/>
        <v>3.0230424</v>
      </c>
      <c r="G658" s="142">
        <v>0</v>
      </c>
      <c r="H658" s="142">
        <f t="shared" si="596"/>
        <v>0.35988600000000004</v>
      </c>
      <c r="I658" s="142">
        <v>2.866757046</v>
      </c>
      <c r="J658" s="142">
        <v>0.30259226</v>
      </c>
      <c r="K658" s="142">
        <v>2.3082103300000001</v>
      </c>
      <c r="L658" s="142">
        <v>0</v>
      </c>
      <c r="M658" s="142">
        <v>0.25595445600000005</v>
      </c>
      <c r="N658" s="142">
        <f t="shared" si="597"/>
        <v>0.73210295400000014</v>
      </c>
      <c r="O658" s="142">
        <f t="shared" si="598"/>
        <v>-8.666066E-2</v>
      </c>
      <c r="P658" s="142">
        <f t="shared" si="599"/>
        <v>0.71483206999999993</v>
      </c>
      <c r="Q658" s="142">
        <f t="shared" si="600"/>
        <v>0</v>
      </c>
      <c r="R658" s="142">
        <f t="shared" si="601"/>
        <v>0.10393154399999999</v>
      </c>
      <c r="S658" s="134">
        <v>2.8698413500000002</v>
      </c>
      <c r="T658" s="134">
        <v>0.25216021999999999</v>
      </c>
      <c r="U658" s="168">
        <v>2.4043857499999999</v>
      </c>
      <c r="V658" s="134">
        <v>0</v>
      </c>
      <c r="W658" s="142">
        <v>0.21329538000000001</v>
      </c>
      <c r="X658" s="142"/>
      <c r="Y658" s="142"/>
      <c r="Z658" s="142"/>
      <c r="AA658" s="142"/>
      <c r="AB658" s="142"/>
      <c r="AC658" s="142"/>
      <c r="AD658" s="142"/>
      <c r="AE658" s="134">
        <v>0</v>
      </c>
      <c r="AF658" s="142"/>
      <c r="AG658" s="142"/>
      <c r="AH658" s="142"/>
      <c r="AI658" s="142"/>
      <c r="AJ658" s="134">
        <v>0</v>
      </c>
      <c r="AK658" s="142"/>
    </row>
    <row r="659" spans="1:37" ht="78.75" x14ac:dyDescent="0.25">
      <c r="A659" s="267">
        <f t="shared" si="538"/>
        <v>575</v>
      </c>
      <c r="B659" s="133" t="s">
        <v>1973</v>
      </c>
      <c r="C659" s="138" t="s">
        <v>1727</v>
      </c>
      <c r="D659" s="142">
        <v>1.429368</v>
      </c>
      <c r="E659" s="142">
        <f t="shared" si="594"/>
        <v>8.5762079999999991E-2</v>
      </c>
      <c r="F659" s="142">
        <f t="shared" si="595"/>
        <v>1.2006691199999999</v>
      </c>
      <c r="G659" s="142">
        <v>0</v>
      </c>
      <c r="H659" s="142">
        <f t="shared" si="596"/>
        <v>0.1429368</v>
      </c>
      <c r="I659" s="142">
        <v>1.763671204</v>
      </c>
      <c r="J659" s="142">
        <v>0.16104731999999999</v>
      </c>
      <c r="K659" s="142">
        <v>1.5010323999999999</v>
      </c>
      <c r="L659" s="142">
        <v>0</v>
      </c>
      <c r="M659" s="142">
        <v>0.101591484</v>
      </c>
      <c r="N659" s="142">
        <f t="shared" si="597"/>
        <v>-0.33430320400000002</v>
      </c>
      <c r="O659" s="142">
        <f t="shared" si="598"/>
        <v>-7.5285240000000003E-2</v>
      </c>
      <c r="P659" s="142">
        <f t="shared" si="599"/>
        <v>-0.30036328000000001</v>
      </c>
      <c r="Q659" s="142">
        <f t="shared" si="600"/>
        <v>0</v>
      </c>
      <c r="R659" s="142">
        <f t="shared" si="601"/>
        <v>4.1345316000000007E-2</v>
      </c>
      <c r="S659" s="134">
        <v>1.7824410799999999</v>
      </c>
      <c r="T659" s="134">
        <v>0.13420609999999999</v>
      </c>
      <c r="U659" s="168">
        <v>1.5635754099999999</v>
      </c>
      <c r="V659" s="134">
        <v>0</v>
      </c>
      <c r="W659" s="142">
        <v>8.4659570000000003E-2</v>
      </c>
      <c r="X659" s="142"/>
      <c r="Y659" s="142"/>
      <c r="Z659" s="142"/>
      <c r="AA659" s="142"/>
      <c r="AB659" s="181">
        <v>2020</v>
      </c>
      <c r="AC659" s="142" t="s">
        <v>2198</v>
      </c>
      <c r="AD659" s="142" t="s">
        <v>2199</v>
      </c>
      <c r="AE659" s="134">
        <v>0.25</v>
      </c>
      <c r="AF659" s="181">
        <v>2020</v>
      </c>
      <c r="AG659" s="142" t="s">
        <v>2200</v>
      </c>
      <c r="AH659" s="142" t="s">
        <v>2201</v>
      </c>
      <c r="AI659" s="142" t="s">
        <v>2202</v>
      </c>
      <c r="AJ659" s="134">
        <v>3.5000000000000003E-2</v>
      </c>
      <c r="AK659" s="142"/>
    </row>
    <row r="660" spans="1:37" ht="47.25" x14ac:dyDescent="0.25">
      <c r="A660" s="267">
        <f t="shared" si="538"/>
        <v>576</v>
      </c>
      <c r="B660" s="133" t="s">
        <v>998</v>
      </c>
      <c r="C660" s="138" t="s">
        <v>1728</v>
      </c>
      <c r="D660" s="142">
        <v>4.0402560000000003</v>
      </c>
      <c r="E660" s="142">
        <f t="shared" si="594"/>
        <v>0.24241536</v>
      </c>
      <c r="F660" s="142">
        <f t="shared" si="595"/>
        <v>3.3938150400000002</v>
      </c>
      <c r="G660" s="142">
        <v>0</v>
      </c>
      <c r="H660" s="142">
        <f t="shared" si="596"/>
        <v>0.40402560000000004</v>
      </c>
      <c r="I660" s="142">
        <v>3.3601010819999999</v>
      </c>
      <c r="J660" s="142">
        <v>0.44301363999999999</v>
      </c>
      <c r="K660" s="142">
        <v>2.6297404700000002</v>
      </c>
      <c r="L660" s="142">
        <v>0</v>
      </c>
      <c r="M660" s="142">
        <v>0.28734697199999992</v>
      </c>
      <c r="N660" s="142">
        <f t="shared" si="597"/>
        <v>0.68015491800000039</v>
      </c>
      <c r="O660" s="142">
        <f t="shared" si="598"/>
        <v>-0.20059827999999999</v>
      </c>
      <c r="P660" s="142">
        <f t="shared" si="599"/>
        <v>0.76407457000000001</v>
      </c>
      <c r="Q660" s="142">
        <f t="shared" si="600"/>
        <v>0</v>
      </c>
      <c r="R660" s="142">
        <f t="shared" si="601"/>
        <v>0.11667862800000012</v>
      </c>
      <c r="S660" s="134">
        <v>3.3479468099999998</v>
      </c>
      <c r="T660" s="134">
        <v>0.36917802</v>
      </c>
      <c r="U660" s="168">
        <v>2.7393129800000002</v>
      </c>
      <c r="V660" s="134">
        <v>0</v>
      </c>
      <c r="W660" s="142">
        <v>0.23945581000000002</v>
      </c>
      <c r="X660" s="142"/>
      <c r="Y660" s="142"/>
      <c r="Z660" s="142"/>
      <c r="AA660" s="142"/>
      <c r="AB660" s="142"/>
      <c r="AC660" s="142"/>
      <c r="AD660" s="142"/>
      <c r="AE660" s="134">
        <v>0</v>
      </c>
      <c r="AF660" s="142"/>
      <c r="AG660" s="142"/>
      <c r="AH660" s="142"/>
      <c r="AI660" s="142"/>
      <c r="AJ660" s="134">
        <v>0</v>
      </c>
      <c r="AK660" s="142"/>
    </row>
    <row r="661" spans="1:37" ht="15.75" x14ac:dyDescent="0.25">
      <c r="A661" s="267"/>
      <c r="B661" s="187" t="s">
        <v>388</v>
      </c>
      <c r="C661" s="188"/>
      <c r="D661" s="170">
        <v>81.195767999999987</v>
      </c>
      <c r="E661" s="170">
        <f t="shared" ref="E661:AK661" si="602">SUM(E662:E683)</f>
        <v>4.8717460800000003</v>
      </c>
      <c r="F661" s="170">
        <f t="shared" si="602"/>
        <v>68.204445119999988</v>
      </c>
      <c r="G661" s="170">
        <f t="shared" si="602"/>
        <v>0</v>
      </c>
      <c r="H661" s="170">
        <f t="shared" si="602"/>
        <v>8.1195768000000008</v>
      </c>
      <c r="I661" s="170">
        <f t="shared" si="602"/>
        <v>23.402708539999999</v>
      </c>
      <c r="J661" s="170">
        <f t="shared" si="602"/>
        <v>5.9051185799999999</v>
      </c>
      <c r="K661" s="170">
        <f t="shared" si="602"/>
        <v>12.48403442</v>
      </c>
      <c r="L661" s="170">
        <f t="shared" si="602"/>
        <v>0</v>
      </c>
      <c r="M661" s="170">
        <f t="shared" si="602"/>
        <v>5.0135555399999987</v>
      </c>
      <c r="N661" s="170">
        <f t="shared" si="602"/>
        <v>57.793059460000002</v>
      </c>
      <c r="O661" s="170">
        <f t="shared" si="602"/>
        <v>-1.0333724999999996</v>
      </c>
      <c r="P661" s="170">
        <f t="shared" si="602"/>
        <v>55.720410700000002</v>
      </c>
      <c r="Q661" s="170">
        <f t="shared" si="602"/>
        <v>0</v>
      </c>
      <c r="R661" s="170">
        <f t="shared" si="602"/>
        <v>3.1060212600000003</v>
      </c>
      <c r="S661" s="170">
        <v>17.021609220000006</v>
      </c>
      <c r="T661" s="170">
        <v>2.19512697</v>
      </c>
      <c r="U661" s="168">
        <v>10.6485193</v>
      </c>
      <c r="V661" s="170">
        <v>0</v>
      </c>
      <c r="W661" s="170">
        <v>4.1779629500000004</v>
      </c>
      <c r="X661" s="170">
        <f t="shared" si="602"/>
        <v>0</v>
      </c>
      <c r="Y661" s="170">
        <f t="shared" si="602"/>
        <v>0</v>
      </c>
      <c r="Z661" s="170">
        <f t="shared" si="602"/>
        <v>0</v>
      </c>
      <c r="AA661" s="170">
        <f t="shared" si="602"/>
        <v>0</v>
      </c>
      <c r="AB661" s="170"/>
      <c r="AC661" s="170"/>
      <c r="AD661" s="170"/>
      <c r="AE661" s="170">
        <f t="shared" si="602"/>
        <v>1.61</v>
      </c>
      <c r="AF661" s="170"/>
      <c r="AG661" s="170"/>
      <c r="AH661" s="170"/>
      <c r="AI661" s="170"/>
      <c r="AJ661" s="170">
        <f t="shared" si="602"/>
        <v>1.6384999999999998</v>
      </c>
      <c r="AK661" s="170">
        <f t="shared" si="602"/>
        <v>0</v>
      </c>
    </row>
    <row r="662" spans="1:37" ht="63" x14ac:dyDescent="0.25">
      <c r="A662" s="267">
        <f t="shared" ref="A662:A725" si="603">IF(A661&gt;0,A661+1,A660+1)</f>
        <v>577</v>
      </c>
      <c r="B662" s="133" t="s">
        <v>999</v>
      </c>
      <c r="C662" s="138" t="s">
        <v>1000</v>
      </c>
      <c r="D662" s="142">
        <v>2.2555199999999997</v>
      </c>
      <c r="E662" s="142">
        <f t="shared" ref="E662:E683" si="604">D662*6%</f>
        <v>0.13533119999999998</v>
      </c>
      <c r="F662" s="142">
        <f t="shared" ref="F662:F683" si="605">D662-E662-H662</f>
        <v>1.8946367999999998</v>
      </c>
      <c r="G662" s="142">
        <v>0</v>
      </c>
      <c r="H662" s="142">
        <f t="shared" ref="H662:H683" si="606">D662*10%</f>
        <v>0.22555199999999997</v>
      </c>
      <c r="I662" s="142">
        <v>0.16041475199999997</v>
      </c>
      <c r="J662" s="142">
        <v>0</v>
      </c>
      <c r="K662" s="142">
        <v>0</v>
      </c>
      <c r="L662" s="142">
        <v>0</v>
      </c>
      <c r="M662" s="142">
        <v>0.16041475199999997</v>
      </c>
      <c r="N662" s="142">
        <f t="shared" ref="N662:N683" si="607">D662-I662</f>
        <v>2.0951052479999999</v>
      </c>
      <c r="O662" s="142">
        <f t="shared" ref="O662:O683" si="608">E662-J662</f>
        <v>0.13533119999999998</v>
      </c>
      <c r="P662" s="142">
        <f t="shared" ref="P662:P683" si="609">F662-K662</f>
        <v>1.8946367999999998</v>
      </c>
      <c r="Q662" s="142">
        <f t="shared" ref="Q662:Q683" si="610">G662-L662</f>
        <v>0</v>
      </c>
      <c r="R662" s="142">
        <f t="shared" ref="R662:R683" si="611">H662-M662</f>
        <v>6.5137248000000009E-2</v>
      </c>
      <c r="S662" s="134">
        <v>0.13367895999999999</v>
      </c>
      <c r="T662" s="134">
        <v>0</v>
      </c>
      <c r="U662" s="168">
        <v>0</v>
      </c>
      <c r="V662" s="134">
        <v>0</v>
      </c>
      <c r="W662" s="142">
        <v>0.13367895999999999</v>
      </c>
      <c r="X662" s="142"/>
      <c r="Y662" s="142"/>
      <c r="Z662" s="142"/>
      <c r="AA662" s="142"/>
      <c r="AB662" s="142"/>
      <c r="AC662" s="142"/>
      <c r="AD662" s="142"/>
      <c r="AE662" s="134">
        <v>0</v>
      </c>
      <c r="AF662" s="142"/>
      <c r="AG662" s="142"/>
      <c r="AH662" s="142"/>
      <c r="AI662" s="142"/>
      <c r="AJ662" s="134">
        <v>0</v>
      </c>
      <c r="AK662" s="142"/>
    </row>
    <row r="663" spans="1:37" ht="110.25" x14ac:dyDescent="0.25">
      <c r="A663" s="267">
        <f t="shared" si="603"/>
        <v>578</v>
      </c>
      <c r="B663" s="133" t="s">
        <v>1974</v>
      </c>
      <c r="C663" s="138" t="s">
        <v>1001</v>
      </c>
      <c r="D663" s="142">
        <v>8.3415600000000012</v>
      </c>
      <c r="E663" s="142">
        <f t="shared" si="604"/>
        <v>0.50049360000000009</v>
      </c>
      <c r="F663" s="142">
        <f t="shared" si="605"/>
        <v>7.0069104000000006</v>
      </c>
      <c r="G663" s="142">
        <v>0</v>
      </c>
      <c r="H663" s="142">
        <f t="shared" si="606"/>
        <v>0.83415600000000012</v>
      </c>
      <c r="I663" s="142">
        <v>0.59325998400000002</v>
      </c>
      <c r="J663" s="142">
        <v>0</v>
      </c>
      <c r="K663" s="142">
        <v>0</v>
      </c>
      <c r="L663" s="142">
        <v>0</v>
      </c>
      <c r="M663" s="142">
        <v>0.59325998400000002</v>
      </c>
      <c r="N663" s="142">
        <f t="shared" si="607"/>
        <v>7.7483000160000008</v>
      </c>
      <c r="O663" s="142">
        <f t="shared" si="608"/>
        <v>0.50049360000000009</v>
      </c>
      <c r="P663" s="142">
        <f t="shared" si="609"/>
        <v>7.0069104000000006</v>
      </c>
      <c r="Q663" s="142">
        <f t="shared" si="610"/>
        <v>0</v>
      </c>
      <c r="R663" s="142">
        <f t="shared" si="611"/>
        <v>0.2408960160000001</v>
      </c>
      <c r="S663" s="134">
        <v>0.49438332000000001</v>
      </c>
      <c r="T663" s="134">
        <v>0</v>
      </c>
      <c r="U663" s="168">
        <v>0</v>
      </c>
      <c r="V663" s="134">
        <v>0</v>
      </c>
      <c r="W663" s="142">
        <v>0.49438332000000001</v>
      </c>
      <c r="X663" s="142"/>
      <c r="Y663" s="142"/>
      <c r="Z663" s="142"/>
      <c r="AA663" s="142"/>
      <c r="AB663" s="142"/>
      <c r="AC663" s="142"/>
      <c r="AD663" s="142"/>
      <c r="AE663" s="134">
        <v>0</v>
      </c>
      <c r="AF663" s="142"/>
      <c r="AG663" s="142"/>
      <c r="AH663" s="142"/>
      <c r="AI663" s="142"/>
      <c r="AJ663" s="134">
        <v>0</v>
      </c>
      <c r="AK663" s="142"/>
    </row>
    <row r="664" spans="1:37" ht="63" x14ac:dyDescent="0.25">
      <c r="A664" s="267">
        <f t="shared" si="603"/>
        <v>579</v>
      </c>
      <c r="B664" s="133" t="s">
        <v>1002</v>
      </c>
      <c r="C664" s="138" t="s">
        <v>1003</v>
      </c>
      <c r="D664" s="142">
        <v>1.2E-2</v>
      </c>
      <c r="E664" s="142">
        <f t="shared" si="604"/>
        <v>7.1999999999999994E-4</v>
      </c>
      <c r="F664" s="142">
        <f t="shared" si="605"/>
        <v>1.008E-2</v>
      </c>
      <c r="G664" s="142">
        <v>0</v>
      </c>
      <c r="H664" s="142">
        <f t="shared" si="606"/>
        <v>1.2000000000000001E-3</v>
      </c>
      <c r="I664" s="142">
        <v>8.5344000000000001E-4</v>
      </c>
      <c r="J664" s="142">
        <v>0</v>
      </c>
      <c r="K664" s="142">
        <v>0</v>
      </c>
      <c r="L664" s="142">
        <v>0</v>
      </c>
      <c r="M664" s="142">
        <v>8.5344000000000001E-4</v>
      </c>
      <c r="N664" s="142">
        <f t="shared" si="607"/>
        <v>1.114656E-2</v>
      </c>
      <c r="O664" s="142">
        <f t="shared" si="608"/>
        <v>7.1999999999999994E-4</v>
      </c>
      <c r="P664" s="142">
        <f t="shared" si="609"/>
        <v>1.008E-2</v>
      </c>
      <c r="Q664" s="142">
        <f t="shared" si="610"/>
        <v>0</v>
      </c>
      <c r="R664" s="142">
        <f t="shared" si="611"/>
        <v>3.465600000000001E-4</v>
      </c>
      <c r="S664" s="134">
        <v>7.1119999999999994E-4</v>
      </c>
      <c r="T664" s="134">
        <v>0</v>
      </c>
      <c r="U664" s="168">
        <v>0</v>
      </c>
      <c r="V664" s="134">
        <v>0</v>
      </c>
      <c r="W664" s="142">
        <v>7.1119999999999994E-4</v>
      </c>
      <c r="X664" s="142"/>
      <c r="Y664" s="142"/>
      <c r="Z664" s="142"/>
      <c r="AA664" s="142"/>
      <c r="AB664" s="142"/>
      <c r="AC664" s="142"/>
      <c r="AD664" s="142"/>
      <c r="AE664" s="134">
        <v>0</v>
      </c>
      <c r="AF664" s="142"/>
      <c r="AG664" s="142"/>
      <c r="AH664" s="142"/>
      <c r="AI664" s="142"/>
      <c r="AJ664" s="134">
        <v>0</v>
      </c>
      <c r="AK664" s="142"/>
    </row>
    <row r="665" spans="1:37" ht="126" x14ac:dyDescent="0.25">
      <c r="A665" s="267">
        <f t="shared" si="603"/>
        <v>580</v>
      </c>
      <c r="B665" s="174" t="s">
        <v>1004</v>
      </c>
      <c r="C665" s="138" t="s">
        <v>1005</v>
      </c>
      <c r="D665" s="142">
        <v>1.2E-2</v>
      </c>
      <c r="E665" s="142">
        <f t="shared" si="604"/>
        <v>7.1999999999999994E-4</v>
      </c>
      <c r="F665" s="142">
        <f t="shared" si="605"/>
        <v>1.008E-2</v>
      </c>
      <c r="G665" s="142">
        <v>0</v>
      </c>
      <c r="H665" s="142">
        <f t="shared" si="606"/>
        <v>1.2000000000000001E-3</v>
      </c>
      <c r="I665" s="142">
        <v>0.15795264000000003</v>
      </c>
      <c r="J665" s="142">
        <v>0.15709920000000002</v>
      </c>
      <c r="K665" s="142">
        <v>0</v>
      </c>
      <c r="L665" s="142">
        <v>0</v>
      </c>
      <c r="M665" s="142">
        <v>8.5344000000000001E-4</v>
      </c>
      <c r="N665" s="142">
        <f t="shared" si="607"/>
        <v>-0.14595264000000002</v>
      </c>
      <c r="O665" s="142">
        <f t="shared" si="608"/>
        <v>-0.15637920000000002</v>
      </c>
      <c r="P665" s="142">
        <f t="shared" si="609"/>
        <v>1.008E-2</v>
      </c>
      <c r="Q665" s="142">
        <f t="shared" si="610"/>
        <v>0</v>
      </c>
      <c r="R665" s="142">
        <f t="shared" si="611"/>
        <v>3.465600000000001E-4</v>
      </c>
      <c r="S665" s="134">
        <v>0.1316272</v>
      </c>
      <c r="T665" s="134">
        <v>0.130916</v>
      </c>
      <c r="U665" s="168">
        <v>0</v>
      </c>
      <c r="V665" s="134">
        <v>0</v>
      </c>
      <c r="W665" s="142">
        <v>7.1119999999999994E-4</v>
      </c>
      <c r="X665" s="142"/>
      <c r="Y665" s="142"/>
      <c r="Z665" s="142"/>
      <c r="AA665" s="142"/>
      <c r="AB665" s="142"/>
      <c r="AC665" s="142"/>
      <c r="AD665" s="142"/>
      <c r="AE665" s="134">
        <v>0</v>
      </c>
      <c r="AF665" s="142"/>
      <c r="AG665" s="142"/>
      <c r="AH665" s="142"/>
      <c r="AI665" s="142"/>
      <c r="AJ665" s="134">
        <v>0</v>
      </c>
      <c r="AK665" s="142"/>
    </row>
    <row r="666" spans="1:37" ht="63" x14ac:dyDescent="0.25">
      <c r="A666" s="267">
        <f t="shared" si="603"/>
        <v>581</v>
      </c>
      <c r="B666" s="133" t="s">
        <v>1006</v>
      </c>
      <c r="C666" s="138" t="s">
        <v>1007</v>
      </c>
      <c r="D666" s="142">
        <v>2.7795599999999996</v>
      </c>
      <c r="E666" s="142">
        <f t="shared" si="604"/>
        <v>0.16677359999999997</v>
      </c>
      <c r="F666" s="142">
        <f t="shared" si="605"/>
        <v>2.3348303999999995</v>
      </c>
      <c r="G666" s="142">
        <v>0</v>
      </c>
      <c r="H666" s="142">
        <f t="shared" si="606"/>
        <v>0.27795599999999998</v>
      </c>
      <c r="I666" s="142">
        <v>0.197685048</v>
      </c>
      <c r="J666" s="142">
        <v>0</v>
      </c>
      <c r="K666" s="142">
        <v>0</v>
      </c>
      <c r="L666" s="142">
        <v>0</v>
      </c>
      <c r="M666" s="142">
        <v>0.197685048</v>
      </c>
      <c r="N666" s="142">
        <f t="shared" si="607"/>
        <v>2.5818749519999997</v>
      </c>
      <c r="O666" s="142">
        <f t="shared" si="608"/>
        <v>0.16677359999999997</v>
      </c>
      <c r="P666" s="142">
        <f t="shared" si="609"/>
        <v>2.3348303999999995</v>
      </c>
      <c r="Q666" s="142">
        <f t="shared" si="610"/>
        <v>0</v>
      </c>
      <c r="R666" s="142">
        <f t="shared" si="611"/>
        <v>8.0270951999999979E-2</v>
      </c>
      <c r="S666" s="134">
        <v>0.16473753999999999</v>
      </c>
      <c r="T666" s="134">
        <v>0</v>
      </c>
      <c r="U666" s="168">
        <v>0</v>
      </c>
      <c r="V666" s="134">
        <v>0</v>
      </c>
      <c r="W666" s="142">
        <v>0.16473753999999999</v>
      </c>
      <c r="X666" s="142"/>
      <c r="Y666" s="142"/>
      <c r="Z666" s="142"/>
      <c r="AA666" s="142"/>
      <c r="AB666" s="142"/>
      <c r="AC666" s="142"/>
      <c r="AD666" s="142"/>
      <c r="AE666" s="134">
        <v>0</v>
      </c>
      <c r="AF666" s="142"/>
      <c r="AG666" s="142"/>
      <c r="AH666" s="142"/>
      <c r="AI666" s="142"/>
      <c r="AJ666" s="134">
        <v>0</v>
      </c>
      <c r="AK666" s="142"/>
    </row>
    <row r="667" spans="1:37" ht="47.25" x14ac:dyDescent="0.25">
      <c r="A667" s="267">
        <f t="shared" si="603"/>
        <v>582</v>
      </c>
      <c r="B667" s="133" t="s">
        <v>1008</v>
      </c>
      <c r="C667" s="138" t="s">
        <v>1009</v>
      </c>
      <c r="D667" s="142">
        <v>2.1604319999999997</v>
      </c>
      <c r="E667" s="142">
        <f t="shared" si="604"/>
        <v>0.12962591999999998</v>
      </c>
      <c r="F667" s="142">
        <f t="shared" si="605"/>
        <v>1.8147628799999995</v>
      </c>
      <c r="G667" s="142">
        <v>0</v>
      </c>
      <c r="H667" s="142">
        <f t="shared" si="606"/>
        <v>0.21604319999999999</v>
      </c>
      <c r="I667" s="142">
        <v>0.55851667599999999</v>
      </c>
      <c r="J667" s="142">
        <v>0.40486467999999998</v>
      </c>
      <c r="K667" s="142">
        <v>0</v>
      </c>
      <c r="L667" s="142">
        <v>0</v>
      </c>
      <c r="M667" s="142">
        <v>0.15365199600000001</v>
      </c>
      <c r="N667" s="142">
        <f t="shared" si="607"/>
        <v>1.6019153239999997</v>
      </c>
      <c r="O667" s="142">
        <f t="shared" si="608"/>
        <v>-0.27523876000000003</v>
      </c>
      <c r="P667" s="142">
        <f t="shared" si="609"/>
        <v>1.8147628799999995</v>
      </c>
      <c r="Q667" s="142">
        <f t="shared" si="610"/>
        <v>0</v>
      </c>
      <c r="R667" s="142">
        <f t="shared" si="611"/>
        <v>6.2391203999999978E-2</v>
      </c>
      <c r="S667" s="134">
        <v>0.46543055999999999</v>
      </c>
      <c r="T667" s="134">
        <v>0.33738722999999998</v>
      </c>
      <c r="U667" s="168">
        <v>0</v>
      </c>
      <c r="V667" s="134">
        <v>0</v>
      </c>
      <c r="W667" s="142">
        <v>0.12804333000000001</v>
      </c>
      <c r="X667" s="142"/>
      <c r="Y667" s="142"/>
      <c r="Z667" s="142"/>
      <c r="AA667" s="142"/>
      <c r="AB667" s="142"/>
      <c r="AC667" s="142"/>
      <c r="AD667" s="142"/>
      <c r="AE667" s="134">
        <v>0</v>
      </c>
      <c r="AF667" s="142"/>
      <c r="AG667" s="142"/>
      <c r="AH667" s="142"/>
      <c r="AI667" s="142"/>
      <c r="AJ667" s="134">
        <v>0</v>
      </c>
      <c r="AK667" s="142"/>
    </row>
    <row r="668" spans="1:37" ht="63" x14ac:dyDescent="0.25">
      <c r="A668" s="267">
        <f t="shared" si="603"/>
        <v>583</v>
      </c>
      <c r="B668" s="133" t="s">
        <v>1010</v>
      </c>
      <c r="C668" s="138" t="s">
        <v>1011</v>
      </c>
      <c r="D668" s="142">
        <v>2.9326319999999999</v>
      </c>
      <c r="E668" s="142">
        <f t="shared" si="604"/>
        <v>0.17595791999999999</v>
      </c>
      <c r="F668" s="142">
        <f t="shared" si="605"/>
        <v>2.4634108799999996</v>
      </c>
      <c r="G668" s="142">
        <v>0</v>
      </c>
      <c r="H668" s="142">
        <f t="shared" si="606"/>
        <v>0.2932632</v>
      </c>
      <c r="I668" s="142">
        <v>0.37655787600000001</v>
      </c>
      <c r="J668" s="142">
        <v>0.1679862</v>
      </c>
      <c r="K668" s="142">
        <v>0</v>
      </c>
      <c r="L668" s="142">
        <v>0</v>
      </c>
      <c r="M668" s="142">
        <v>0.20857167599999998</v>
      </c>
      <c r="N668" s="142">
        <f t="shared" si="607"/>
        <v>2.5560741239999998</v>
      </c>
      <c r="O668" s="142">
        <f t="shared" si="608"/>
        <v>7.9717199999999877E-3</v>
      </c>
      <c r="P668" s="142">
        <f t="shared" si="609"/>
        <v>2.4634108799999996</v>
      </c>
      <c r="Q668" s="142">
        <f t="shared" si="610"/>
        <v>0</v>
      </c>
      <c r="R668" s="142">
        <f t="shared" si="611"/>
        <v>8.4691524000000018E-2</v>
      </c>
      <c r="S668" s="134">
        <v>0.31379823000000001</v>
      </c>
      <c r="T668" s="134">
        <v>0.13998849999999999</v>
      </c>
      <c r="U668" s="168">
        <v>0</v>
      </c>
      <c r="V668" s="134">
        <v>0</v>
      </c>
      <c r="W668" s="142">
        <v>0.17380972999999997</v>
      </c>
      <c r="X668" s="142"/>
      <c r="Y668" s="142"/>
      <c r="Z668" s="142"/>
      <c r="AA668" s="142"/>
      <c r="AB668" s="142"/>
      <c r="AC668" s="142"/>
      <c r="AD668" s="142"/>
      <c r="AE668" s="134">
        <v>0</v>
      </c>
      <c r="AF668" s="142"/>
      <c r="AG668" s="142"/>
      <c r="AH668" s="142"/>
      <c r="AI668" s="142"/>
      <c r="AJ668" s="134">
        <v>0</v>
      </c>
      <c r="AK668" s="142"/>
    </row>
    <row r="669" spans="1:37" ht="47.25" x14ac:dyDescent="0.25">
      <c r="A669" s="267">
        <f t="shared" si="603"/>
        <v>584</v>
      </c>
      <c r="B669" s="133" t="s">
        <v>1012</v>
      </c>
      <c r="C669" s="138" t="s">
        <v>1013</v>
      </c>
      <c r="D669" s="142">
        <v>8.7240479999999998</v>
      </c>
      <c r="E669" s="142">
        <f t="shared" si="604"/>
        <v>0.52344287999999994</v>
      </c>
      <c r="F669" s="142">
        <f t="shared" si="605"/>
        <v>7.3282003200000005</v>
      </c>
      <c r="G669" s="142">
        <v>0</v>
      </c>
      <c r="H669" s="142">
        <f t="shared" si="606"/>
        <v>0.87240479999999998</v>
      </c>
      <c r="I669" s="142">
        <v>0.62046292800000002</v>
      </c>
      <c r="J669" s="142">
        <v>0</v>
      </c>
      <c r="K669" s="142">
        <v>0</v>
      </c>
      <c r="L669" s="142">
        <v>0</v>
      </c>
      <c r="M669" s="142">
        <v>0.62046292800000002</v>
      </c>
      <c r="N669" s="142">
        <f t="shared" si="607"/>
        <v>8.1035850719999996</v>
      </c>
      <c r="O669" s="142">
        <f t="shared" si="608"/>
        <v>0.52344287999999994</v>
      </c>
      <c r="P669" s="142">
        <f t="shared" si="609"/>
        <v>7.3282003200000005</v>
      </c>
      <c r="Q669" s="142">
        <f t="shared" si="610"/>
        <v>0</v>
      </c>
      <c r="R669" s="142">
        <f t="shared" si="611"/>
        <v>0.25194187199999996</v>
      </c>
      <c r="S669" s="134">
        <v>0.51705244000000006</v>
      </c>
      <c r="T669" s="134">
        <v>0</v>
      </c>
      <c r="U669" s="168">
        <v>0</v>
      </c>
      <c r="V669" s="134">
        <v>0</v>
      </c>
      <c r="W669" s="142">
        <v>0.51705244000000006</v>
      </c>
      <c r="X669" s="142"/>
      <c r="Y669" s="142"/>
      <c r="Z669" s="142"/>
      <c r="AA669" s="142"/>
      <c r="AB669" s="142"/>
      <c r="AC669" s="142"/>
      <c r="AD669" s="142"/>
      <c r="AE669" s="134">
        <v>0</v>
      </c>
      <c r="AF669" s="142"/>
      <c r="AG669" s="142"/>
      <c r="AH669" s="142"/>
      <c r="AI669" s="142"/>
      <c r="AJ669" s="134">
        <v>0</v>
      </c>
      <c r="AK669" s="142"/>
    </row>
    <row r="670" spans="1:37" ht="78.75" x14ac:dyDescent="0.25">
      <c r="A670" s="267">
        <f t="shared" si="603"/>
        <v>585</v>
      </c>
      <c r="B670" s="133" t="s">
        <v>1975</v>
      </c>
      <c r="C670" s="138" t="s">
        <v>1014</v>
      </c>
      <c r="D670" s="142">
        <v>1.0993080000000002</v>
      </c>
      <c r="E670" s="142">
        <f t="shared" si="604"/>
        <v>6.5958480000000014E-2</v>
      </c>
      <c r="F670" s="142">
        <f t="shared" si="605"/>
        <v>0.92341872000000025</v>
      </c>
      <c r="G670" s="142">
        <v>0</v>
      </c>
      <c r="H670" s="142">
        <f t="shared" si="606"/>
        <v>0.10993080000000002</v>
      </c>
      <c r="I670" s="142">
        <v>0.6847365299999999</v>
      </c>
      <c r="J670" s="142">
        <v>0</v>
      </c>
      <c r="K670" s="142">
        <v>0.62171018999999994</v>
      </c>
      <c r="L670" s="142">
        <v>0</v>
      </c>
      <c r="M670" s="142">
        <v>6.302634E-2</v>
      </c>
      <c r="N670" s="142">
        <f t="shared" si="607"/>
        <v>0.41457147000000028</v>
      </c>
      <c r="O670" s="142">
        <f t="shared" si="608"/>
        <v>6.5958480000000014E-2</v>
      </c>
      <c r="P670" s="142">
        <f t="shared" si="609"/>
        <v>0.30170853000000031</v>
      </c>
      <c r="Q670" s="142">
        <f t="shared" si="610"/>
        <v>0</v>
      </c>
      <c r="R670" s="142">
        <f t="shared" si="611"/>
        <v>4.6904460000000023E-2</v>
      </c>
      <c r="S670" s="134">
        <v>5.2521949999999998E-2</v>
      </c>
      <c r="T670" s="134">
        <v>0</v>
      </c>
      <c r="U670" s="168">
        <v>0</v>
      </c>
      <c r="V670" s="134">
        <v>0</v>
      </c>
      <c r="W670" s="142">
        <v>5.2521949999999998E-2</v>
      </c>
      <c r="X670" s="142"/>
      <c r="Y670" s="142"/>
      <c r="Z670" s="142"/>
      <c r="AA670" s="142"/>
      <c r="AB670" s="181">
        <v>2020</v>
      </c>
      <c r="AC670" s="142" t="s">
        <v>2198</v>
      </c>
      <c r="AD670" s="142" t="s">
        <v>2199</v>
      </c>
      <c r="AE670" s="134">
        <v>0.4</v>
      </c>
      <c r="AF670" s="181">
        <v>2020</v>
      </c>
      <c r="AG670" s="142" t="s">
        <v>2200</v>
      </c>
      <c r="AH670" s="142" t="s">
        <v>2201</v>
      </c>
      <c r="AI670" s="142" t="s">
        <v>2202</v>
      </c>
      <c r="AJ670" s="134">
        <v>0.33</v>
      </c>
      <c r="AK670" s="142"/>
    </row>
    <row r="671" spans="1:37" ht="63" x14ac:dyDescent="0.25">
      <c r="A671" s="267">
        <f t="shared" si="603"/>
        <v>586</v>
      </c>
      <c r="B671" s="133" t="s">
        <v>1015</v>
      </c>
      <c r="C671" s="138" t="s">
        <v>1016</v>
      </c>
      <c r="D671" s="142">
        <v>2.1766800000000002</v>
      </c>
      <c r="E671" s="142">
        <f t="shared" si="604"/>
        <v>0.13060080000000002</v>
      </c>
      <c r="F671" s="142">
        <f t="shared" si="605"/>
        <v>1.8284112000000003</v>
      </c>
      <c r="G671" s="142">
        <v>0</v>
      </c>
      <c r="H671" s="142">
        <f t="shared" si="606"/>
        <v>0.21766800000000003</v>
      </c>
      <c r="I671" s="142">
        <v>0</v>
      </c>
      <c r="J671" s="142">
        <v>0</v>
      </c>
      <c r="K671" s="142">
        <v>0</v>
      </c>
      <c r="L671" s="142">
        <v>0</v>
      </c>
      <c r="M671" s="142">
        <v>0</v>
      </c>
      <c r="N671" s="142">
        <f t="shared" si="607"/>
        <v>2.1766800000000002</v>
      </c>
      <c r="O671" s="142">
        <f t="shared" si="608"/>
        <v>0.13060080000000002</v>
      </c>
      <c r="P671" s="142">
        <f t="shared" si="609"/>
        <v>1.8284112000000003</v>
      </c>
      <c r="Q671" s="142">
        <f t="shared" si="610"/>
        <v>0</v>
      </c>
      <c r="R671" s="142">
        <f t="shared" si="611"/>
        <v>0.21766800000000003</v>
      </c>
      <c r="S671" s="134">
        <v>0</v>
      </c>
      <c r="T671" s="134">
        <v>0</v>
      </c>
      <c r="U671" s="168">
        <v>0</v>
      </c>
      <c r="V671" s="134">
        <v>0</v>
      </c>
      <c r="W671" s="142">
        <v>0</v>
      </c>
      <c r="X671" s="142"/>
      <c r="Y671" s="142"/>
      <c r="Z671" s="142"/>
      <c r="AA671" s="142"/>
      <c r="AB671" s="142"/>
      <c r="AC671" s="142"/>
      <c r="AD671" s="142"/>
      <c r="AE671" s="134">
        <v>0</v>
      </c>
      <c r="AF671" s="142"/>
      <c r="AG671" s="142"/>
      <c r="AH671" s="142"/>
      <c r="AI671" s="142"/>
      <c r="AJ671" s="134">
        <v>0</v>
      </c>
      <c r="AK671" s="142"/>
    </row>
    <row r="672" spans="1:37" ht="63" x14ac:dyDescent="0.25">
      <c r="A672" s="267">
        <f t="shared" si="603"/>
        <v>587</v>
      </c>
      <c r="B672" s="133" t="s">
        <v>1017</v>
      </c>
      <c r="C672" s="138" t="s">
        <v>1018</v>
      </c>
      <c r="D672" s="142">
        <v>3.482208</v>
      </c>
      <c r="E672" s="142">
        <f t="shared" si="604"/>
        <v>0.20893248</v>
      </c>
      <c r="F672" s="142">
        <f t="shared" si="605"/>
        <v>2.9250547199999999</v>
      </c>
      <c r="G672" s="142">
        <v>0</v>
      </c>
      <c r="H672" s="142">
        <f t="shared" si="606"/>
        <v>0.3482208</v>
      </c>
      <c r="I672" s="142">
        <v>0.4196067</v>
      </c>
      <c r="J672" s="142">
        <v>0.32763893999999999</v>
      </c>
      <c r="K672" s="142">
        <v>0</v>
      </c>
      <c r="L672" s="142">
        <v>0</v>
      </c>
      <c r="M672" s="142">
        <v>9.196776000000001E-2</v>
      </c>
      <c r="N672" s="142">
        <f t="shared" si="607"/>
        <v>3.0626012999999999</v>
      </c>
      <c r="O672" s="142">
        <f t="shared" si="608"/>
        <v>-0.11870645999999999</v>
      </c>
      <c r="P672" s="142">
        <f t="shared" si="609"/>
        <v>2.9250547199999999</v>
      </c>
      <c r="Q672" s="142">
        <f t="shared" si="610"/>
        <v>0</v>
      </c>
      <c r="R672" s="142">
        <f t="shared" si="611"/>
        <v>0.25625303999999999</v>
      </c>
      <c r="S672" s="134">
        <v>0.34967225000000007</v>
      </c>
      <c r="T672" s="134">
        <v>0.27303245000000004</v>
      </c>
      <c r="U672" s="168">
        <v>0</v>
      </c>
      <c r="V672" s="134">
        <v>0</v>
      </c>
      <c r="W672" s="142">
        <v>7.6639800000000008E-2</v>
      </c>
      <c r="X672" s="142"/>
      <c r="Y672" s="142"/>
      <c r="Z672" s="142"/>
      <c r="AA672" s="142"/>
      <c r="AB672" s="142"/>
      <c r="AC672" s="142"/>
      <c r="AD672" s="142"/>
      <c r="AE672" s="134">
        <v>0</v>
      </c>
      <c r="AF672" s="181">
        <v>2020</v>
      </c>
      <c r="AG672" s="142" t="s">
        <v>2200</v>
      </c>
      <c r="AH672" s="142" t="s">
        <v>2201</v>
      </c>
      <c r="AI672" s="142" t="s">
        <v>2202</v>
      </c>
      <c r="AJ672" s="134">
        <v>0.6</v>
      </c>
      <c r="AK672" s="142"/>
    </row>
    <row r="673" spans="1:37" ht="47.25" x14ac:dyDescent="0.25">
      <c r="A673" s="267">
        <f t="shared" si="603"/>
        <v>588</v>
      </c>
      <c r="B673" s="133" t="s">
        <v>1019</v>
      </c>
      <c r="C673" s="138" t="s">
        <v>1020</v>
      </c>
      <c r="D673" s="142">
        <v>7.2659039999999999</v>
      </c>
      <c r="E673" s="142">
        <f t="shared" si="604"/>
        <v>0.43595423999999999</v>
      </c>
      <c r="F673" s="142">
        <f t="shared" si="605"/>
        <v>6.1033593599999998</v>
      </c>
      <c r="G673" s="142">
        <v>0</v>
      </c>
      <c r="H673" s="142">
        <f t="shared" si="606"/>
        <v>0.72659040000000008</v>
      </c>
      <c r="I673" s="142">
        <v>3.4605155680000004</v>
      </c>
      <c r="J673" s="142">
        <v>2.9437573000000001</v>
      </c>
      <c r="K673" s="142">
        <v>0</v>
      </c>
      <c r="L673" s="142">
        <v>0</v>
      </c>
      <c r="M673" s="142">
        <v>0.51675826800000013</v>
      </c>
      <c r="N673" s="142">
        <f t="shared" si="607"/>
        <v>3.8053884319999995</v>
      </c>
      <c r="O673" s="142">
        <f t="shared" si="608"/>
        <v>-2.5078030600000001</v>
      </c>
      <c r="P673" s="142">
        <f t="shared" si="609"/>
        <v>6.1033593599999998</v>
      </c>
      <c r="Q673" s="142">
        <f t="shared" si="610"/>
        <v>0</v>
      </c>
      <c r="R673" s="142">
        <f t="shared" si="611"/>
        <v>0.20983213199999995</v>
      </c>
      <c r="S673" s="134">
        <v>0.43063189000000002</v>
      </c>
      <c r="T673" s="134">
        <v>0</v>
      </c>
      <c r="U673" s="168">
        <v>0</v>
      </c>
      <c r="V673" s="134">
        <v>0</v>
      </c>
      <c r="W673" s="142">
        <v>0.43063189000000002</v>
      </c>
      <c r="X673" s="142"/>
      <c r="Y673" s="142"/>
      <c r="Z673" s="142"/>
      <c r="AA673" s="142"/>
      <c r="AB673" s="142"/>
      <c r="AC673" s="142"/>
      <c r="AD673" s="142"/>
      <c r="AE673" s="134">
        <v>0</v>
      </c>
      <c r="AF673" s="142"/>
      <c r="AG673" s="142"/>
      <c r="AH673" s="142"/>
      <c r="AI673" s="142"/>
      <c r="AJ673" s="134">
        <v>0</v>
      </c>
      <c r="AK673" s="142"/>
    </row>
    <row r="674" spans="1:37" ht="78.75" x14ac:dyDescent="0.25">
      <c r="A674" s="267">
        <f t="shared" si="603"/>
        <v>589</v>
      </c>
      <c r="B674" s="133" t="s">
        <v>1976</v>
      </c>
      <c r="C674" s="139" t="s">
        <v>1021</v>
      </c>
      <c r="D674" s="142">
        <v>6.0782639999999999</v>
      </c>
      <c r="E674" s="142">
        <f t="shared" si="604"/>
        <v>0.36469583999999999</v>
      </c>
      <c r="F674" s="142">
        <f t="shared" si="605"/>
        <v>5.105741759999999</v>
      </c>
      <c r="G674" s="142">
        <v>0</v>
      </c>
      <c r="H674" s="142">
        <f t="shared" si="606"/>
        <v>0.60782639999999999</v>
      </c>
      <c r="I674" s="142">
        <v>3.7030965220000001</v>
      </c>
      <c r="J674" s="142">
        <v>0</v>
      </c>
      <c r="K674" s="142">
        <v>3.27080437</v>
      </c>
      <c r="L674" s="142">
        <v>0</v>
      </c>
      <c r="M674" s="142">
        <v>0.43229215199999993</v>
      </c>
      <c r="N674" s="142">
        <f t="shared" si="607"/>
        <v>2.3751674779999998</v>
      </c>
      <c r="O674" s="142">
        <f t="shared" si="608"/>
        <v>0.36469583999999999</v>
      </c>
      <c r="P674" s="142">
        <f t="shared" si="609"/>
        <v>1.834937389999999</v>
      </c>
      <c r="Q674" s="142">
        <f t="shared" si="610"/>
        <v>0</v>
      </c>
      <c r="R674" s="142">
        <f t="shared" si="611"/>
        <v>0.17553424800000006</v>
      </c>
      <c r="S674" s="134">
        <v>3.7673313400000001</v>
      </c>
      <c r="T674" s="134">
        <v>0</v>
      </c>
      <c r="U674" s="168">
        <v>3.4070878800000002</v>
      </c>
      <c r="V674" s="134">
        <v>0</v>
      </c>
      <c r="W674" s="142">
        <v>0.36024345999999996</v>
      </c>
      <c r="X674" s="142"/>
      <c r="Y674" s="142"/>
      <c r="Z674" s="142"/>
      <c r="AA674" s="142"/>
      <c r="AB674" s="142"/>
      <c r="AC674" s="142"/>
      <c r="AD674" s="142"/>
      <c r="AE674" s="134">
        <v>0</v>
      </c>
      <c r="AF674" s="142"/>
      <c r="AG674" s="142"/>
      <c r="AH674" s="142"/>
      <c r="AI674" s="142"/>
      <c r="AJ674" s="134">
        <v>0</v>
      </c>
      <c r="AK674" s="142"/>
    </row>
    <row r="675" spans="1:37" ht="47.25" x14ac:dyDescent="0.25">
      <c r="A675" s="267">
        <f t="shared" si="603"/>
        <v>590</v>
      </c>
      <c r="B675" s="133" t="s">
        <v>1022</v>
      </c>
      <c r="C675" s="139" t="s">
        <v>1023</v>
      </c>
      <c r="D675" s="142">
        <v>7.0614840000000001</v>
      </c>
      <c r="E675" s="142">
        <f t="shared" si="604"/>
        <v>0.42368904000000002</v>
      </c>
      <c r="F675" s="142">
        <f t="shared" si="605"/>
        <v>5.9316465599999999</v>
      </c>
      <c r="G675" s="142">
        <v>0</v>
      </c>
      <c r="H675" s="142">
        <f t="shared" si="606"/>
        <v>0.70614840000000001</v>
      </c>
      <c r="I675" s="142">
        <v>4.3032592620000001</v>
      </c>
      <c r="J675" s="142">
        <v>0.38122354999999997</v>
      </c>
      <c r="K675" s="142">
        <v>3.6918564400000005</v>
      </c>
      <c r="L675" s="142">
        <v>0</v>
      </c>
      <c r="M675" s="142">
        <v>0.23017927199999999</v>
      </c>
      <c r="N675" s="142">
        <f t="shared" si="607"/>
        <v>2.758224738</v>
      </c>
      <c r="O675" s="142">
        <f t="shared" si="608"/>
        <v>4.246549000000005E-2</v>
      </c>
      <c r="P675" s="142">
        <f t="shared" si="609"/>
        <v>2.2397901199999994</v>
      </c>
      <c r="Q675" s="142">
        <f t="shared" si="610"/>
        <v>0</v>
      </c>
      <c r="R675" s="142">
        <f t="shared" si="611"/>
        <v>0.47596912800000002</v>
      </c>
      <c r="S675" s="134">
        <v>3.58604938</v>
      </c>
      <c r="T675" s="134">
        <v>0.31768628999999998</v>
      </c>
      <c r="U675" s="168">
        <v>3.0765470299999995</v>
      </c>
      <c r="V675" s="134">
        <v>0</v>
      </c>
      <c r="W675" s="142">
        <v>0.19181605999999995</v>
      </c>
      <c r="X675" s="142"/>
      <c r="Y675" s="142"/>
      <c r="Z675" s="142"/>
      <c r="AA675" s="142"/>
      <c r="AB675" s="181">
        <v>2020</v>
      </c>
      <c r="AC675" s="142" t="s">
        <v>2198</v>
      </c>
      <c r="AD675" s="142" t="s">
        <v>2199</v>
      </c>
      <c r="AE675" s="134">
        <v>0.16</v>
      </c>
      <c r="AF675" s="181">
        <v>2020</v>
      </c>
      <c r="AG675" s="142" t="s">
        <v>2200</v>
      </c>
      <c r="AH675" s="142" t="s">
        <v>2201</v>
      </c>
      <c r="AI675" s="142" t="s">
        <v>2202</v>
      </c>
      <c r="AJ675" s="134">
        <v>0.53100000000000003</v>
      </c>
      <c r="AK675" s="142"/>
    </row>
    <row r="676" spans="1:37" ht="94.5" x14ac:dyDescent="0.25">
      <c r="A676" s="267">
        <f t="shared" si="603"/>
        <v>591</v>
      </c>
      <c r="B676" s="133" t="s">
        <v>1977</v>
      </c>
      <c r="C676" s="139" t="s">
        <v>1024</v>
      </c>
      <c r="D676" s="142">
        <v>3.7264512000000001</v>
      </c>
      <c r="E676" s="142">
        <f t="shared" si="604"/>
        <v>0.223587072</v>
      </c>
      <c r="F676" s="142">
        <f t="shared" si="605"/>
        <v>3.1302190080000001</v>
      </c>
      <c r="G676" s="142">
        <v>0</v>
      </c>
      <c r="H676" s="142">
        <f t="shared" si="606"/>
        <v>0.37264512000000005</v>
      </c>
      <c r="I676" s="142">
        <v>0.59223776399999983</v>
      </c>
      <c r="J676" s="142">
        <v>0.32720891999999996</v>
      </c>
      <c r="K676" s="142">
        <v>0</v>
      </c>
      <c r="L676" s="142">
        <v>0</v>
      </c>
      <c r="M676" s="142">
        <v>0.26502884399999993</v>
      </c>
      <c r="N676" s="142">
        <f t="shared" si="607"/>
        <v>3.1342134360000005</v>
      </c>
      <c r="O676" s="142">
        <f t="shared" si="608"/>
        <v>-0.10362184799999996</v>
      </c>
      <c r="P676" s="142">
        <f t="shared" si="609"/>
        <v>3.1302190080000001</v>
      </c>
      <c r="Q676" s="142">
        <f t="shared" si="610"/>
        <v>0</v>
      </c>
      <c r="R676" s="142">
        <f t="shared" si="611"/>
        <v>0.10761627600000012</v>
      </c>
      <c r="S676" s="134">
        <v>0.22085737</v>
      </c>
      <c r="T676" s="134">
        <v>0</v>
      </c>
      <c r="U676" s="168">
        <v>0</v>
      </c>
      <c r="V676" s="134">
        <v>0</v>
      </c>
      <c r="W676" s="142">
        <v>0.22085737</v>
      </c>
      <c r="X676" s="142"/>
      <c r="Y676" s="142"/>
      <c r="Z676" s="142"/>
      <c r="AA676" s="142"/>
      <c r="AB676" s="142"/>
      <c r="AC676" s="142"/>
      <c r="AD676" s="142"/>
      <c r="AE676" s="134">
        <v>0</v>
      </c>
      <c r="AF676" s="142"/>
      <c r="AG676" s="142"/>
      <c r="AH676" s="142"/>
      <c r="AI676" s="142"/>
      <c r="AJ676" s="134">
        <v>0</v>
      </c>
      <c r="AK676" s="142"/>
    </row>
    <row r="677" spans="1:37" ht="32.25" customHeight="1" x14ac:dyDescent="0.25">
      <c r="A677" s="267">
        <f t="shared" si="603"/>
        <v>592</v>
      </c>
      <c r="B677" s="133" t="s">
        <v>1978</v>
      </c>
      <c r="C677" s="139" t="s">
        <v>1025</v>
      </c>
      <c r="D677" s="142">
        <v>4.422316799999999</v>
      </c>
      <c r="E677" s="142">
        <f t="shared" si="604"/>
        <v>0.26533900799999993</v>
      </c>
      <c r="F677" s="142">
        <f t="shared" si="605"/>
        <v>3.7147461119999994</v>
      </c>
      <c r="G677" s="142">
        <v>0</v>
      </c>
      <c r="H677" s="142">
        <f t="shared" si="606"/>
        <v>0.4422316799999999</v>
      </c>
      <c r="I677" s="142">
        <v>0.35833950199999998</v>
      </c>
      <c r="J677" s="142">
        <v>4.381997E-2</v>
      </c>
      <c r="K677" s="142">
        <v>0</v>
      </c>
      <c r="L677" s="142">
        <v>0</v>
      </c>
      <c r="M677" s="142">
        <v>0.31451953199999999</v>
      </c>
      <c r="N677" s="142">
        <f t="shared" si="607"/>
        <v>4.0639772979999993</v>
      </c>
      <c r="O677" s="142">
        <f t="shared" si="608"/>
        <v>0.22151903799999995</v>
      </c>
      <c r="P677" s="142">
        <f t="shared" si="609"/>
        <v>3.7147461119999994</v>
      </c>
      <c r="Q677" s="142">
        <f t="shared" si="610"/>
        <v>0</v>
      </c>
      <c r="R677" s="142">
        <f t="shared" si="611"/>
        <v>0.12771214799999991</v>
      </c>
      <c r="S677" s="134">
        <v>0.29861624999999997</v>
      </c>
      <c r="T677" s="134">
        <v>3.6516640000000003E-2</v>
      </c>
      <c r="U677" s="168">
        <v>0</v>
      </c>
      <c r="V677" s="134">
        <v>0</v>
      </c>
      <c r="W677" s="142">
        <v>0.26209960999999998</v>
      </c>
      <c r="X677" s="142"/>
      <c r="Y677" s="142"/>
      <c r="Z677" s="142"/>
      <c r="AA677" s="142"/>
      <c r="AB677" s="142"/>
      <c r="AC677" s="142"/>
      <c r="AD677" s="142"/>
      <c r="AE677" s="134">
        <v>0</v>
      </c>
      <c r="AF677" s="142"/>
      <c r="AG677" s="142"/>
      <c r="AH677" s="142"/>
      <c r="AI677" s="142"/>
      <c r="AJ677" s="134">
        <v>0</v>
      </c>
      <c r="AK677" s="142"/>
    </row>
    <row r="678" spans="1:37" ht="78.75" x14ac:dyDescent="0.25">
      <c r="A678" s="267">
        <f t="shared" si="603"/>
        <v>593</v>
      </c>
      <c r="B678" s="133" t="s">
        <v>1979</v>
      </c>
      <c r="C678" s="138" t="s">
        <v>1729</v>
      </c>
      <c r="D678" s="142">
        <v>4.4344704000000004</v>
      </c>
      <c r="E678" s="142">
        <f t="shared" si="604"/>
        <v>0.26606822400000002</v>
      </c>
      <c r="F678" s="142">
        <f t="shared" si="605"/>
        <v>3.7249551360000006</v>
      </c>
      <c r="G678" s="142">
        <v>0</v>
      </c>
      <c r="H678" s="142">
        <f t="shared" si="606"/>
        <v>0.44344704000000007</v>
      </c>
      <c r="I678" s="142">
        <v>1.4201747839999999</v>
      </c>
      <c r="J678" s="142">
        <v>0</v>
      </c>
      <c r="K678" s="142">
        <v>1.2615768799999998</v>
      </c>
      <c r="L678" s="142">
        <v>0</v>
      </c>
      <c r="M678" s="142">
        <v>0.15859790399999998</v>
      </c>
      <c r="N678" s="142">
        <f t="shared" si="607"/>
        <v>3.0142956160000005</v>
      </c>
      <c r="O678" s="142">
        <f t="shared" si="608"/>
        <v>0.26606822400000002</v>
      </c>
      <c r="P678" s="142">
        <f t="shared" si="609"/>
        <v>2.4633782560000008</v>
      </c>
      <c r="Q678" s="142">
        <f t="shared" si="610"/>
        <v>0</v>
      </c>
      <c r="R678" s="142">
        <f t="shared" si="611"/>
        <v>0.28484913600000006</v>
      </c>
      <c r="S678" s="134">
        <v>0.50737584000000002</v>
      </c>
      <c r="T678" s="134">
        <v>0</v>
      </c>
      <c r="U678" s="168">
        <v>0.37521092</v>
      </c>
      <c r="V678" s="134">
        <v>0</v>
      </c>
      <c r="W678" s="142">
        <v>0.13216491999999999</v>
      </c>
      <c r="X678" s="142"/>
      <c r="Y678" s="142"/>
      <c r="Z678" s="142"/>
      <c r="AA678" s="142"/>
      <c r="AB678" s="181">
        <v>2020</v>
      </c>
      <c r="AC678" s="142" t="s">
        <v>2198</v>
      </c>
      <c r="AD678" s="142" t="s">
        <v>2199</v>
      </c>
      <c r="AE678" s="134">
        <v>0.8</v>
      </c>
      <c r="AF678" s="181">
        <v>2020</v>
      </c>
      <c r="AG678" s="142" t="s">
        <v>2200</v>
      </c>
      <c r="AH678" s="142" t="s">
        <v>2201</v>
      </c>
      <c r="AI678" s="142" t="s">
        <v>2202</v>
      </c>
      <c r="AJ678" s="134">
        <v>8.2000000000000003E-2</v>
      </c>
      <c r="AK678" s="142"/>
    </row>
    <row r="679" spans="1:37" ht="78.75" x14ac:dyDescent="0.25">
      <c r="A679" s="267">
        <f t="shared" si="603"/>
        <v>594</v>
      </c>
      <c r="B679" s="133" t="s">
        <v>1980</v>
      </c>
      <c r="C679" s="138" t="s">
        <v>1730</v>
      </c>
      <c r="D679" s="142">
        <v>3.6553199999999992</v>
      </c>
      <c r="E679" s="142">
        <f t="shared" si="604"/>
        <v>0.21931919999999994</v>
      </c>
      <c r="F679" s="142">
        <f t="shared" si="605"/>
        <v>3.0704687999999996</v>
      </c>
      <c r="G679" s="142">
        <v>0</v>
      </c>
      <c r="H679" s="142">
        <f t="shared" si="606"/>
        <v>0.36553199999999997</v>
      </c>
      <c r="I679" s="142">
        <v>3.5406355920000001</v>
      </c>
      <c r="J679" s="142">
        <v>0.75426588000000006</v>
      </c>
      <c r="K679" s="142">
        <v>2.5263997799999998</v>
      </c>
      <c r="L679" s="142">
        <v>0</v>
      </c>
      <c r="M679" s="142">
        <v>0.25996993200000001</v>
      </c>
      <c r="N679" s="142">
        <f t="shared" si="607"/>
        <v>0.11468440799999913</v>
      </c>
      <c r="O679" s="142">
        <f t="shared" si="608"/>
        <v>-0.53494668000000012</v>
      </c>
      <c r="P679" s="142">
        <f t="shared" si="609"/>
        <v>0.54406901999999979</v>
      </c>
      <c r="Q679" s="142">
        <f t="shared" si="610"/>
        <v>0</v>
      </c>
      <c r="R679" s="142">
        <f t="shared" si="611"/>
        <v>0.10556206799999995</v>
      </c>
      <c r="S679" s="134">
        <v>3.4768629500000001</v>
      </c>
      <c r="T679" s="134">
        <v>0.62855490000000003</v>
      </c>
      <c r="U679" s="168">
        <v>2.6316664400000001</v>
      </c>
      <c r="V679" s="134">
        <v>0</v>
      </c>
      <c r="W679" s="142">
        <v>0.21664161000000001</v>
      </c>
      <c r="X679" s="142"/>
      <c r="Y679" s="142"/>
      <c r="Z679" s="142"/>
      <c r="AA679" s="142"/>
      <c r="AB679" s="142"/>
      <c r="AC679" s="142"/>
      <c r="AD679" s="142"/>
      <c r="AE679" s="134">
        <v>0</v>
      </c>
      <c r="AF679" s="142"/>
      <c r="AG679" s="142"/>
      <c r="AH679" s="142"/>
      <c r="AI679" s="142"/>
      <c r="AJ679" s="134">
        <v>0</v>
      </c>
      <c r="AK679" s="142"/>
    </row>
    <row r="680" spans="1:37" ht="47.25" x14ac:dyDescent="0.25">
      <c r="A680" s="267">
        <f t="shared" si="603"/>
        <v>595</v>
      </c>
      <c r="B680" s="133" t="s">
        <v>1026</v>
      </c>
      <c r="C680" s="138" t="s">
        <v>1027</v>
      </c>
      <c r="D680" s="142">
        <v>1.4347919999999998</v>
      </c>
      <c r="E680" s="142">
        <f t="shared" si="604"/>
        <v>8.6087519999999987E-2</v>
      </c>
      <c r="F680" s="142">
        <f t="shared" si="605"/>
        <v>1.2052252799999998</v>
      </c>
      <c r="G680" s="142">
        <v>0</v>
      </c>
      <c r="H680" s="142">
        <f t="shared" si="606"/>
        <v>0.1434792</v>
      </c>
      <c r="I680" s="142">
        <v>0.10204378800000001</v>
      </c>
      <c r="J680" s="142">
        <v>0</v>
      </c>
      <c r="K680" s="142">
        <v>0</v>
      </c>
      <c r="L680" s="142">
        <v>0</v>
      </c>
      <c r="M680" s="142">
        <v>0.10204378800000001</v>
      </c>
      <c r="N680" s="142">
        <f t="shared" si="607"/>
        <v>1.3327482119999998</v>
      </c>
      <c r="O680" s="142">
        <f t="shared" si="608"/>
        <v>8.6087519999999987E-2</v>
      </c>
      <c r="P680" s="142">
        <f t="shared" si="609"/>
        <v>1.2052252799999998</v>
      </c>
      <c r="Q680" s="142">
        <f t="shared" si="610"/>
        <v>0</v>
      </c>
      <c r="R680" s="142">
        <f t="shared" si="611"/>
        <v>4.1435411999999991E-2</v>
      </c>
      <c r="S680" s="134">
        <v>8.5036489999999992E-2</v>
      </c>
      <c r="T680" s="134">
        <v>0</v>
      </c>
      <c r="U680" s="168">
        <v>0</v>
      </c>
      <c r="V680" s="134">
        <v>0</v>
      </c>
      <c r="W680" s="142">
        <v>8.5036489999999992E-2</v>
      </c>
      <c r="X680" s="142"/>
      <c r="Y680" s="142"/>
      <c r="Z680" s="142"/>
      <c r="AA680" s="142"/>
      <c r="AB680" s="142"/>
      <c r="AC680" s="142"/>
      <c r="AD680" s="142"/>
      <c r="AE680" s="134">
        <v>0</v>
      </c>
      <c r="AF680" s="142"/>
      <c r="AG680" s="142"/>
      <c r="AH680" s="142"/>
      <c r="AI680" s="142"/>
      <c r="AJ680" s="134">
        <v>0</v>
      </c>
      <c r="AK680" s="142"/>
    </row>
    <row r="681" spans="1:37" ht="47.25" x14ac:dyDescent="0.25">
      <c r="A681" s="267">
        <f t="shared" si="603"/>
        <v>596</v>
      </c>
      <c r="B681" s="133" t="s">
        <v>1028</v>
      </c>
      <c r="C681" s="138" t="s">
        <v>1731</v>
      </c>
      <c r="D681" s="142">
        <v>2.3520719999999997</v>
      </c>
      <c r="E681" s="142">
        <f t="shared" si="604"/>
        <v>0.14112431999999997</v>
      </c>
      <c r="F681" s="142">
        <f t="shared" si="605"/>
        <v>1.9757404799999998</v>
      </c>
      <c r="G681" s="142">
        <v>0</v>
      </c>
      <c r="H681" s="142">
        <f t="shared" si="606"/>
        <v>0.23520719999999998</v>
      </c>
      <c r="I681" s="142">
        <v>1.5649660860000001</v>
      </c>
      <c r="J681" s="142">
        <v>0.29268310999999997</v>
      </c>
      <c r="K681" s="142">
        <v>1.11168676</v>
      </c>
      <c r="L681" s="142">
        <v>0</v>
      </c>
      <c r="M681" s="142">
        <v>0.16059621599999999</v>
      </c>
      <c r="N681" s="142">
        <f t="shared" si="607"/>
        <v>0.78710591399999963</v>
      </c>
      <c r="O681" s="142">
        <f t="shared" si="608"/>
        <v>-0.15155879</v>
      </c>
      <c r="P681" s="142">
        <f t="shared" si="609"/>
        <v>0.8640537199999998</v>
      </c>
      <c r="Q681" s="142">
        <f t="shared" si="610"/>
        <v>0</v>
      </c>
      <c r="R681" s="142">
        <f t="shared" si="611"/>
        <v>7.4610983999999991E-2</v>
      </c>
      <c r="S681" s="134">
        <v>1.5357398099999997</v>
      </c>
      <c r="T681" s="134">
        <v>0.24390259999999997</v>
      </c>
      <c r="U681" s="168">
        <v>1.15800703</v>
      </c>
      <c r="V681" s="134">
        <v>0</v>
      </c>
      <c r="W681" s="142">
        <v>0.13383017999999999</v>
      </c>
      <c r="X681" s="142"/>
      <c r="Y681" s="142"/>
      <c r="Z681" s="142"/>
      <c r="AA681" s="142"/>
      <c r="AB681" s="181">
        <v>2020</v>
      </c>
      <c r="AC681" s="142" t="s">
        <v>2198</v>
      </c>
      <c r="AD681" s="142" t="s">
        <v>2199</v>
      </c>
      <c r="AE681" s="134">
        <v>0.25</v>
      </c>
      <c r="AF681" s="181">
        <v>2020</v>
      </c>
      <c r="AG681" s="142" t="s">
        <v>2200</v>
      </c>
      <c r="AH681" s="142" t="s">
        <v>2201</v>
      </c>
      <c r="AI681" s="142" t="s">
        <v>2202</v>
      </c>
      <c r="AJ681" s="134">
        <v>9.5500000000000002E-2</v>
      </c>
      <c r="AK681" s="142"/>
    </row>
    <row r="682" spans="1:37" ht="78.75" x14ac:dyDescent="0.25">
      <c r="A682" s="267">
        <f t="shared" si="603"/>
        <v>597</v>
      </c>
      <c r="B682" s="133" t="s">
        <v>1981</v>
      </c>
      <c r="C682" s="138" t="s">
        <v>1732</v>
      </c>
      <c r="D682" s="142">
        <v>6.7887456000000004</v>
      </c>
      <c r="E682" s="142">
        <f t="shared" si="604"/>
        <v>0.40732473600000002</v>
      </c>
      <c r="F682" s="142">
        <f t="shared" si="605"/>
        <v>5.7025463040000002</v>
      </c>
      <c r="G682" s="142">
        <v>0</v>
      </c>
      <c r="H682" s="142">
        <f t="shared" si="606"/>
        <v>0.67887456000000013</v>
      </c>
      <c r="I682" s="142">
        <v>0.48282226800000005</v>
      </c>
      <c r="J682" s="142">
        <v>0</v>
      </c>
      <c r="K682" s="142">
        <v>0</v>
      </c>
      <c r="L682" s="142">
        <v>0</v>
      </c>
      <c r="M682" s="142">
        <v>0.48282226800000005</v>
      </c>
      <c r="N682" s="142">
        <f t="shared" si="607"/>
        <v>6.3059233320000008</v>
      </c>
      <c r="O682" s="142">
        <f t="shared" si="608"/>
        <v>0.40732473600000002</v>
      </c>
      <c r="P682" s="142">
        <f t="shared" si="609"/>
        <v>5.7025463040000002</v>
      </c>
      <c r="Q682" s="142">
        <f t="shared" si="610"/>
        <v>0</v>
      </c>
      <c r="R682" s="142">
        <f t="shared" si="611"/>
        <v>0.19605229200000007</v>
      </c>
      <c r="S682" s="134">
        <v>0.40235189000000005</v>
      </c>
      <c r="T682" s="134">
        <v>0</v>
      </c>
      <c r="U682" s="168">
        <v>0</v>
      </c>
      <c r="V682" s="134">
        <v>0</v>
      </c>
      <c r="W682" s="142">
        <v>0.40235189000000005</v>
      </c>
      <c r="X682" s="142"/>
      <c r="Y682" s="142"/>
      <c r="Z682" s="142"/>
      <c r="AA682" s="142"/>
      <c r="AB682" s="142"/>
      <c r="AC682" s="142"/>
      <c r="AD682" s="142"/>
      <c r="AE682" s="134">
        <v>0</v>
      </c>
      <c r="AF682" s="142"/>
      <c r="AG682" s="142"/>
      <c r="AH682" s="142"/>
      <c r="AI682" s="142"/>
      <c r="AJ682" s="134">
        <v>0</v>
      </c>
      <c r="AK682" s="142"/>
    </row>
    <row r="683" spans="1:37" ht="47.25" x14ac:dyDescent="0.25">
      <c r="A683" s="267">
        <f t="shared" si="603"/>
        <v>598</v>
      </c>
      <c r="B683" s="133" t="s">
        <v>1982</v>
      </c>
      <c r="C683" s="138" t="s">
        <v>1983</v>
      </c>
      <c r="D683" s="142">
        <v>0</v>
      </c>
      <c r="E683" s="142">
        <f t="shared" si="604"/>
        <v>0</v>
      </c>
      <c r="F683" s="142">
        <f t="shared" si="605"/>
        <v>0</v>
      </c>
      <c r="G683" s="142">
        <v>0</v>
      </c>
      <c r="H683" s="142">
        <f t="shared" si="606"/>
        <v>0</v>
      </c>
      <c r="I683" s="142">
        <v>0.10457083</v>
      </c>
      <c r="J683" s="142">
        <v>0.10457083</v>
      </c>
      <c r="K683" s="142">
        <v>0</v>
      </c>
      <c r="L683" s="142">
        <v>0</v>
      </c>
      <c r="M683" s="142">
        <v>0</v>
      </c>
      <c r="N683" s="142">
        <f t="shared" si="607"/>
        <v>-0.10457083</v>
      </c>
      <c r="O683" s="142">
        <f t="shared" si="608"/>
        <v>-0.10457083</v>
      </c>
      <c r="P683" s="142">
        <f t="shared" si="609"/>
        <v>0</v>
      </c>
      <c r="Q683" s="142">
        <f t="shared" si="610"/>
        <v>0</v>
      </c>
      <c r="R683" s="142">
        <f t="shared" si="611"/>
        <v>0</v>
      </c>
      <c r="S683" s="134">
        <v>8.7142360000000002E-2</v>
      </c>
      <c r="T683" s="134">
        <v>8.7142360000000002E-2</v>
      </c>
      <c r="U683" s="168">
        <v>0</v>
      </c>
      <c r="V683" s="134">
        <v>0</v>
      </c>
      <c r="W683" s="142">
        <v>0</v>
      </c>
      <c r="X683" s="142"/>
      <c r="Y683" s="142"/>
      <c r="Z683" s="142"/>
      <c r="AA683" s="142"/>
      <c r="AB683" s="142"/>
      <c r="AC683" s="142"/>
      <c r="AD683" s="142"/>
      <c r="AE683" s="134">
        <v>0</v>
      </c>
      <c r="AF683" s="142"/>
      <c r="AG683" s="142"/>
      <c r="AH683" s="142"/>
      <c r="AI683" s="142"/>
      <c r="AJ683" s="134">
        <v>0</v>
      </c>
      <c r="AK683" s="142"/>
    </row>
    <row r="684" spans="1:37" ht="15.75" x14ac:dyDescent="0.25">
      <c r="A684" s="267"/>
      <c r="B684" s="187" t="s">
        <v>410</v>
      </c>
      <c r="C684" s="188"/>
      <c r="D684" s="170">
        <v>0.17108399999999999</v>
      </c>
      <c r="E684" s="170">
        <f t="shared" ref="E684:AK684" si="612">SUM(E685:E685)</f>
        <v>1.026504E-2</v>
      </c>
      <c r="F684" s="170">
        <f t="shared" si="612"/>
        <v>0.14371055999999999</v>
      </c>
      <c r="G684" s="170">
        <f t="shared" si="612"/>
        <v>0</v>
      </c>
      <c r="H684" s="170">
        <f t="shared" si="612"/>
        <v>1.7108399999999999E-2</v>
      </c>
      <c r="I684" s="170">
        <f t="shared" si="612"/>
        <v>1.2167640000000002E-2</v>
      </c>
      <c r="J684" s="170">
        <f t="shared" si="612"/>
        <v>0</v>
      </c>
      <c r="K684" s="170">
        <f t="shared" si="612"/>
        <v>0</v>
      </c>
      <c r="L684" s="170">
        <f t="shared" si="612"/>
        <v>0</v>
      </c>
      <c r="M684" s="170">
        <f t="shared" si="612"/>
        <v>1.2167640000000002E-2</v>
      </c>
      <c r="N684" s="170">
        <f t="shared" si="612"/>
        <v>0.15891635999999998</v>
      </c>
      <c r="O684" s="170">
        <f t="shared" si="612"/>
        <v>1.026504E-2</v>
      </c>
      <c r="P684" s="170">
        <f t="shared" si="612"/>
        <v>0.14371055999999999</v>
      </c>
      <c r="Q684" s="170">
        <f t="shared" si="612"/>
        <v>0</v>
      </c>
      <c r="R684" s="170">
        <f t="shared" si="612"/>
        <v>4.9407599999999972E-3</v>
      </c>
      <c r="S684" s="170">
        <v>1.0139700000000001E-2</v>
      </c>
      <c r="T684" s="170">
        <v>0</v>
      </c>
      <c r="U684" s="168">
        <v>0</v>
      </c>
      <c r="V684" s="170">
        <v>0</v>
      </c>
      <c r="W684" s="170">
        <v>1.0139700000000001E-2</v>
      </c>
      <c r="X684" s="170">
        <f t="shared" si="612"/>
        <v>0</v>
      </c>
      <c r="Y684" s="170">
        <f t="shared" si="612"/>
        <v>0</v>
      </c>
      <c r="Z684" s="170">
        <f t="shared" si="612"/>
        <v>0</v>
      </c>
      <c r="AA684" s="170">
        <f t="shared" si="612"/>
        <v>0</v>
      </c>
      <c r="AB684" s="170"/>
      <c r="AC684" s="170"/>
      <c r="AD684" s="170"/>
      <c r="AE684" s="170">
        <f t="shared" si="612"/>
        <v>0</v>
      </c>
      <c r="AF684" s="170"/>
      <c r="AG684" s="170"/>
      <c r="AH684" s="170"/>
      <c r="AI684" s="170"/>
      <c r="AJ684" s="170">
        <f t="shared" si="612"/>
        <v>0</v>
      </c>
      <c r="AK684" s="170">
        <f t="shared" si="612"/>
        <v>0</v>
      </c>
    </row>
    <row r="685" spans="1:37" ht="48.75" customHeight="1" x14ac:dyDescent="0.25">
      <c r="A685" s="267">
        <f t="shared" si="603"/>
        <v>599</v>
      </c>
      <c r="B685" s="133" t="s">
        <v>1029</v>
      </c>
      <c r="C685" s="139" t="s">
        <v>1030</v>
      </c>
      <c r="D685" s="142">
        <v>0.17108399999999999</v>
      </c>
      <c r="E685" s="142">
        <f>D685*6%</f>
        <v>1.026504E-2</v>
      </c>
      <c r="F685" s="142">
        <f>D685-E685-H685</f>
        <v>0.14371055999999999</v>
      </c>
      <c r="G685" s="142">
        <v>0</v>
      </c>
      <c r="H685" s="142">
        <f>D685*10%</f>
        <v>1.7108399999999999E-2</v>
      </c>
      <c r="I685" s="142">
        <v>1.2167640000000002E-2</v>
      </c>
      <c r="J685" s="142">
        <v>0</v>
      </c>
      <c r="K685" s="142">
        <v>0</v>
      </c>
      <c r="L685" s="142">
        <v>0</v>
      </c>
      <c r="M685" s="142">
        <v>1.2167640000000002E-2</v>
      </c>
      <c r="N685" s="142">
        <f>D685-I685</f>
        <v>0.15891635999999998</v>
      </c>
      <c r="O685" s="142">
        <f t="shared" ref="O685" si="613">E685-J685</f>
        <v>1.026504E-2</v>
      </c>
      <c r="P685" s="142">
        <f t="shared" ref="P685" si="614">F685-K685</f>
        <v>0.14371055999999999</v>
      </c>
      <c r="Q685" s="142">
        <f t="shared" ref="Q685" si="615">G685-L685</f>
        <v>0</v>
      </c>
      <c r="R685" s="142">
        <f t="shared" ref="R685" si="616">H685-M685</f>
        <v>4.9407599999999972E-3</v>
      </c>
      <c r="S685" s="134">
        <v>1.0139700000000001E-2</v>
      </c>
      <c r="T685" s="134">
        <v>0</v>
      </c>
      <c r="U685" s="168">
        <v>0</v>
      </c>
      <c r="V685" s="134">
        <v>0</v>
      </c>
      <c r="W685" s="142">
        <v>1.0139700000000001E-2</v>
      </c>
      <c r="X685" s="142"/>
      <c r="Y685" s="142"/>
      <c r="Z685" s="142"/>
      <c r="AA685" s="142"/>
      <c r="AB685" s="142"/>
      <c r="AC685" s="142"/>
      <c r="AD685" s="142"/>
      <c r="AE685" s="134">
        <v>0</v>
      </c>
      <c r="AF685" s="142"/>
      <c r="AG685" s="142"/>
      <c r="AH685" s="142"/>
      <c r="AI685" s="142"/>
      <c r="AJ685" s="134">
        <v>0</v>
      </c>
      <c r="AK685" s="142"/>
    </row>
    <row r="686" spans="1:37" ht="15.75" x14ac:dyDescent="0.25">
      <c r="A686" s="267"/>
      <c r="B686" s="191" t="s">
        <v>413</v>
      </c>
      <c r="C686" s="188"/>
      <c r="D686" s="170">
        <v>24.354609600000003</v>
      </c>
      <c r="E686" s="170">
        <f t="shared" ref="E686:AK686" si="617">SUM(E687:E699)</f>
        <v>1.4612765759999999</v>
      </c>
      <c r="F686" s="170">
        <f t="shared" si="617"/>
        <v>20.457872064</v>
      </c>
      <c r="G686" s="170">
        <f t="shared" si="617"/>
        <v>0</v>
      </c>
      <c r="H686" s="170">
        <f t="shared" si="617"/>
        <v>2.4354609600000008</v>
      </c>
      <c r="I686" s="170">
        <f t="shared" si="617"/>
        <v>16.099842934000002</v>
      </c>
      <c r="J686" s="170">
        <f t="shared" si="617"/>
        <v>0.71618965000000001</v>
      </c>
      <c r="K686" s="170">
        <f t="shared" si="617"/>
        <v>14.056394279999999</v>
      </c>
      <c r="L686" s="170">
        <f t="shared" si="617"/>
        <v>0</v>
      </c>
      <c r="M686" s="170">
        <f t="shared" si="617"/>
        <v>1.3272590040000001</v>
      </c>
      <c r="N686" s="170">
        <f t="shared" si="617"/>
        <v>8.2547666659999983</v>
      </c>
      <c r="O686" s="170">
        <f t="shared" si="617"/>
        <v>0.74508692599999982</v>
      </c>
      <c r="P686" s="170">
        <f t="shared" si="617"/>
        <v>6.4014777839999999</v>
      </c>
      <c r="Q686" s="170">
        <f t="shared" si="617"/>
        <v>0</v>
      </c>
      <c r="R686" s="170">
        <f t="shared" si="617"/>
        <v>1.1082019559999998</v>
      </c>
      <c r="S686" s="170">
        <v>15.769103869999999</v>
      </c>
      <c r="T686" s="170">
        <v>0.49856808000000002</v>
      </c>
      <c r="U686" s="168">
        <v>14.164486619999998</v>
      </c>
      <c r="V686" s="170">
        <v>0</v>
      </c>
      <c r="W686" s="170">
        <v>1.1060491699999997</v>
      </c>
      <c r="X686" s="170">
        <f t="shared" si="617"/>
        <v>0</v>
      </c>
      <c r="Y686" s="170">
        <f t="shared" si="617"/>
        <v>0</v>
      </c>
      <c r="Z686" s="170">
        <f t="shared" si="617"/>
        <v>0</v>
      </c>
      <c r="AA686" s="170">
        <f t="shared" si="617"/>
        <v>0</v>
      </c>
      <c r="AB686" s="170"/>
      <c r="AC686" s="170"/>
      <c r="AD686" s="170"/>
      <c r="AE686" s="170">
        <f t="shared" si="617"/>
        <v>0.63</v>
      </c>
      <c r="AF686" s="170"/>
      <c r="AG686" s="170"/>
      <c r="AH686" s="170"/>
      <c r="AI686" s="170"/>
      <c r="AJ686" s="170">
        <f t="shared" si="617"/>
        <v>0.31</v>
      </c>
      <c r="AK686" s="170">
        <f t="shared" si="617"/>
        <v>0</v>
      </c>
    </row>
    <row r="687" spans="1:37" ht="47.25" x14ac:dyDescent="0.25">
      <c r="A687" s="267">
        <f t="shared" si="603"/>
        <v>600</v>
      </c>
      <c r="B687" s="133" t="s">
        <v>1031</v>
      </c>
      <c r="C687" s="138" t="s">
        <v>1032</v>
      </c>
      <c r="D687" s="142">
        <v>2.1405000000000003</v>
      </c>
      <c r="E687" s="142">
        <f t="shared" ref="E687:E699" si="618">D687*6%</f>
        <v>0.12843000000000002</v>
      </c>
      <c r="F687" s="142">
        <f t="shared" ref="F687:F699" si="619">D687-E687-H687</f>
        <v>1.7980200000000004</v>
      </c>
      <c r="G687" s="142">
        <v>0</v>
      </c>
      <c r="H687" s="142">
        <f t="shared" ref="H687:H699" si="620">D687*10%</f>
        <v>0.21405000000000005</v>
      </c>
      <c r="I687" s="142">
        <v>0.15223444799999999</v>
      </c>
      <c r="J687" s="142">
        <v>0</v>
      </c>
      <c r="K687" s="142">
        <v>0</v>
      </c>
      <c r="L687" s="142">
        <v>0</v>
      </c>
      <c r="M687" s="142">
        <v>0.15223444799999999</v>
      </c>
      <c r="N687" s="142">
        <f t="shared" ref="N687:N699" si="621">D687-I687</f>
        <v>1.9882655520000003</v>
      </c>
      <c r="O687" s="142">
        <f t="shared" ref="O687:O699" si="622">E687-J687</f>
        <v>0.12843000000000002</v>
      </c>
      <c r="P687" s="142">
        <f t="shared" ref="P687:P699" si="623">F687-K687</f>
        <v>1.7980200000000004</v>
      </c>
      <c r="Q687" s="142">
        <f t="shared" ref="Q687:Q699" si="624">G687-L687</f>
        <v>0</v>
      </c>
      <c r="R687" s="142">
        <f t="shared" ref="R687:R699" si="625">H687-M687</f>
        <v>6.1815552000000051E-2</v>
      </c>
      <c r="S687" s="134">
        <v>0.12686204000000001</v>
      </c>
      <c r="T687" s="134">
        <v>0</v>
      </c>
      <c r="U687" s="168">
        <v>0</v>
      </c>
      <c r="V687" s="134">
        <v>0</v>
      </c>
      <c r="W687" s="142">
        <v>0.12686204000000001</v>
      </c>
      <c r="X687" s="142"/>
      <c r="Y687" s="142"/>
      <c r="Z687" s="142"/>
      <c r="AA687" s="142"/>
      <c r="AB687" s="142"/>
      <c r="AC687" s="142"/>
      <c r="AD687" s="142"/>
      <c r="AE687" s="134">
        <v>0</v>
      </c>
      <c r="AF687" s="142"/>
      <c r="AG687" s="142"/>
      <c r="AH687" s="142"/>
      <c r="AI687" s="142"/>
      <c r="AJ687" s="134">
        <v>0</v>
      </c>
      <c r="AK687" s="142"/>
    </row>
    <row r="688" spans="1:37" ht="31.5" x14ac:dyDescent="0.25">
      <c r="A688" s="267">
        <f t="shared" si="603"/>
        <v>601</v>
      </c>
      <c r="B688" s="133" t="s">
        <v>1033</v>
      </c>
      <c r="C688" s="138" t="s">
        <v>1034</v>
      </c>
      <c r="D688" s="142">
        <v>1.5697079999999999</v>
      </c>
      <c r="E688" s="142">
        <f t="shared" si="618"/>
        <v>9.4182479999999985E-2</v>
      </c>
      <c r="F688" s="142">
        <f t="shared" si="619"/>
        <v>1.3185547199999998</v>
      </c>
      <c r="G688" s="142">
        <v>0</v>
      </c>
      <c r="H688" s="142">
        <f t="shared" si="620"/>
        <v>0.15697079999999999</v>
      </c>
      <c r="I688" s="142">
        <v>6.2305943099999999</v>
      </c>
      <c r="J688" s="142">
        <v>0</v>
      </c>
      <c r="K688" s="142">
        <v>6.1189551299999998</v>
      </c>
      <c r="L688" s="142">
        <v>0</v>
      </c>
      <c r="M688" s="142">
        <v>0.11163918</v>
      </c>
      <c r="N688" s="142">
        <f t="shared" si="621"/>
        <v>-4.6608863100000004</v>
      </c>
      <c r="O688" s="142">
        <f t="shared" si="622"/>
        <v>9.4182479999999985E-2</v>
      </c>
      <c r="P688" s="142">
        <f t="shared" si="623"/>
        <v>-4.80040041</v>
      </c>
      <c r="Q688" s="142">
        <f t="shared" si="624"/>
        <v>0</v>
      </c>
      <c r="R688" s="142">
        <f t="shared" si="625"/>
        <v>4.5331619999999989E-2</v>
      </c>
      <c r="S688" s="134">
        <v>6.4669442300000002</v>
      </c>
      <c r="T688" s="134">
        <v>0</v>
      </c>
      <c r="U688" s="168">
        <v>6.3739115799999997</v>
      </c>
      <c r="V688" s="134">
        <v>0</v>
      </c>
      <c r="W688" s="142">
        <v>9.3032649999999995E-2</v>
      </c>
      <c r="X688" s="142"/>
      <c r="Y688" s="142"/>
      <c r="Z688" s="142"/>
      <c r="AA688" s="142"/>
      <c r="AB688" s="142"/>
      <c r="AC688" s="142"/>
      <c r="AD688" s="142"/>
      <c r="AE688" s="134">
        <v>0</v>
      </c>
      <c r="AF688" s="142"/>
      <c r="AG688" s="142"/>
      <c r="AH688" s="142"/>
      <c r="AI688" s="142"/>
      <c r="AJ688" s="134">
        <v>0</v>
      </c>
      <c r="AK688" s="142"/>
    </row>
    <row r="689" spans="1:37" ht="63" x14ac:dyDescent="0.25">
      <c r="A689" s="267">
        <f t="shared" si="603"/>
        <v>602</v>
      </c>
      <c r="B689" s="133" t="s">
        <v>1035</v>
      </c>
      <c r="C689" s="138" t="s">
        <v>1036</v>
      </c>
      <c r="D689" s="142">
        <v>0.65169600000000005</v>
      </c>
      <c r="E689" s="142">
        <f t="shared" si="618"/>
        <v>3.9101759999999999E-2</v>
      </c>
      <c r="F689" s="142">
        <f t="shared" si="619"/>
        <v>0.54742464000000002</v>
      </c>
      <c r="G689" s="142">
        <v>0</v>
      </c>
      <c r="H689" s="142">
        <f t="shared" si="620"/>
        <v>6.5169600000000008E-2</v>
      </c>
      <c r="I689" s="142">
        <v>0</v>
      </c>
      <c r="J689" s="142">
        <v>0</v>
      </c>
      <c r="K689" s="142">
        <v>0</v>
      </c>
      <c r="L689" s="142">
        <v>0</v>
      </c>
      <c r="M689" s="142">
        <v>0</v>
      </c>
      <c r="N689" s="142">
        <f t="shared" si="621"/>
        <v>0.65169600000000005</v>
      </c>
      <c r="O689" s="142">
        <f t="shared" si="622"/>
        <v>3.9101759999999999E-2</v>
      </c>
      <c r="P689" s="142">
        <f t="shared" si="623"/>
        <v>0.54742464000000002</v>
      </c>
      <c r="Q689" s="142">
        <f t="shared" si="624"/>
        <v>0</v>
      </c>
      <c r="R689" s="142">
        <f t="shared" si="625"/>
        <v>6.5169600000000008E-2</v>
      </c>
      <c r="S689" s="134">
        <v>0</v>
      </c>
      <c r="T689" s="134">
        <v>0</v>
      </c>
      <c r="U689" s="168">
        <v>0</v>
      </c>
      <c r="V689" s="134">
        <v>0</v>
      </c>
      <c r="W689" s="142">
        <v>0</v>
      </c>
      <c r="X689" s="142"/>
      <c r="Y689" s="142"/>
      <c r="Z689" s="142"/>
      <c r="AA689" s="142"/>
      <c r="AB689" s="142"/>
      <c r="AC689" s="142"/>
      <c r="AD689" s="142"/>
      <c r="AE689" s="134">
        <v>0</v>
      </c>
      <c r="AF689" s="142"/>
      <c r="AG689" s="142"/>
      <c r="AH689" s="142"/>
      <c r="AI689" s="142"/>
      <c r="AJ689" s="134">
        <v>0</v>
      </c>
      <c r="AK689" s="142"/>
    </row>
    <row r="690" spans="1:37" ht="47.25" x14ac:dyDescent="0.25">
      <c r="A690" s="267">
        <f t="shared" si="603"/>
        <v>603</v>
      </c>
      <c r="B690" s="133" t="s">
        <v>1037</v>
      </c>
      <c r="C690" s="138" t="s">
        <v>1038</v>
      </c>
      <c r="D690" s="142">
        <v>4.6267679999999993</v>
      </c>
      <c r="E690" s="142">
        <f t="shared" si="618"/>
        <v>0.27760607999999992</v>
      </c>
      <c r="F690" s="142">
        <f t="shared" si="619"/>
        <v>3.8864851199999992</v>
      </c>
      <c r="G690" s="142">
        <v>0</v>
      </c>
      <c r="H690" s="142">
        <f t="shared" si="620"/>
        <v>0.46267679999999994</v>
      </c>
      <c r="I690" s="142">
        <v>0.32906029199999998</v>
      </c>
      <c r="J690" s="142">
        <v>0</v>
      </c>
      <c r="K690" s="142">
        <v>0</v>
      </c>
      <c r="L690" s="142">
        <v>0</v>
      </c>
      <c r="M690" s="142">
        <v>0.32906029199999998</v>
      </c>
      <c r="N690" s="142">
        <f t="shared" si="621"/>
        <v>4.297707707999999</v>
      </c>
      <c r="O690" s="142">
        <f t="shared" si="622"/>
        <v>0.27760607999999992</v>
      </c>
      <c r="P690" s="142">
        <f t="shared" si="623"/>
        <v>3.8864851199999992</v>
      </c>
      <c r="Q690" s="142">
        <f t="shared" si="624"/>
        <v>0</v>
      </c>
      <c r="R690" s="142">
        <f t="shared" si="625"/>
        <v>0.13361650799999997</v>
      </c>
      <c r="S690" s="134">
        <v>0.27421690999999998</v>
      </c>
      <c r="T690" s="134">
        <v>0</v>
      </c>
      <c r="U690" s="168">
        <v>0</v>
      </c>
      <c r="V690" s="134">
        <v>0</v>
      </c>
      <c r="W690" s="142">
        <v>0.27421690999999998</v>
      </c>
      <c r="X690" s="142"/>
      <c r="Y690" s="142"/>
      <c r="Z690" s="142"/>
      <c r="AA690" s="142"/>
      <c r="AB690" s="142"/>
      <c r="AC690" s="142"/>
      <c r="AD690" s="142"/>
      <c r="AE690" s="134">
        <v>0</v>
      </c>
      <c r="AF690" s="142"/>
      <c r="AG690" s="142"/>
      <c r="AH690" s="142"/>
      <c r="AI690" s="142"/>
      <c r="AJ690" s="134">
        <v>0</v>
      </c>
      <c r="AK690" s="142"/>
    </row>
    <row r="691" spans="1:37" ht="78.75" x14ac:dyDescent="0.25">
      <c r="A691" s="267">
        <f t="shared" si="603"/>
        <v>604</v>
      </c>
      <c r="B691" s="133" t="s">
        <v>1984</v>
      </c>
      <c r="C691" s="138" t="s">
        <v>1039</v>
      </c>
      <c r="D691" s="142">
        <v>4.4123279999999996</v>
      </c>
      <c r="E691" s="142">
        <f t="shared" si="618"/>
        <v>0.26473967999999998</v>
      </c>
      <c r="F691" s="142">
        <f t="shared" si="619"/>
        <v>3.7063555199999998</v>
      </c>
      <c r="G691" s="142">
        <v>0</v>
      </c>
      <c r="H691" s="142">
        <f t="shared" si="620"/>
        <v>0.44123279999999998</v>
      </c>
      <c r="I691" s="142">
        <v>3.7407900859999996</v>
      </c>
      <c r="J691" s="142">
        <v>0.26730352000000002</v>
      </c>
      <c r="K691" s="142">
        <v>3.1596774699999997</v>
      </c>
      <c r="L691" s="142">
        <v>0</v>
      </c>
      <c r="M691" s="142">
        <v>0.31380909600000001</v>
      </c>
      <c r="N691" s="142">
        <f t="shared" si="621"/>
        <v>0.67153791399999996</v>
      </c>
      <c r="O691" s="142">
        <f t="shared" si="622"/>
        <v>-2.5638400000000394E-3</v>
      </c>
      <c r="P691" s="142">
        <f t="shared" si="623"/>
        <v>0.54667805000000014</v>
      </c>
      <c r="Q691" s="142">
        <f t="shared" si="624"/>
        <v>0</v>
      </c>
      <c r="R691" s="142">
        <f t="shared" si="625"/>
        <v>0.12742370399999997</v>
      </c>
      <c r="S691" s="134">
        <v>3.7755912</v>
      </c>
      <c r="T691" s="134">
        <v>0.22275292999999999</v>
      </c>
      <c r="U691" s="168">
        <v>3.2913306899999997</v>
      </c>
      <c r="V691" s="134">
        <v>0</v>
      </c>
      <c r="W691" s="142">
        <v>0.26150757999999996</v>
      </c>
      <c r="X691" s="142"/>
      <c r="Y691" s="142"/>
      <c r="Z691" s="142"/>
      <c r="AA691" s="142"/>
      <c r="AB691" s="142"/>
      <c r="AC691" s="142"/>
      <c r="AD691" s="142"/>
      <c r="AE691" s="134">
        <v>0</v>
      </c>
      <c r="AF691" s="142"/>
      <c r="AG691" s="142"/>
      <c r="AH691" s="142"/>
      <c r="AI691" s="142"/>
      <c r="AJ691" s="134">
        <v>0</v>
      </c>
      <c r="AK691" s="142"/>
    </row>
    <row r="692" spans="1:37" ht="63" x14ac:dyDescent="0.25">
      <c r="A692" s="267">
        <f t="shared" si="603"/>
        <v>605</v>
      </c>
      <c r="B692" s="133" t="s">
        <v>1985</v>
      </c>
      <c r="C692" s="138" t="s">
        <v>1040</v>
      </c>
      <c r="D692" s="142">
        <v>0.40649999999999997</v>
      </c>
      <c r="E692" s="142">
        <f t="shared" si="618"/>
        <v>2.4389999999999998E-2</v>
      </c>
      <c r="F692" s="142">
        <f t="shared" si="619"/>
        <v>0.34145999999999993</v>
      </c>
      <c r="G692" s="142">
        <v>0</v>
      </c>
      <c r="H692" s="142">
        <f t="shared" si="620"/>
        <v>4.0649999999999999E-2</v>
      </c>
      <c r="I692" s="142">
        <v>2.8910675999999996E-2</v>
      </c>
      <c r="J692" s="142">
        <v>0</v>
      </c>
      <c r="K692" s="142">
        <v>0</v>
      </c>
      <c r="L692" s="142">
        <v>0</v>
      </c>
      <c r="M692" s="142">
        <v>2.8910675999999996E-2</v>
      </c>
      <c r="N692" s="142">
        <f t="shared" si="621"/>
        <v>0.377589324</v>
      </c>
      <c r="O692" s="142">
        <f t="shared" si="622"/>
        <v>2.4389999999999998E-2</v>
      </c>
      <c r="P692" s="142">
        <f t="shared" si="623"/>
        <v>0.34145999999999993</v>
      </c>
      <c r="Q692" s="142">
        <f t="shared" si="624"/>
        <v>0</v>
      </c>
      <c r="R692" s="142">
        <f t="shared" si="625"/>
        <v>1.1739324000000002E-2</v>
      </c>
      <c r="S692" s="134">
        <v>2.4092229999999999E-2</v>
      </c>
      <c r="T692" s="134">
        <v>0</v>
      </c>
      <c r="U692" s="168">
        <v>0</v>
      </c>
      <c r="V692" s="134">
        <v>0</v>
      </c>
      <c r="W692" s="142">
        <v>2.4092229999999999E-2</v>
      </c>
      <c r="X692" s="142"/>
      <c r="Y692" s="142"/>
      <c r="Z692" s="142"/>
      <c r="AA692" s="142"/>
      <c r="AB692" s="142"/>
      <c r="AC692" s="142"/>
      <c r="AD692" s="142"/>
      <c r="AE692" s="134">
        <v>0</v>
      </c>
      <c r="AF692" s="142"/>
      <c r="AG692" s="142"/>
      <c r="AH692" s="142"/>
      <c r="AI692" s="142"/>
      <c r="AJ692" s="134">
        <v>0</v>
      </c>
      <c r="AK692" s="142"/>
    </row>
    <row r="693" spans="1:37" ht="78.75" x14ac:dyDescent="0.25">
      <c r="A693" s="267">
        <f t="shared" si="603"/>
        <v>606</v>
      </c>
      <c r="B693" s="133" t="s">
        <v>1986</v>
      </c>
      <c r="C693" s="139" t="s">
        <v>1041</v>
      </c>
      <c r="D693" s="142">
        <v>1.1999999999999999E-2</v>
      </c>
      <c r="E693" s="142">
        <f t="shared" si="618"/>
        <v>7.1999999999999994E-4</v>
      </c>
      <c r="F693" s="142">
        <f t="shared" si="619"/>
        <v>1.0079999999999999E-2</v>
      </c>
      <c r="G693" s="142">
        <v>0</v>
      </c>
      <c r="H693" s="142">
        <f t="shared" si="620"/>
        <v>1.1999999999999999E-3</v>
      </c>
      <c r="I693" s="142">
        <v>2.0466881880000001</v>
      </c>
      <c r="J693" s="142">
        <v>0</v>
      </c>
      <c r="K693" s="142">
        <v>2.03733114</v>
      </c>
      <c r="L693" s="142">
        <v>0</v>
      </c>
      <c r="M693" s="142">
        <v>9.3570479999999998E-3</v>
      </c>
      <c r="N693" s="142">
        <f t="shared" si="621"/>
        <v>-2.0346881880000001</v>
      </c>
      <c r="O693" s="142">
        <f t="shared" si="622"/>
        <v>7.1999999999999994E-4</v>
      </c>
      <c r="P693" s="142">
        <f t="shared" si="623"/>
        <v>-2.0272511400000002</v>
      </c>
      <c r="Q693" s="142">
        <f t="shared" si="624"/>
        <v>0</v>
      </c>
      <c r="R693" s="142">
        <f t="shared" si="625"/>
        <v>-8.1570480000000001E-3</v>
      </c>
      <c r="S693" s="134">
        <v>2.1524786599999999</v>
      </c>
      <c r="T693" s="134">
        <v>0</v>
      </c>
      <c r="U693" s="168">
        <v>2.1446811199999996</v>
      </c>
      <c r="V693" s="134">
        <v>0</v>
      </c>
      <c r="W693" s="142">
        <v>7.7975400000000004E-3</v>
      </c>
      <c r="X693" s="142"/>
      <c r="Y693" s="142"/>
      <c r="Z693" s="142"/>
      <c r="AA693" s="142"/>
      <c r="AB693" s="142"/>
      <c r="AC693" s="142"/>
      <c r="AD693" s="142"/>
      <c r="AE693" s="134">
        <v>0</v>
      </c>
      <c r="AF693" s="142"/>
      <c r="AG693" s="142"/>
      <c r="AH693" s="142"/>
      <c r="AI693" s="142"/>
      <c r="AJ693" s="134">
        <v>0</v>
      </c>
      <c r="AK693" s="142"/>
    </row>
    <row r="694" spans="1:37" ht="78.75" x14ac:dyDescent="0.25">
      <c r="A694" s="267">
        <f t="shared" si="603"/>
        <v>607</v>
      </c>
      <c r="B694" s="133" t="s">
        <v>1987</v>
      </c>
      <c r="C694" s="138" t="s">
        <v>1042</v>
      </c>
      <c r="D694" s="142">
        <v>1.3187399999999998</v>
      </c>
      <c r="E694" s="142">
        <f t="shared" si="618"/>
        <v>7.9124399999999984E-2</v>
      </c>
      <c r="F694" s="142">
        <f t="shared" si="619"/>
        <v>1.1077415999999998</v>
      </c>
      <c r="G694" s="142">
        <v>0</v>
      </c>
      <c r="H694" s="142">
        <f t="shared" si="620"/>
        <v>0.13187399999999999</v>
      </c>
      <c r="I694" s="142">
        <v>0.137400614</v>
      </c>
      <c r="J694" s="142">
        <v>4.3610510000000005E-2</v>
      </c>
      <c r="K694" s="142">
        <v>0</v>
      </c>
      <c r="L694" s="142">
        <v>0</v>
      </c>
      <c r="M694" s="142">
        <v>9.3790103999999999E-2</v>
      </c>
      <c r="N694" s="142">
        <f t="shared" si="621"/>
        <v>1.1813393859999999</v>
      </c>
      <c r="O694" s="142">
        <f t="shared" si="622"/>
        <v>3.5513889999999979E-2</v>
      </c>
      <c r="P694" s="142">
        <f t="shared" si="623"/>
        <v>1.1077415999999998</v>
      </c>
      <c r="Q694" s="142">
        <f t="shared" si="624"/>
        <v>0</v>
      </c>
      <c r="R694" s="142">
        <f t="shared" si="625"/>
        <v>3.8083895999999992E-2</v>
      </c>
      <c r="S694" s="134">
        <v>0.11450050999999999</v>
      </c>
      <c r="T694" s="134">
        <v>3.6342090000000001E-2</v>
      </c>
      <c r="U694" s="168">
        <v>0</v>
      </c>
      <c r="V694" s="134">
        <v>0</v>
      </c>
      <c r="W694" s="142">
        <v>7.8158419999999992E-2</v>
      </c>
      <c r="X694" s="142"/>
      <c r="Y694" s="142"/>
      <c r="Z694" s="142"/>
      <c r="AA694" s="142"/>
      <c r="AB694" s="142"/>
      <c r="AC694" s="142"/>
      <c r="AD694" s="142"/>
      <c r="AE694" s="134">
        <v>0</v>
      </c>
      <c r="AF694" s="142"/>
      <c r="AG694" s="142"/>
      <c r="AH694" s="142"/>
      <c r="AI694" s="142"/>
      <c r="AJ694" s="134">
        <v>0</v>
      </c>
      <c r="AK694" s="142"/>
    </row>
    <row r="695" spans="1:37" ht="47.25" x14ac:dyDescent="0.25">
      <c r="A695" s="267">
        <f t="shared" si="603"/>
        <v>608</v>
      </c>
      <c r="B695" s="174" t="s">
        <v>1043</v>
      </c>
      <c r="C695" s="138" t="s">
        <v>1733</v>
      </c>
      <c r="D695" s="142">
        <v>5.1604896</v>
      </c>
      <c r="E695" s="142">
        <f t="shared" si="618"/>
        <v>0.30962937600000001</v>
      </c>
      <c r="F695" s="142">
        <f t="shared" si="619"/>
        <v>4.3348112639999998</v>
      </c>
      <c r="G695" s="142">
        <v>0</v>
      </c>
      <c r="H695" s="142">
        <f t="shared" si="620"/>
        <v>0.51604896</v>
      </c>
      <c r="I695" s="142">
        <v>0.48004984000000001</v>
      </c>
      <c r="J695" s="142">
        <v>0</v>
      </c>
      <c r="K695" s="142">
        <v>0.48004984000000001</v>
      </c>
      <c r="L695" s="142">
        <v>0</v>
      </c>
      <c r="M695" s="142">
        <v>0</v>
      </c>
      <c r="N695" s="142">
        <f t="shared" si="621"/>
        <v>4.6804397599999996</v>
      </c>
      <c r="O695" s="142">
        <f t="shared" si="622"/>
        <v>0.30962937600000001</v>
      </c>
      <c r="P695" s="142">
        <f t="shared" si="623"/>
        <v>3.8547614239999999</v>
      </c>
      <c r="Q695" s="142">
        <f t="shared" si="624"/>
        <v>0</v>
      </c>
      <c r="R695" s="142">
        <f t="shared" si="625"/>
        <v>0.51604896</v>
      </c>
      <c r="S695" s="134">
        <v>0</v>
      </c>
      <c r="T695" s="134">
        <v>0</v>
      </c>
      <c r="U695" s="168">
        <v>0</v>
      </c>
      <c r="V695" s="134">
        <v>0</v>
      </c>
      <c r="W695" s="142">
        <v>0</v>
      </c>
      <c r="X695" s="142"/>
      <c r="Y695" s="142"/>
      <c r="Z695" s="142"/>
      <c r="AA695" s="142"/>
      <c r="AB695" s="181">
        <v>2020</v>
      </c>
      <c r="AC695" s="142" t="s">
        <v>2198</v>
      </c>
      <c r="AD695" s="142" t="s">
        <v>2199</v>
      </c>
      <c r="AE695" s="134">
        <v>0.63</v>
      </c>
      <c r="AF695" s="181">
        <v>2020</v>
      </c>
      <c r="AG695" s="142" t="s">
        <v>2200</v>
      </c>
      <c r="AH695" s="142" t="s">
        <v>2201</v>
      </c>
      <c r="AI695" s="142" t="s">
        <v>2202</v>
      </c>
      <c r="AJ695" s="134">
        <v>0.31</v>
      </c>
      <c r="AK695" s="142"/>
    </row>
    <row r="696" spans="1:37" ht="47.25" x14ac:dyDescent="0.25">
      <c r="A696" s="267">
        <f t="shared" si="603"/>
        <v>609</v>
      </c>
      <c r="B696" s="133" t="s">
        <v>1044</v>
      </c>
      <c r="C696" s="138" t="s">
        <v>1734</v>
      </c>
      <c r="D696" s="142">
        <v>1.8495600000000001</v>
      </c>
      <c r="E696" s="142">
        <f t="shared" si="618"/>
        <v>0.11097360000000001</v>
      </c>
      <c r="F696" s="142">
        <f t="shared" si="619"/>
        <v>1.5536303999999999</v>
      </c>
      <c r="G696" s="142">
        <v>0</v>
      </c>
      <c r="H696" s="142">
        <f t="shared" si="620"/>
        <v>0.18495600000000001</v>
      </c>
      <c r="I696" s="142">
        <v>0.24945048599999997</v>
      </c>
      <c r="J696" s="142">
        <v>0.11790795</v>
      </c>
      <c r="K696" s="142">
        <v>0</v>
      </c>
      <c r="L696" s="142">
        <v>0</v>
      </c>
      <c r="M696" s="142">
        <v>0.13154253599999999</v>
      </c>
      <c r="N696" s="142">
        <f t="shared" si="621"/>
        <v>1.6001095140000001</v>
      </c>
      <c r="O696" s="142">
        <f t="shared" si="622"/>
        <v>-6.9343499999999919E-3</v>
      </c>
      <c r="P696" s="142">
        <f t="shared" si="623"/>
        <v>1.5536303999999999</v>
      </c>
      <c r="Q696" s="142">
        <f t="shared" si="624"/>
        <v>0</v>
      </c>
      <c r="R696" s="142">
        <f t="shared" si="625"/>
        <v>5.3413464000000022E-2</v>
      </c>
      <c r="S696" s="134">
        <v>0.10961878</v>
      </c>
      <c r="T696" s="134">
        <v>0</v>
      </c>
      <c r="U696" s="168">
        <v>0</v>
      </c>
      <c r="V696" s="134">
        <v>0</v>
      </c>
      <c r="W696" s="142">
        <v>0.10961878</v>
      </c>
      <c r="X696" s="142"/>
      <c r="Y696" s="142"/>
      <c r="Z696" s="142"/>
      <c r="AA696" s="142"/>
      <c r="AB696" s="142"/>
      <c r="AC696" s="142"/>
      <c r="AD696" s="142"/>
      <c r="AE696" s="134">
        <v>0</v>
      </c>
      <c r="AF696" s="142"/>
      <c r="AG696" s="142"/>
      <c r="AH696" s="142"/>
      <c r="AI696" s="142"/>
      <c r="AJ696" s="134">
        <v>0</v>
      </c>
      <c r="AK696" s="142"/>
    </row>
    <row r="697" spans="1:37" ht="47.25" x14ac:dyDescent="0.25">
      <c r="A697" s="267">
        <f t="shared" si="603"/>
        <v>610</v>
      </c>
      <c r="B697" s="133" t="s">
        <v>1045</v>
      </c>
      <c r="C697" s="138" t="s">
        <v>1735</v>
      </c>
      <c r="D697" s="142">
        <v>2.2063199999999998</v>
      </c>
      <c r="E697" s="142">
        <f t="shared" si="618"/>
        <v>0.13237919999999997</v>
      </c>
      <c r="F697" s="142">
        <f t="shared" si="619"/>
        <v>1.8533088</v>
      </c>
      <c r="G697" s="142">
        <v>0</v>
      </c>
      <c r="H697" s="142">
        <f t="shared" si="620"/>
        <v>0.22063199999999999</v>
      </c>
      <c r="I697" s="142">
        <v>0.15691562399999998</v>
      </c>
      <c r="J697" s="142">
        <v>0</v>
      </c>
      <c r="K697" s="142">
        <v>0</v>
      </c>
      <c r="L697" s="142">
        <v>0</v>
      </c>
      <c r="M697" s="142">
        <v>0.15691562399999998</v>
      </c>
      <c r="N697" s="142">
        <f t="shared" si="621"/>
        <v>2.049404376</v>
      </c>
      <c r="O697" s="142">
        <f t="shared" si="622"/>
        <v>0.13237919999999997</v>
      </c>
      <c r="P697" s="142">
        <f t="shared" si="623"/>
        <v>1.8533088</v>
      </c>
      <c r="Q697" s="142">
        <f t="shared" si="624"/>
        <v>0</v>
      </c>
      <c r="R697" s="142">
        <f t="shared" si="625"/>
        <v>6.3716376000000019E-2</v>
      </c>
      <c r="S697" s="134">
        <v>0.13076301999999998</v>
      </c>
      <c r="T697" s="134">
        <v>0</v>
      </c>
      <c r="U697" s="168">
        <v>0</v>
      </c>
      <c r="V697" s="134">
        <v>0</v>
      </c>
      <c r="W697" s="142">
        <v>0.13076301999999998</v>
      </c>
      <c r="X697" s="142"/>
      <c r="Y697" s="142"/>
      <c r="Z697" s="142"/>
      <c r="AA697" s="142"/>
      <c r="AB697" s="142"/>
      <c r="AC697" s="142"/>
      <c r="AD697" s="142"/>
      <c r="AE697" s="134">
        <v>0</v>
      </c>
      <c r="AF697" s="142"/>
      <c r="AG697" s="142"/>
      <c r="AH697" s="142"/>
      <c r="AI697" s="142"/>
      <c r="AJ697" s="134">
        <v>0</v>
      </c>
      <c r="AK697" s="142"/>
    </row>
    <row r="698" spans="1:37" ht="31.5" x14ac:dyDescent="0.25">
      <c r="A698" s="267">
        <f t="shared" si="603"/>
        <v>611</v>
      </c>
      <c r="B698" s="174" t="s">
        <v>1988</v>
      </c>
      <c r="C698" s="138" t="s">
        <v>1989</v>
      </c>
      <c r="D698" s="142">
        <v>0</v>
      </c>
      <c r="E698" s="142">
        <f t="shared" si="618"/>
        <v>0</v>
      </c>
      <c r="F698" s="142">
        <f t="shared" si="619"/>
        <v>0</v>
      </c>
      <c r="G698" s="142">
        <v>0</v>
      </c>
      <c r="H698" s="142">
        <f t="shared" si="620"/>
        <v>0</v>
      </c>
      <c r="I698" s="142">
        <v>1.1807241099999999</v>
      </c>
      <c r="J698" s="142">
        <v>0.28736766999999996</v>
      </c>
      <c r="K698" s="142">
        <v>0.89335643999999992</v>
      </c>
      <c r="L698" s="142">
        <v>0</v>
      </c>
      <c r="M698" s="142">
        <v>0</v>
      </c>
      <c r="N698" s="142">
        <f t="shared" si="621"/>
        <v>-1.1807241099999999</v>
      </c>
      <c r="O698" s="142">
        <f t="shared" si="622"/>
        <v>-0.28736766999999996</v>
      </c>
      <c r="P698" s="142">
        <f t="shared" si="623"/>
        <v>-0.89335643999999992</v>
      </c>
      <c r="Q698" s="142">
        <f t="shared" si="624"/>
        <v>0</v>
      </c>
      <c r="R698" s="142">
        <f t="shared" si="625"/>
        <v>0</v>
      </c>
      <c r="S698" s="134">
        <v>1.17005268</v>
      </c>
      <c r="T698" s="134">
        <v>0.23947306000000002</v>
      </c>
      <c r="U698" s="168">
        <v>0.93057961999999994</v>
      </c>
      <c r="V698" s="134">
        <v>0</v>
      </c>
      <c r="W698" s="142">
        <v>0</v>
      </c>
      <c r="X698" s="142"/>
      <c r="Y698" s="142"/>
      <c r="Z698" s="142"/>
      <c r="AA698" s="142"/>
      <c r="AB698" s="142"/>
      <c r="AC698" s="142"/>
      <c r="AD698" s="142"/>
      <c r="AE698" s="134">
        <v>0</v>
      </c>
      <c r="AF698" s="142"/>
      <c r="AG698" s="142"/>
      <c r="AH698" s="142"/>
      <c r="AI698" s="142"/>
      <c r="AJ698" s="134">
        <v>0</v>
      </c>
      <c r="AK698" s="142"/>
    </row>
    <row r="699" spans="1:37" ht="47.25" x14ac:dyDescent="0.25">
      <c r="A699" s="267">
        <f t="shared" si="603"/>
        <v>612</v>
      </c>
      <c r="B699" s="133" t="s">
        <v>1990</v>
      </c>
      <c r="C699" s="138" t="s">
        <v>1991</v>
      </c>
      <c r="D699" s="142">
        <v>0</v>
      </c>
      <c r="E699" s="142">
        <f t="shared" si="618"/>
        <v>0</v>
      </c>
      <c r="F699" s="142">
        <f t="shared" si="619"/>
        <v>0</v>
      </c>
      <c r="G699" s="142">
        <v>0</v>
      </c>
      <c r="H699" s="142">
        <f t="shared" si="620"/>
        <v>0</v>
      </c>
      <c r="I699" s="142">
        <v>1.36702426</v>
      </c>
      <c r="J699" s="142">
        <v>0</v>
      </c>
      <c r="K699" s="142">
        <v>1.36702426</v>
      </c>
      <c r="L699" s="142">
        <v>0</v>
      </c>
      <c r="M699" s="142">
        <v>0</v>
      </c>
      <c r="N699" s="142">
        <f t="shared" si="621"/>
        <v>-1.36702426</v>
      </c>
      <c r="O699" s="142">
        <f t="shared" si="622"/>
        <v>0</v>
      </c>
      <c r="P699" s="142">
        <f t="shared" si="623"/>
        <v>-1.36702426</v>
      </c>
      <c r="Q699" s="142">
        <f t="shared" si="624"/>
        <v>0</v>
      </c>
      <c r="R699" s="142">
        <f t="shared" si="625"/>
        <v>0</v>
      </c>
      <c r="S699" s="134">
        <v>1.4239836100000001</v>
      </c>
      <c r="T699" s="134">
        <v>0</v>
      </c>
      <c r="U699" s="168">
        <v>1.4239836100000001</v>
      </c>
      <c r="V699" s="134">
        <v>0</v>
      </c>
      <c r="W699" s="142">
        <v>0</v>
      </c>
      <c r="X699" s="142"/>
      <c r="Y699" s="142"/>
      <c r="Z699" s="142"/>
      <c r="AA699" s="142"/>
      <c r="AB699" s="142"/>
      <c r="AC699" s="142"/>
      <c r="AD699" s="142"/>
      <c r="AE699" s="134">
        <v>0</v>
      </c>
      <c r="AF699" s="142"/>
      <c r="AG699" s="142"/>
      <c r="AH699" s="142"/>
      <c r="AI699" s="142"/>
      <c r="AJ699" s="134">
        <v>0</v>
      </c>
      <c r="AK699" s="142"/>
    </row>
    <row r="700" spans="1:37" ht="15.75" x14ac:dyDescent="0.25">
      <c r="A700" s="266"/>
      <c r="B700" s="187" t="s">
        <v>420</v>
      </c>
      <c r="C700" s="188"/>
      <c r="D700" s="170">
        <v>2.5720200000000002</v>
      </c>
      <c r="E700" s="170">
        <f t="shared" ref="E700:AK700" si="626">SUM(E701:E702)</f>
        <v>0.15432120000000002</v>
      </c>
      <c r="F700" s="170">
        <f t="shared" si="626"/>
        <v>2.1604968000000002</v>
      </c>
      <c r="G700" s="170">
        <f t="shared" si="626"/>
        <v>0</v>
      </c>
      <c r="H700" s="170">
        <f t="shared" si="626"/>
        <v>0.25720200000000004</v>
      </c>
      <c r="I700" s="170">
        <f t="shared" si="626"/>
        <v>1.6307783259999999</v>
      </c>
      <c r="J700" s="170">
        <f t="shared" si="626"/>
        <v>1.0355810699999999</v>
      </c>
      <c r="K700" s="170">
        <f t="shared" si="626"/>
        <v>0.39749721999999998</v>
      </c>
      <c r="L700" s="170">
        <f t="shared" si="626"/>
        <v>0</v>
      </c>
      <c r="M700" s="170">
        <f t="shared" si="626"/>
        <v>0.19770003599999997</v>
      </c>
      <c r="N700" s="170">
        <f t="shared" si="626"/>
        <v>0.94124167400000047</v>
      </c>
      <c r="O700" s="170">
        <f t="shared" si="626"/>
        <v>-0.88125986999999983</v>
      </c>
      <c r="P700" s="170">
        <f t="shared" si="626"/>
        <v>1.7629995800000002</v>
      </c>
      <c r="Q700" s="170">
        <f t="shared" si="626"/>
        <v>0</v>
      </c>
      <c r="R700" s="170">
        <f t="shared" si="626"/>
        <v>5.9501964000000088E-2</v>
      </c>
      <c r="S700" s="170">
        <v>7.8623182299999996</v>
      </c>
      <c r="T700" s="170">
        <v>0.86298423000000002</v>
      </c>
      <c r="U700" s="168">
        <v>6.8345839699999997</v>
      </c>
      <c r="V700" s="170">
        <v>0</v>
      </c>
      <c r="W700" s="170">
        <v>0.16475003000000002</v>
      </c>
      <c r="X700" s="170">
        <f t="shared" si="626"/>
        <v>0</v>
      </c>
      <c r="Y700" s="170">
        <f t="shared" si="626"/>
        <v>0</v>
      </c>
      <c r="Z700" s="170">
        <f t="shared" si="626"/>
        <v>0</v>
      </c>
      <c r="AA700" s="170">
        <f t="shared" si="626"/>
        <v>0</v>
      </c>
      <c r="AB700" s="170"/>
      <c r="AC700" s="170"/>
      <c r="AD700" s="170"/>
      <c r="AE700" s="170">
        <f t="shared" si="626"/>
        <v>0.25</v>
      </c>
      <c r="AF700" s="170"/>
      <c r="AG700" s="170"/>
      <c r="AH700" s="170"/>
      <c r="AI700" s="170"/>
      <c r="AJ700" s="170">
        <f t="shared" si="626"/>
        <v>0.20399999999999999</v>
      </c>
      <c r="AK700" s="170">
        <f t="shared" si="626"/>
        <v>0</v>
      </c>
    </row>
    <row r="701" spans="1:37" ht="78.75" x14ac:dyDescent="0.25">
      <c r="A701" s="267">
        <f t="shared" si="603"/>
        <v>613</v>
      </c>
      <c r="B701" s="133" t="s">
        <v>1992</v>
      </c>
      <c r="C701" s="138" t="s">
        <v>1046</v>
      </c>
      <c r="D701" s="142">
        <v>1.5318240000000003</v>
      </c>
      <c r="E701" s="142">
        <f t="shared" ref="E701:E702" si="627">D701*6%</f>
        <v>9.1909440000000009E-2</v>
      </c>
      <c r="F701" s="142">
        <f t="shared" ref="F701:F702" si="628">D701-E701-H701</f>
        <v>1.2867321600000001</v>
      </c>
      <c r="G701" s="142">
        <v>0</v>
      </c>
      <c r="H701" s="142">
        <f t="shared" ref="H701:H702" si="629">D701*10%</f>
        <v>0.15318240000000005</v>
      </c>
      <c r="I701" s="142">
        <v>0.52121744800000003</v>
      </c>
      <c r="J701" s="142">
        <v>0</v>
      </c>
      <c r="K701" s="142">
        <v>0.39749721999999998</v>
      </c>
      <c r="L701" s="142">
        <v>0</v>
      </c>
      <c r="M701" s="142">
        <v>0.12372022799999999</v>
      </c>
      <c r="N701" s="142">
        <f t="shared" ref="N701:N702" si="630">D701-I701</f>
        <v>1.0106065520000003</v>
      </c>
      <c r="O701" s="142">
        <f t="shared" ref="O701:O702" si="631">E701-J701</f>
        <v>9.1909440000000009E-2</v>
      </c>
      <c r="P701" s="142">
        <f t="shared" ref="P701:P702" si="632">F701-K701</f>
        <v>0.88923494000000014</v>
      </c>
      <c r="Q701" s="142">
        <f t="shared" ref="Q701:Q702" si="633">G701-L701</f>
        <v>0</v>
      </c>
      <c r="R701" s="142">
        <f t="shared" ref="R701:R702" si="634">H701-M701</f>
        <v>2.9462172000000064E-2</v>
      </c>
      <c r="S701" s="134">
        <v>0.10310018999999999</v>
      </c>
      <c r="T701" s="134">
        <v>0</v>
      </c>
      <c r="U701" s="168">
        <v>0</v>
      </c>
      <c r="V701" s="134">
        <v>0</v>
      </c>
      <c r="W701" s="142">
        <v>0.10310018999999999</v>
      </c>
      <c r="X701" s="142"/>
      <c r="Y701" s="142"/>
      <c r="Z701" s="142"/>
      <c r="AA701" s="142"/>
      <c r="AB701" s="181">
        <v>2020</v>
      </c>
      <c r="AC701" s="142" t="s">
        <v>2198</v>
      </c>
      <c r="AD701" s="142" t="s">
        <v>2199</v>
      </c>
      <c r="AE701" s="134">
        <v>0.25</v>
      </c>
      <c r="AF701" s="181">
        <v>2020</v>
      </c>
      <c r="AG701" s="142" t="s">
        <v>2200</v>
      </c>
      <c r="AH701" s="142" t="s">
        <v>2201</v>
      </c>
      <c r="AI701" s="142" t="s">
        <v>2202</v>
      </c>
      <c r="AJ701" s="134">
        <v>0.20399999999999999</v>
      </c>
      <c r="AK701" s="142"/>
    </row>
    <row r="702" spans="1:37" ht="78.75" x14ac:dyDescent="0.25">
      <c r="A702" s="141">
        <f t="shared" si="603"/>
        <v>614</v>
      </c>
      <c r="B702" s="133" t="s">
        <v>1047</v>
      </c>
      <c r="C702" s="139" t="s">
        <v>1048</v>
      </c>
      <c r="D702" s="142">
        <v>1.0401960000000001</v>
      </c>
      <c r="E702" s="142">
        <f t="shared" si="627"/>
        <v>6.2411760000000004E-2</v>
      </c>
      <c r="F702" s="142">
        <f t="shared" si="628"/>
        <v>0.87376464000000009</v>
      </c>
      <c r="G702" s="142">
        <v>0</v>
      </c>
      <c r="H702" s="142">
        <f t="shared" si="629"/>
        <v>0.10401960000000002</v>
      </c>
      <c r="I702" s="142">
        <v>1.1095608779999999</v>
      </c>
      <c r="J702" s="142">
        <v>1.0355810699999999</v>
      </c>
      <c r="K702" s="142">
        <v>0</v>
      </c>
      <c r="L702" s="142">
        <v>0</v>
      </c>
      <c r="M702" s="142">
        <v>7.3979807999999994E-2</v>
      </c>
      <c r="N702" s="142">
        <f t="shared" si="630"/>
        <v>-6.9364877999999797E-2</v>
      </c>
      <c r="O702" s="142">
        <f t="shared" si="631"/>
        <v>-0.97316930999999984</v>
      </c>
      <c r="P702" s="142">
        <f t="shared" si="632"/>
        <v>0.87376464000000009</v>
      </c>
      <c r="Q702" s="142">
        <f t="shared" si="633"/>
        <v>0</v>
      </c>
      <c r="R702" s="142">
        <f t="shared" si="634"/>
        <v>3.0039792000000023E-2</v>
      </c>
      <c r="S702" s="134">
        <v>7.7592180399999995</v>
      </c>
      <c r="T702" s="134">
        <v>0.86298423000000002</v>
      </c>
      <c r="U702" s="168">
        <v>6.8345839699999997</v>
      </c>
      <c r="V702" s="134">
        <v>0</v>
      </c>
      <c r="W702" s="142">
        <v>6.1649840000000004E-2</v>
      </c>
      <c r="X702" s="142"/>
      <c r="Y702" s="142"/>
      <c r="Z702" s="142"/>
      <c r="AA702" s="142"/>
      <c r="AB702" s="142"/>
      <c r="AC702" s="142"/>
      <c r="AD702" s="142"/>
      <c r="AE702" s="134">
        <v>0</v>
      </c>
      <c r="AF702" s="142"/>
      <c r="AG702" s="142"/>
      <c r="AH702" s="142"/>
      <c r="AI702" s="142"/>
      <c r="AJ702" s="134">
        <v>0</v>
      </c>
      <c r="AK702" s="142"/>
    </row>
    <row r="703" spans="1:37" ht="15.75" x14ac:dyDescent="0.25">
      <c r="A703" s="267"/>
      <c r="B703" s="187" t="s">
        <v>446</v>
      </c>
      <c r="C703" s="190"/>
      <c r="D703" s="170">
        <v>50.21837352</v>
      </c>
      <c r="E703" s="170">
        <f t="shared" ref="E703:AK703" si="635">SUM(E704:E712)</f>
        <v>3.0131024111999998</v>
      </c>
      <c r="F703" s="170">
        <f t="shared" si="635"/>
        <v>42.183433756800007</v>
      </c>
      <c r="G703" s="170">
        <f t="shared" si="635"/>
        <v>0</v>
      </c>
      <c r="H703" s="170">
        <f t="shared" si="635"/>
        <v>5.0218373520000004</v>
      </c>
      <c r="I703" s="170">
        <f t="shared" si="635"/>
        <v>33.567949063999997</v>
      </c>
      <c r="J703" s="170">
        <f t="shared" si="635"/>
        <v>0.81655568000000001</v>
      </c>
      <c r="K703" s="170">
        <f t="shared" si="635"/>
        <v>29.5167261</v>
      </c>
      <c r="L703" s="170">
        <f t="shared" si="635"/>
        <v>0</v>
      </c>
      <c r="M703" s="170">
        <f t="shared" si="635"/>
        <v>3.2346672839999995</v>
      </c>
      <c r="N703" s="170">
        <f t="shared" si="635"/>
        <v>16.650424455999996</v>
      </c>
      <c r="O703" s="170">
        <f t="shared" si="635"/>
        <v>2.1965467312000002</v>
      </c>
      <c r="P703" s="170">
        <f t="shared" si="635"/>
        <v>12.6667076568</v>
      </c>
      <c r="Q703" s="170">
        <f t="shared" si="635"/>
        <v>0</v>
      </c>
      <c r="R703" s="170">
        <f t="shared" si="635"/>
        <v>1.7871700680000004</v>
      </c>
      <c r="S703" s="170">
        <v>19.764862300000001</v>
      </c>
      <c r="T703" s="170">
        <v>0.74695730999999999</v>
      </c>
      <c r="U703" s="168">
        <v>15.912948919999998</v>
      </c>
      <c r="V703" s="170">
        <v>0</v>
      </c>
      <c r="W703" s="170">
        <v>3.1049560700000001</v>
      </c>
      <c r="X703" s="170">
        <f t="shared" si="635"/>
        <v>0</v>
      </c>
      <c r="Y703" s="170">
        <f t="shared" si="635"/>
        <v>0</v>
      </c>
      <c r="Z703" s="170">
        <f t="shared" si="635"/>
        <v>0</v>
      </c>
      <c r="AA703" s="170">
        <f t="shared" si="635"/>
        <v>0</v>
      </c>
      <c r="AB703" s="170"/>
      <c r="AC703" s="170"/>
      <c r="AD703" s="170"/>
      <c r="AE703" s="170">
        <f t="shared" si="635"/>
        <v>1</v>
      </c>
      <c r="AF703" s="170"/>
      <c r="AG703" s="170"/>
      <c r="AH703" s="170"/>
      <c r="AI703" s="170"/>
      <c r="AJ703" s="170">
        <f t="shared" si="635"/>
        <v>7.9220000000000006</v>
      </c>
      <c r="AK703" s="170">
        <f t="shared" si="635"/>
        <v>0</v>
      </c>
    </row>
    <row r="704" spans="1:37" ht="78.75" x14ac:dyDescent="0.25">
      <c r="A704" s="267">
        <f t="shared" si="603"/>
        <v>615</v>
      </c>
      <c r="B704" s="133" t="s">
        <v>1049</v>
      </c>
      <c r="C704" s="138" t="s">
        <v>1050</v>
      </c>
      <c r="D704" s="142">
        <v>2.3479027199999996</v>
      </c>
      <c r="E704" s="142">
        <f t="shared" ref="E704:E712" si="636">D704*6%</f>
        <v>0.14087416319999996</v>
      </c>
      <c r="F704" s="142">
        <f t="shared" ref="F704:F712" si="637">D704-E704-H704</f>
        <v>1.9722382847999997</v>
      </c>
      <c r="G704" s="142">
        <v>0</v>
      </c>
      <c r="H704" s="142">
        <f t="shared" ref="H704:H712" si="638">D704*10%</f>
        <v>0.23479027199999997</v>
      </c>
      <c r="I704" s="142">
        <v>0</v>
      </c>
      <c r="J704" s="142">
        <v>0</v>
      </c>
      <c r="K704" s="142">
        <v>0</v>
      </c>
      <c r="L704" s="142">
        <v>0</v>
      </c>
      <c r="M704" s="142">
        <v>0</v>
      </c>
      <c r="N704" s="142">
        <f t="shared" ref="N704:N712" si="639">D704-I704</f>
        <v>2.3479027199999996</v>
      </c>
      <c r="O704" s="142">
        <f t="shared" ref="O704:O712" si="640">E704-J704</f>
        <v>0.14087416319999996</v>
      </c>
      <c r="P704" s="142">
        <f t="shared" ref="P704:P712" si="641">F704-K704</f>
        <v>1.9722382847999997</v>
      </c>
      <c r="Q704" s="142">
        <f t="shared" ref="Q704:Q712" si="642">G704-L704</f>
        <v>0</v>
      </c>
      <c r="R704" s="142">
        <f t="shared" ref="R704:R712" si="643">H704-M704</f>
        <v>0.23479027199999997</v>
      </c>
      <c r="S704" s="134">
        <v>0</v>
      </c>
      <c r="T704" s="134">
        <v>0</v>
      </c>
      <c r="U704" s="168">
        <v>0</v>
      </c>
      <c r="V704" s="134">
        <v>0</v>
      </c>
      <c r="W704" s="142">
        <v>0</v>
      </c>
      <c r="X704" s="142"/>
      <c r="Y704" s="142"/>
      <c r="Z704" s="142"/>
      <c r="AA704" s="142"/>
      <c r="AB704" s="142"/>
      <c r="AC704" s="142"/>
      <c r="AD704" s="142"/>
      <c r="AE704" s="134">
        <v>0</v>
      </c>
      <c r="AF704" s="142"/>
      <c r="AG704" s="142"/>
      <c r="AH704" s="142"/>
      <c r="AI704" s="142"/>
      <c r="AJ704" s="134">
        <v>0</v>
      </c>
      <c r="AK704" s="142"/>
    </row>
    <row r="705" spans="1:37" ht="94.5" x14ac:dyDescent="0.25">
      <c r="A705" s="267">
        <f t="shared" si="603"/>
        <v>616</v>
      </c>
      <c r="B705" s="133" t="s">
        <v>1051</v>
      </c>
      <c r="C705" s="138" t="s">
        <v>1052</v>
      </c>
      <c r="D705" s="142">
        <v>1.6807356</v>
      </c>
      <c r="E705" s="142">
        <f t="shared" si="636"/>
        <v>0.100844136</v>
      </c>
      <c r="F705" s="142">
        <f t="shared" si="637"/>
        <v>1.4118179039999998</v>
      </c>
      <c r="G705" s="142">
        <v>0</v>
      </c>
      <c r="H705" s="142">
        <f t="shared" si="638"/>
        <v>0.16807356000000001</v>
      </c>
      <c r="I705" s="142">
        <v>0.27424087600000002</v>
      </c>
      <c r="J705" s="142">
        <v>0.15470523999999999</v>
      </c>
      <c r="K705" s="142">
        <v>0</v>
      </c>
      <c r="L705" s="142">
        <v>0</v>
      </c>
      <c r="M705" s="142">
        <v>0.119535636</v>
      </c>
      <c r="N705" s="142">
        <f t="shared" si="639"/>
        <v>1.4064947239999999</v>
      </c>
      <c r="O705" s="142">
        <f t="shared" si="640"/>
        <v>-5.3861103999999993E-2</v>
      </c>
      <c r="P705" s="142">
        <f t="shared" si="641"/>
        <v>1.4118179039999998</v>
      </c>
      <c r="Q705" s="142">
        <f t="shared" si="642"/>
        <v>0</v>
      </c>
      <c r="R705" s="142">
        <f t="shared" si="643"/>
        <v>4.853792400000001E-2</v>
      </c>
      <c r="S705" s="134">
        <v>0.25431826999999996</v>
      </c>
      <c r="T705" s="134">
        <v>0.15470523999999999</v>
      </c>
      <c r="U705" s="168">
        <v>0</v>
      </c>
      <c r="V705" s="134">
        <v>0</v>
      </c>
      <c r="W705" s="142">
        <v>9.9613029999999991E-2</v>
      </c>
      <c r="X705" s="142"/>
      <c r="Y705" s="142"/>
      <c r="Z705" s="142"/>
      <c r="AA705" s="142"/>
      <c r="AB705" s="142"/>
      <c r="AC705" s="142"/>
      <c r="AD705" s="142"/>
      <c r="AE705" s="134">
        <v>0</v>
      </c>
      <c r="AF705" s="142"/>
      <c r="AG705" s="142"/>
      <c r="AH705" s="142"/>
      <c r="AI705" s="142"/>
      <c r="AJ705" s="134">
        <v>0</v>
      </c>
      <c r="AK705" s="142"/>
    </row>
    <row r="706" spans="1:37" ht="63" x14ac:dyDescent="0.25">
      <c r="A706" s="267">
        <f t="shared" si="603"/>
        <v>617</v>
      </c>
      <c r="B706" s="133" t="s">
        <v>1053</v>
      </c>
      <c r="C706" s="138" t="s">
        <v>1054</v>
      </c>
      <c r="D706" s="142">
        <v>2.2996511999999996</v>
      </c>
      <c r="E706" s="142">
        <f t="shared" si="636"/>
        <v>0.13797907199999998</v>
      </c>
      <c r="F706" s="142">
        <f t="shared" si="637"/>
        <v>1.9317070079999998</v>
      </c>
      <c r="G706" s="142">
        <v>0</v>
      </c>
      <c r="H706" s="142">
        <f t="shared" si="638"/>
        <v>0.22996511999999997</v>
      </c>
      <c r="I706" s="142">
        <v>0.40781367599999996</v>
      </c>
      <c r="J706" s="142">
        <v>0.24426023999999999</v>
      </c>
      <c r="K706" s="142">
        <v>0</v>
      </c>
      <c r="L706" s="142">
        <v>0</v>
      </c>
      <c r="M706" s="142">
        <v>0.163553436</v>
      </c>
      <c r="N706" s="142">
        <f t="shared" si="639"/>
        <v>1.8918375239999996</v>
      </c>
      <c r="O706" s="142">
        <f t="shared" si="640"/>
        <v>-0.10628116800000001</v>
      </c>
      <c r="P706" s="142">
        <f t="shared" si="641"/>
        <v>1.9317070079999998</v>
      </c>
      <c r="Q706" s="142">
        <f t="shared" si="642"/>
        <v>0</v>
      </c>
      <c r="R706" s="142">
        <f t="shared" si="643"/>
        <v>6.6411683999999971E-2</v>
      </c>
      <c r="S706" s="134">
        <v>0.38055476999999999</v>
      </c>
      <c r="T706" s="134">
        <v>0.24426023999999999</v>
      </c>
      <c r="U706" s="168">
        <v>0</v>
      </c>
      <c r="V706" s="134">
        <v>0</v>
      </c>
      <c r="W706" s="142">
        <v>0.13629453</v>
      </c>
      <c r="X706" s="142"/>
      <c r="Y706" s="142"/>
      <c r="Z706" s="142"/>
      <c r="AA706" s="142"/>
      <c r="AB706" s="142"/>
      <c r="AC706" s="142"/>
      <c r="AD706" s="142"/>
      <c r="AE706" s="134">
        <v>0</v>
      </c>
      <c r="AF706" s="142"/>
      <c r="AG706" s="142"/>
      <c r="AH706" s="142"/>
      <c r="AI706" s="142"/>
      <c r="AJ706" s="134">
        <v>0</v>
      </c>
      <c r="AK706" s="142"/>
    </row>
    <row r="707" spans="1:37" ht="94.5" x14ac:dyDescent="0.25">
      <c r="A707" s="267">
        <f t="shared" si="603"/>
        <v>618</v>
      </c>
      <c r="B707" s="133" t="s">
        <v>1055</v>
      </c>
      <c r="C707" s="138" t="s">
        <v>1056</v>
      </c>
      <c r="D707" s="142">
        <v>1.9744439999999999</v>
      </c>
      <c r="E707" s="142">
        <f t="shared" si="636"/>
        <v>0.11846663999999998</v>
      </c>
      <c r="F707" s="142">
        <f t="shared" si="637"/>
        <v>1.6585329599999998</v>
      </c>
      <c r="G707" s="142">
        <v>0</v>
      </c>
      <c r="H707" s="142">
        <f t="shared" si="638"/>
        <v>0.19744439999999999</v>
      </c>
      <c r="I707" s="142">
        <v>1.807622332</v>
      </c>
      <c r="J707" s="142">
        <v>0.41759019999999997</v>
      </c>
      <c r="K707" s="142">
        <v>1.20535182</v>
      </c>
      <c r="L707" s="142">
        <v>0</v>
      </c>
      <c r="M707" s="142">
        <v>0.18468031199999999</v>
      </c>
      <c r="N707" s="142">
        <f t="shared" si="639"/>
        <v>0.16682166799999987</v>
      </c>
      <c r="O707" s="142">
        <f t="shared" si="640"/>
        <v>-0.29912355999999996</v>
      </c>
      <c r="P707" s="142">
        <f t="shared" si="641"/>
        <v>0.45318113999999987</v>
      </c>
      <c r="Q707" s="142">
        <f t="shared" si="642"/>
        <v>0</v>
      </c>
      <c r="R707" s="142">
        <f t="shared" si="643"/>
        <v>1.2764088000000007E-2</v>
      </c>
      <c r="S707" s="134">
        <v>1.7574669099999998</v>
      </c>
      <c r="T707" s="134">
        <v>0.34799183</v>
      </c>
      <c r="U707" s="168">
        <v>1.2555748200000001</v>
      </c>
      <c r="V707" s="134">
        <v>0</v>
      </c>
      <c r="W707" s="142">
        <v>0.15390025999999998</v>
      </c>
      <c r="X707" s="142"/>
      <c r="Y707" s="142"/>
      <c r="Z707" s="142"/>
      <c r="AA707" s="142"/>
      <c r="AB707" s="142"/>
      <c r="AC707" s="142"/>
      <c r="AD707" s="142"/>
      <c r="AE707" s="134">
        <v>0</v>
      </c>
      <c r="AF707" s="181">
        <v>2020</v>
      </c>
      <c r="AG707" s="142" t="s">
        <v>2200</v>
      </c>
      <c r="AH707" s="142" t="s">
        <v>2201</v>
      </c>
      <c r="AI707" s="142" t="s">
        <v>2202</v>
      </c>
      <c r="AJ707" s="134">
        <v>0.46</v>
      </c>
      <c r="AK707" s="142"/>
    </row>
    <row r="708" spans="1:37" ht="63" x14ac:dyDescent="0.25">
      <c r="A708" s="267">
        <f t="shared" si="603"/>
        <v>619</v>
      </c>
      <c r="B708" s="174" t="s">
        <v>1057</v>
      </c>
      <c r="C708" s="138" t="s">
        <v>1058</v>
      </c>
      <c r="D708" s="142">
        <v>4.8270359999999997</v>
      </c>
      <c r="E708" s="142">
        <f t="shared" si="636"/>
        <v>0.28962215999999996</v>
      </c>
      <c r="F708" s="142">
        <f t="shared" si="637"/>
        <v>4.0547102399999995</v>
      </c>
      <c r="G708" s="142">
        <v>0</v>
      </c>
      <c r="H708" s="142">
        <f t="shared" si="638"/>
        <v>0.48270360000000001</v>
      </c>
      <c r="I708" s="142">
        <v>0.34330351199999992</v>
      </c>
      <c r="J708" s="142">
        <v>0</v>
      </c>
      <c r="K708" s="142">
        <v>0</v>
      </c>
      <c r="L708" s="142">
        <v>0</v>
      </c>
      <c r="M708" s="142">
        <v>0.34330351199999992</v>
      </c>
      <c r="N708" s="142">
        <f t="shared" si="639"/>
        <v>4.4837324879999993</v>
      </c>
      <c r="O708" s="142">
        <f t="shared" si="640"/>
        <v>0.28962215999999996</v>
      </c>
      <c r="P708" s="142">
        <f t="shared" si="641"/>
        <v>4.0547102399999995</v>
      </c>
      <c r="Q708" s="142">
        <f t="shared" si="642"/>
        <v>0</v>
      </c>
      <c r="R708" s="142">
        <f t="shared" si="643"/>
        <v>0.13940008800000009</v>
      </c>
      <c r="S708" s="134">
        <v>0.28608625999999998</v>
      </c>
      <c r="T708" s="134">
        <v>0</v>
      </c>
      <c r="U708" s="168">
        <v>0</v>
      </c>
      <c r="V708" s="134">
        <v>0</v>
      </c>
      <c r="W708" s="142">
        <v>0.28608625999999998</v>
      </c>
      <c r="X708" s="142"/>
      <c r="Y708" s="142"/>
      <c r="Z708" s="142"/>
      <c r="AA708" s="142"/>
      <c r="AB708" s="142"/>
      <c r="AC708" s="142"/>
      <c r="AD708" s="142"/>
      <c r="AE708" s="134">
        <v>0</v>
      </c>
      <c r="AF708" s="142"/>
      <c r="AG708" s="142"/>
      <c r="AH708" s="142"/>
      <c r="AI708" s="142"/>
      <c r="AJ708" s="134">
        <v>0</v>
      </c>
      <c r="AK708" s="142"/>
    </row>
    <row r="709" spans="1:37" ht="63" x14ac:dyDescent="0.25">
      <c r="A709" s="267">
        <f t="shared" si="603"/>
        <v>620</v>
      </c>
      <c r="B709" s="133" t="s">
        <v>1059</v>
      </c>
      <c r="C709" s="138" t="s">
        <v>1060</v>
      </c>
      <c r="D709" s="142">
        <v>14.509113599999999</v>
      </c>
      <c r="E709" s="142">
        <f t="shared" si="636"/>
        <v>0.87054681599999995</v>
      </c>
      <c r="F709" s="142">
        <f t="shared" si="637"/>
        <v>12.187655423999999</v>
      </c>
      <c r="G709" s="142">
        <v>0</v>
      </c>
      <c r="H709" s="142">
        <f t="shared" si="638"/>
        <v>1.4509113600000001</v>
      </c>
      <c r="I709" s="142">
        <v>8.1401377779999997</v>
      </c>
      <c r="J709" s="142">
        <v>0</v>
      </c>
      <c r="K709" s="142">
        <v>7.4381847699999994</v>
      </c>
      <c r="L709" s="142">
        <v>0</v>
      </c>
      <c r="M709" s="142">
        <v>0.70195300799999993</v>
      </c>
      <c r="N709" s="142">
        <f t="shared" si="639"/>
        <v>6.3689758219999995</v>
      </c>
      <c r="O709" s="142">
        <f t="shared" si="640"/>
        <v>0.87054681599999995</v>
      </c>
      <c r="P709" s="142">
        <f t="shared" si="641"/>
        <v>4.7494706539999996</v>
      </c>
      <c r="Q709" s="142">
        <f t="shared" si="642"/>
        <v>0</v>
      </c>
      <c r="R709" s="142">
        <f t="shared" si="643"/>
        <v>0.74895835200000016</v>
      </c>
      <c r="S709" s="134">
        <v>4.2970299000000001</v>
      </c>
      <c r="T709" s="134">
        <v>0</v>
      </c>
      <c r="U709" s="168">
        <v>3.7120690600000001</v>
      </c>
      <c r="V709" s="134">
        <v>0</v>
      </c>
      <c r="W709" s="142">
        <v>0.58496083999999993</v>
      </c>
      <c r="X709" s="142"/>
      <c r="Y709" s="142"/>
      <c r="Z709" s="142"/>
      <c r="AA709" s="142"/>
      <c r="AB709" s="181">
        <v>2020</v>
      </c>
      <c r="AC709" s="142" t="s">
        <v>2198</v>
      </c>
      <c r="AD709" s="142" t="s">
        <v>2199</v>
      </c>
      <c r="AE709" s="134">
        <v>0.5</v>
      </c>
      <c r="AF709" s="181">
        <v>2020</v>
      </c>
      <c r="AG709" s="142" t="s">
        <v>2200</v>
      </c>
      <c r="AH709" s="142" t="s">
        <v>2201</v>
      </c>
      <c r="AI709" s="142" t="s">
        <v>2202</v>
      </c>
      <c r="AJ709" s="134">
        <v>0.83799999999999997</v>
      </c>
      <c r="AK709" s="142"/>
    </row>
    <row r="710" spans="1:37" ht="47.25" x14ac:dyDescent="0.25">
      <c r="A710" s="267">
        <f t="shared" si="603"/>
        <v>621</v>
      </c>
      <c r="B710" s="133" t="s">
        <v>1061</v>
      </c>
      <c r="C710" s="138" t="s">
        <v>1062</v>
      </c>
      <c r="D710" s="142">
        <v>5.480351999999999</v>
      </c>
      <c r="E710" s="142">
        <f t="shared" si="636"/>
        <v>0.32882111999999991</v>
      </c>
      <c r="F710" s="142">
        <f t="shared" si="637"/>
        <v>4.6034956799999991</v>
      </c>
      <c r="G710" s="142">
        <v>0</v>
      </c>
      <c r="H710" s="142">
        <f t="shared" si="638"/>
        <v>0.54803519999999994</v>
      </c>
      <c r="I710" s="142">
        <v>1.312754124</v>
      </c>
      <c r="J710" s="142">
        <v>0</v>
      </c>
      <c r="K710" s="142">
        <v>1.2019906200000001</v>
      </c>
      <c r="L710" s="142">
        <v>0</v>
      </c>
      <c r="M710" s="142">
        <v>0.110763504</v>
      </c>
      <c r="N710" s="142">
        <f t="shared" si="639"/>
        <v>4.1675978759999985</v>
      </c>
      <c r="O710" s="142">
        <f t="shared" si="640"/>
        <v>0.32882111999999991</v>
      </c>
      <c r="P710" s="142">
        <f t="shared" si="641"/>
        <v>3.401505059999999</v>
      </c>
      <c r="Q710" s="142">
        <f t="shared" si="642"/>
        <v>0</v>
      </c>
      <c r="R710" s="142">
        <f t="shared" si="643"/>
        <v>0.43727169599999993</v>
      </c>
      <c r="S710" s="134">
        <v>9.2302919999999997E-2</v>
      </c>
      <c r="T710" s="134">
        <v>0</v>
      </c>
      <c r="U710" s="168">
        <v>0</v>
      </c>
      <c r="V710" s="134">
        <v>0</v>
      </c>
      <c r="W710" s="142">
        <v>9.2302919999999997E-2</v>
      </c>
      <c r="X710" s="142"/>
      <c r="Y710" s="142"/>
      <c r="Z710" s="142"/>
      <c r="AA710" s="142"/>
      <c r="AB710" s="181">
        <v>2020</v>
      </c>
      <c r="AC710" s="142" t="s">
        <v>2198</v>
      </c>
      <c r="AD710" s="142" t="s">
        <v>2199</v>
      </c>
      <c r="AE710" s="134">
        <v>0.5</v>
      </c>
      <c r="AF710" s="181">
        <v>2020</v>
      </c>
      <c r="AG710" s="142" t="s">
        <v>2200</v>
      </c>
      <c r="AH710" s="142" t="s">
        <v>2201</v>
      </c>
      <c r="AI710" s="142" t="s">
        <v>2202</v>
      </c>
      <c r="AJ710" s="134">
        <v>0.63200000000000001</v>
      </c>
      <c r="AK710" s="142"/>
    </row>
    <row r="711" spans="1:37" ht="94.5" x14ac:dyDescent="0.25">
      <c r="A711" s="267">
        <f t="shared" si="603"/>
        <v>622</v>
      </c>
      <c r="B711" s="133" t="s">
        <v>1063</v>
      </c>
      <c r="C711" s="138" t="s">
        <v>1064</v>
      </c>
      <c r="D711" s="142">
        <v>16.133462400000003</v>
      </c>
      <c r="E711" s="142">
        <f t="shared" si="636"/>
        <v>0.96800774400000011</v>
      </c>
      <c r="F711" s="142">
        <f t="shared" si="637"/>
        <v>13.552108416000003</v>
      </c>
      <c r="G711" s="142">
        <v>0</v>
      </c>
      <c r="H711" s="142">
        <f t="shared" si="638"/>
        <v>1.6133462400000003</v>
      </c>
      <c r="I711" s="142">
        <v>21.282076765999999</v>
      </c>
      <c r="J711" s="142">
        <v>0</v>
      </c>
      <c r="K711" s="142">
        <v>19.671198889999999</v>
      </c>
      <c r="L711" s="142">
        <v>0</v>
      </c>
      <c r="M711" s="142">
        <v>1.6108778759999998</v>
      </c>
      <c r="N711" s="142">
        <f t="shared" si="639"/>
        <v>-5.1486143659999968</v>
      </c>
      <c r="O711" s="142">
        <f t="shared" si="640"/>
        <v>0.96800774400000011</v>
      </c>
      <c r="P711" s="142">
        <f t="shared" si="641"/>
        <v>-6.1190904739999965</v>
      </c>
      <c r="Q711" s="142">
        <f t="shared" si="642"/>
        <v>0</v>
      </c>
      <c r="R711" s="142">
        <f t="shared" si="643"/>
        <v>2.4683640000005003E-3</v>
      </c>
      <c r="S711" s="134">
        <v>12.697103269999999</v>
      </c>
      <c r="T711" s="134">
        <v>0</v>
      </c>
      <c r="U711" s="168">
        <v>10.945305039999999</v>
      </c>
      <c r="V711" s="134">
        <v>0</v>
      </c>
      <c r="W711" s="142">
        <v>1.7517982299999999</v>
      </c>
      <c r="X711" s="142"/>
      <c r="Y711" s="142"/>
      <c r="Z711" s="142"/>
      <c r="AA711" s="142"/>
      <c r="AB711" s="142"/>
      <c r="AC711" s="142"/>
      <c r="AD711" s="142"/>
      <c r="AE711" s="134">
        <v>0</v>
      </c>
      <c r="AF711" s="181">
        <v>2020</v>
      </c>
      <c r="AG711" s="142" t="s">
        <v>2200</v>
      </c>
      <c r="AH711" s="142" t="s">
        <v>2201</v>
      </c>
      <c r="AI711" s="142" t="s">
        <v>2202</v>
      </c>
      <c r="AJ711" s="134">
        <v>5.992</v>
      </c>
      <c r="AK711" s="142"/>
    </row>
    <row r="712" spans="1:37" ht="30.75" customHeight="1" x14ac:dyDescent="0.25">
      <c r="A712" s="267">
        <f t="shared" si="603"/>
        <v>623</v>
      </c>
      <c r="B712" s="133" t="s">
        <v>1065</v>
      </c>
      <c r="C712" s="138" t="s">
        <v>1066</v>
      </c>
      <c r="D712" s="142">
        <v>0.96567599999999998</v>
      </c>
      <c r="E712" s="142">
        <f t="shared" si="636"/>
        <v>5.7940559999999995E-2</v>
      </c>
      <c r="F712" s="142">
        <f t="shared" si="637"/>
        <v>0.81116783999999997</v>
      </c>
      <c r="G712" s="142">
        <v>0</v>
      </c>
      <c r="H712" s="142">
        <f t="shared" si="638"/>
        <v>9.6567600000000003E-2</v>
      </c>
      <c r="I712" s="142">
        <v>0</v>
      </c>
      <c r="J712" s="142">
        <v>0</v>
      </c>
      <c r="K712" s="142">
        <v>0</v>
      </c>
      <c r="L712" s="142">
        <v>0</v>
      </c>
      <c r="M712" s="142">
        <v>0</v>
      </c>
      <c r="N712" s="142">
        <f t="shared" si="639"/>
        <v>0.96567599999999998</v>
      </c>
      <c r="O712" s="142">
        <f t="shared" si="640"/>
        <v>5.7940559999999995E-2</v>
      </c>
      <c r="P712" s="142">
        <f t="shared" si="641"/>
        <v>0.81116783999999997</v>
      </c>
      <c r="Q712" s="142">
        <f t="shared" si="642"/>
        <v>0</v>
      </c>
      <c r="R712" s="142">
        <f t="shared" si="643"/>
        <v>9.6567600000000003E-2</v>
      </c>
      <c r="S712" s="134">
        <v>0</v>
      </c>
      <c r="T712" s="134">
        <v>0</v>
      </c>
      <c r="U712" s="168">
        <v>0</v>
      </c>
      <c r="V712" s="134">
        <v>0</v>
      </c>
      <c r="W712" s="142">
        <v>0</v>
      </c>
      <c r="X712" s="142"/>
      <c r="Y712" s="142"/>
      <c r="Z712" s="142"/>
      <c r="AA712" s="142"/>
      <c r="AB712" s="142"/>
      <c r="AC712" s="142"/>
      <c r="AD712" s="142"/>
      <c r="AE712" s="134">
        <v>0</v>
      </c>
      <c r="AF712" s="142"/>
      <c r="AG712" s="142"/>
      <c r="AH712" s="142"/>
      <c r="AI712" s="142"/>
      <c r="AJ712" s="134">
        <v>0</v>
      </c>
      <c r="AK712" s="142"/>
    </row>
    <row r="713" spans="1:37" ht="15.75" x14ac:dyDescent="0.25">
      <c r="A713" s="267"/>
      <c r="B713" s="187" t="s">
        <v>455</v>
      </c>
      <c r="C713" s="188"/>
      <c r="D713" s="170">
        <v>5.1700509600000002</v>
      </c>
      <c r="E713" s="170">
        <f t="shared" ref="E713:AK713" si="644">SUM(E714:E717)</f>
        <v>0.31020305760000005</v>
      </c>
      <c r="F713" s="170">
        <f t="shared" si="644"/>
        <v>4.3428428064000011</v>
      </c>
      <c r="G713" s="170">
        <f t="shared" si="644"/>
        <v>0</v>
      </c>
      <c r="H713" s="170">
        <f t="shared" si="644"/>
        <v>0.51700509600000011</v>
      </c>
      <c r="I713" s="170">
        <f t="shared" si="644"/>
        <v>0.59080381000000004</v>
      </c>
      <c r="J713" s="170">
        <f t="shared" si="644"/>
        <v>0.30513762999999999</v>
      </c>
      <c r="K713" s="170">
        <f t="shared" si="644"/>
        <v>0</v>
      </c>
      <c r="L713" s="170">
        <f t="shared" si="644"/>
        <v>0</v>
      </c>
      <c r="M713" s="170">
        <f t="shared" si="644"/>
        <v>0.28566617999999999</v>
      </c>
      <c r="N713" s="170">
        <f t="shared" si="644"/>
        <v>4.5792471500000005</v>
      </c>
      <c r="O713" s="170">
        <f t="shared" si="644"/>
        <v>5.0654276000000262E-3</v>
      </c>
      <c r="P713" s="170">
        <f t="shared" si="644"/>
        <v>4.3428428064000011</v>
      </c>
      <c r="Q713" s="170">
        <f t="shared" si="644"/>
        <v>0</v>
      </c>
      <c r="R713" s="170">
        <f t="shared" si="644"/>
        <v>0.23133891600000012</v>
      </c>
      <c r="S713" s="170">
        <v>0.54319277999999993</v>
      </c>
      <c r="T713" s="170">
        <v>0.30513762999999999</v>
      </c>
      <c r="U713" s="168">
        <v>0</v>
      </c>
      <c r="V713" s="170">
        <v>0</v>
      </c>
      <c r="W713" s="170">
        <v>0.23805514999999999</v>
      </c>
      <c r="X713" s="170">
        <f t="shared" si="644"/>
        <v>0</v>
      </c>
      <c r="Y713" s="170">
        <f t="shared" si="644"/>
        <v>0</v>
      </c>
      <c r="Z713" s="170">
        <f t="shared" si="644"/>
        <v>0</v>
      </c>
      <c r="AA713" s="170">
        <f t="shared" si="644"/>
        <v>0</v>
      </c>
      <c r="AB713" s="170"/>
      <c r="AC713" s="170"/>
      <c r="AD713" s="170"/>
      <c r="AE713" s="170">
        <f t="shared" si="644"/>
        <v>0</v>
      </c>
      <c r="AF713" s="170"/>
      <c r="AG713" s="170"/>
      <c r="AH713" s="170"/>
      <c r="AI713" s="170"/>
      <c r="AJ713" s="170">
        <f t="shared" si="644"/>
        <v>0</v>
      </c>
      <c r="AK713" s="170">
        <f t="shared" si="644"/>
        <v>0</v>
      </c>
    </row>
    <row r="714" spans="1:37" ht="47.25" x14ac:dyDescent="0.25">
      <c r="A714" s="267">
        <f t="shared" si="603"/>
        <v>624</v>
      </c>
      <c r="B714" s="133" t="s">
        <v>1067</v>
      </c>
      <c r="C714" s="138" t="s">
        <v>1068</v>
      </c>
      <c r="D714" s="142">
        <v>1.1534280000000001</v>
      </c>
      <c r="E714" s="142">
        <f t="shared" ref="E714:E717" si="645">D714*6%</f>
        <v>6.9205680000000006E-2</v>
      </c>
      <c r="F714" s="142">
        <f t="shared" ref="F714:F717" si="646">D714-E714-H714</f>
        <v>0.96887951999999999</v>
      </c>
      <c r="G714" s="142">
        <v>0</v>
      </c>
      <c r="H714" s="142">
        <f t="shared" ref="H714:H717" si="647">D714*10%</f>
        <v>0.11534280000000002</v>
      </c>
      <c r="I714" s="142">
        <v>0</v>
      </c>
      <c r="J714" s="142">
        <v>0</v>
      </c>
      <c r="K714" s="142">
        <v>0</v>
      </c>
      <c r="L714" s="142">
        <v>0</v>
      </c>
      <c r="M714" s="142">
        <v>0</v>
      </c>
      <c r="N714" s="142">
        <f t="shared" ref="N714:N717" si="648">D714-I714</f>
        <v>1.1534280000000001</v>
      </c>
      <c r="O714" s="142">
        <f t="shared" ref="O714:O717" si="649">E714-J714</f>
        <v>6.9205680000000006E-2</v>
      </c>
      <c r="P714" s="142">
        <f t="shared" ref="P714:P717" si="650">F714-K714</f>
        <v>0.96887951999999999</v>
      </c>
      <c r="Q714" s="142">
        <f t="shared" ref="Q714:Q717" si="651">G714-L714</f>
        <v>0</v>
      </c>
      <c r="R714" s="142">
        <f t="shared" ref="R714:R717" si="652">H714-M714</f>
        <v>0.11534280000000002</v>
      </c>
      <c r="S714" s="134">
        <v>0</v>
      </c>
      <c r="T714" s="134">
        <v>0</v>
      </c>
      <c r="U714" s="168">
        <v>0</v>
      </c>
      <c r="V714" s="134">
        <v>0</v>
      </c>
      <c r="W714" s="142">
        <v>0</v>
      </c>
      <c r="X714" s="142"/>
      <c r="Y714" s="142"/>
      <c r="Z714" s="142"/>
      <c r="AA714" s="142"/>
      <c r="AB714" s="142"/>
      <c r="AC714" s="142"/>
      <c r="AD714" s="142"/>
      <c r="AE714" s="134">
        <v>0</v>
      </c>
      <c r="AF714" s="142"/>
      <c r="AG714" s="142"/>
      <c r="AH714" s="142"/>
      <c r="AI714" s="142"/>
      <c r="AJ714" s="134">
        <v>0</v>
      </c>
      <c r="AK714" s="142"/>
    </row>
    <row r="715" spans="1:37" ht="47.25" x14ac:dyDescent="0.25">
      <c r="A715" s="267">
        <f t="shared" si="603"/>
        <v>625</v>
      </c>
      <c r="B715" s="133" t="s">
        <v>1069</v>
      </c>
      <c r="C715" s="138" t="s">
        <v>1070</v>
      </c>
      <c r="D715" s="142">
        <v>1.8565199999999999</v>
      </c>
      <c r="E715" s="142">
        <f t="shared" si="645"/>
        <v>0.1113912</v>
      </c>
      <c r="F715" s="142">
        <f t="shared" si="646"/>
        <v>1.5594768000000001</v>
      </c>
      <c r="G715" s="142">
        <v>0</v>
      </c>
      <c r="H715" s="142">
        <f t="shared" si="647"/>
        <v>0.18565200000000001</v>
      </c>
      <c r="I715" s="142">
        <v>0.132037512</v>
      </c>
      <c r="J715" s="142">
        <v>0</v>
      </c>
      <c r="K715" s="142">
        <v>0</v>
      </c>
      <c r="L715" s="142">
        <v>0</v>
      </c>
      <c r="M715" s="142">
        <v>0.132037512</v>
      </c>
      <c r="N715" s="142">
        <f t="shared" si="648"/>
        <v>1.724482488</v>
      </c>
      <c r="O715" s="142">
        <f t="shared" si="649"/>
        <v>0.1113912</v>
      </c>
      <c r="P715" s="142">
        <f t="shared" si="650"/>
        <v>1.5594768000000001</v>
      </c>
      <c r="Q715" s="142">
        <f t="shared" si="651"/>
        <v>0</v>
      </c>
      <c r="R715" s="142">
        <f t="shared" si="652"/>
        <v>5.3614488000000016E-2</v>
      </c>
      <c r="S715" s="134">
        <v>0.11003126000000001</v>
      </c>
      <c r="T715" s="134">
        <v>0</v>
      </c>
      <c r="U715" s="168">
        <v>0</v>
      </c>
      <c r="V715" s="134">
        <v>0</v>
      </c>
      <c r="W715" s="142">
        <v>0.11003126000000001</v>
      </c>
      <c r="X715" s="142"/>
      <c r="Y715" s="142"/>
      <c r="Z715" s="142"/>
      <c r="AA715" s="142"/>
      <c r="AB715" s="142"/>
      <c r="AC715" s="142"/>
      <c r="AD715" s="142"/>
      <c r="AE715" s="134">
        <v>0</v>
      </c>
      <c r="AF715" s="142"/>
      <c r="AG715" s="142"/>
      <c r="AH715" s="142"/>
      <c r="AI715" s="142"/>
      <c r="AJ715" s="134">
        <v>0</v>
      </c>
      <c r="AK715" s="142"/>
    </row>
    <row r="716" spans="1:37" ht="47.25" x14ac:dyDescent="0.25">
      <c r="A716" s="267">
        <f t="shared" si="603"/>
        <v>626</v>
      </c>
      <c r="B716" s="133" t="s">
        <v>1071</v>
      </c>
      <c r="C716" s="138" t="s">
        <v>1072</v>
      </c>
      <c r="D716" s="142">
        <v>1.5028149600000003</v>
      </c>
      <c r="E716" s="142">
        <f t="shared" si="645"/>
        <v>9.0168897600000006E-2</v>
      </c>
      <c r="F716" s="142">
        <f t="shared" si="646"/>
        <v>1.2623645664000003</v>
      </c>
      <c r="G716" s="142">
        <v>0</v>
      </c>
      <c r="H716" s="142">
        <f t="shared" si="647"/>
        <v>0.15028149600000004</v>
      </c>
      <c r="I716" s="142">
        <v>0.31911094200000001</v>
      </c>
      <c r="J716" s="142">
        <v>0.21222927</v>
      </c>
      <c r="K716" s="142">
        <v>0</v>
      </c>
      <c r="L716" s="142">
        <v>0</v>
      </c>
      <c r="M716" s="142">
        <v>0.10688167199999998</v>
      </c>
      <c r="N716" s="142">
        <f t="shared" si="648"/>
        <v>1.1837040180000002</v>
      </c>
      <c r="O716" s="142">
        <f t="shared" si="649"/>
        <v>-0.12206037239999999</v>
      </c>
      <c r="P716" s="142">
        <f t="shared" si="650"/>
        <v>1.2623645664000003</v>
      </c>
      <c r="Q716" s="142">
        <f t="shared" si="651"/>
        <v>0</v>
      </c>
      <c r="R716" s="142">
        <f t="shared" si="652"/>
        <v>4.3399824000000059E-2</v>
      </c>
      <c r="S716" s="134">
        <v>0.30129732999999997</v>
      </c>
      <c r="T716" s="134">
        <v>0.21222927000000003</v>
      </c>
      <c r="U716" s="168">
        <v>0</v>
      </c>
      <c r="V716" s="134">
        <v>0</v>
      </c>
      <c r="W716" s="142">
        <v>8.9068060000000004E-2</v>
      </c>
      <c r="X716" s="142"/>
      <c r="Y716" s="142"/>
      <c r="Z716" s="142"/>
      <c r="AA716" s="142"/>
      <c r="AB716" s="142"/>
      <c r="AC716" s="142"/>
      <c r="AD716" s="142"/>
      <c r="AE716" s="134">
        <v>0</v>
      </c>
      <c r="AF716" s="142"/>
      <c r="AG716" s="142"/>
      <c r="AH716" s="142"/>
      <c r="AI716" s="142"/>
      <c r="AJ716" s="134">
        <v>0</v>
      </c>
      <c r="AK716" s="142"/>
    </row>
    <row r="717" spans="1:37" ht="47.25" x14ac:dyDescent="0.25">
      <c r="A717" s="267">
        <f t="shared" si="603"/>
        <v>627</v>
      </c>
      <c r="B717" s="133" t="s">
        <v>1073</v>
      </c>
      <c r="C717" s="138" t="s">
        <v>1074</v>
      </c>
      <c r="D717" s="142">
        <v>0.65728799999999998</v>
      </c>
      <c r="E717" s="142">
        <f t="shared" si="645"/>
        <v>3.9437279999999998E-2</v>
      </c>
      <c r="F717" s="142">
        <f t="shared" si="646"/>
        <v>0.55212191999999993</v>
      </c>
      <c r="G717" s="142">
        <v>0</v>
      </c>
      <c r="H717" s="142">
        <f t="shared" si="647"/>
        <v>6.5728800000000004E-2</v>
      </c>
      <c r="I717" s="142">
        <v>0.13965535599999998</v>
      </c>
      <c r="J717" s="142">
        <v>9.2908359999999995E-2</v>
      </c>
      <c r="K717" s="142">
        <v>0</v>
      </c>
      <c r="L717" s="142">
        <v>0</v>
      </c>
      <c r="M717" s="142">
        <v>4.6746995999999992E-2</v>
      </c>
      <c r="N717" s="142">
        <f t="shared" si="648"/>
        <v>0.51763264399999998</v>
      </c>
      <c r="O717" s="142">
        <f t="shared" si="649"/>
        <v>-5.3471079999999997E-2</v>
      </c>
      <c r="P717" s="142">
        <f t="shared" si="650"/>
        <v>0.55212191999999993</v>
      </c>
      <c r="Q717" s="142">
        <f t="shared" si="651"/>
        <v>0</v>
      </c>
      <c r="R717" s="142">
        <f t="shared" si="652"/>
        <v>1.8981804000000012E-2</v>
      </c>
      <c r="S717" s="134">
        <v>0.13186418999999999</v>
      </c>
      <c r="T717" s="134">
        <v>9.2908359999999982E-2</v>
      </c>
      <c r="U717" s="168">
        <v>0</v>
      </c>
      <c r="V717" s="134">
        <v>0</v>
      </c>
      <c r="W717" s="142">
        <v>3.8955829999999997E-2</v>
      </c>
      <c r="X717" s="142"/>
      <c r="Y717" s="142"/>
      <c r="Z717" s="142"/>
      <c r="AA717" s="142"/>
      <c r="AB717" s="142"/>
      <c r="AC717" s="142"/>
      <c r="AD717" s="142"/>
      <c r="AE717" s="134">
        <v>0</v>
      </c>
      <c r="AF717" s="142"/>
      <c r="AG717" s="142"/>
      <c r="AH717" s="142"/>
      <c r="AI717" s="142"/>
      <c r="AJ717" s="134">
        <v>0</v>
      </c>
      <c r="AK717" s="142"/>
    </row>
    <row r="718" spans="1:37" ht="15.75" x14ac:dyDescent="0.25">
      <c r="A718" s="267"/>
      <c r="B718" s="187" t="s">
        <v>594</v>
      </c>
      <c r="C718" s="188"/>
      <c r="D718" s="170">
        <v>30.680090399999997</v>
      </c>
      <c r="E718" s="170">
        <f t="shared" ref="E718:AK718" si="653">SUM(E719:E727)</f>
        <v>1.840805424</v>
      </c>
      <c r="F718" s="170">
        <f t="shared" si="653"/>
        <v>25.771275936000002</v>
      </c>
      <c r="G718" s="170">
        <f t="shared" si="653"/>
        <v>0</v>
      </c>
      <c r="H718" s="170">
        <f t="shared" si="653"/>
        <v>3.0680090400000006</v>
      </c>
      <c r="I718" s="170">
        <f t="shared" si="653"/>
        <v>13.844082166</v>
      </c>
      <c r="J718" s="170">
        <f t="shared" si="653"/>
        <v>1.3368909899999999</v>
      </c>
      <c r="K718" s="170">
        <f t="shared" si="653"/>
        <v>10.336259980000001</v>
      </c>
      <c r="L718" s="170">
        <f t="shared" si="653"/>
        <v>0</v>
      </c>
      <c r="M718" s="170">
        <f t="shared" si="653"/>
        <v>2.1709311960000002</v>
      </c>
      <c r="N718" s="170">
        <f t="shared" si="653"/>
        <v>16.836008233999998</v>
      </c>
      <c r="O718" s="170">
        <f t="shared" si="653"/>
        <v>0.50391443400000013</v>
      </c>
      <c r="P718" s="170">
        <f t="shared" si="653"/>
        <v>15.435015956000001</v>
      </c>
      <c r="Q718" s="170">
        <f t="shared" si="653"/>
        <v>0</v>
      </c>
      <c r="R718" s="170">
        <f t="shared" si="653"/>
        <v>0.89707784400000046</v>
      </c>
      <c r="S718" s="170">
        <v>13.44703874</v>
      </c>
      <c r="T718" s="170">
        <v>1.1140758100000001</v>
      </c>
      <c r="U718" s="168">
        <v>10.523853599999999</v>
      </c>
      <c r="V718" s="170">
        <v>0</v>
      </c>
      <c r="W718" s="170">
        <v>1.8091093300000003</v>
      </c>
      <c r="X718" s="170">
        <f t="shared" si="653"/>
        <v>0</v>
      </c>
      <c r="Y718" s="170">
        <f t="shared" si="653"/>
        <v>0</v>
      </c>
      <c r="Z718" s="170">
        <f t="shared" si="653"/>
        <v>0</v>
      </c>
      <c r="AA718" s="170">
        <f t="shared" si="653"/>
        <v>0</v>
      </c>
      <c r="AB718" s="170"/>
      <c r="AC718" s="170"/>
      <c r="AD718" s="170"/>
      <c r="AE718" s="170">
        <f t="shared" si="653"/>
        <v>0.42000000000000004</v>
      </c>
      <c r="AF718" s="170"/>
      <c r="AG718" s="170"/>
      <c r="AH718" s="170"/>
      <c r="AI718" s="170"/>
      <c r="AJ718" s="170">
        <f t="shared" si="653"/>
        <v>0.61499999999999999</v>
      </c>
      <c r="AK718" s="170">
        <f t="shared" si="653"/>
        <v>0</v>
      </c>
    </row>
    <row r="719" spans="1:37" ht="78.75" x14ac:dyDescent="0.25">
      <c r="A719" s="267">
        <f t="shared" si="603"/>
        <v>628</v>
      </c>
      <c r="B719" s="133" t="s">
        <v>1993</v>
      </c>
      <c r="C719" s="138" t="s">
        <v>1075</v>
      </c>
      <c r="D719" s="142">
        <v>2.8707647999999999</v>
      </c>
      <c r="E719" s="142">
        <f t="shared" ref="E719:E727" si="654">D719*6%</f>
        <v>0.17224588799999999</v>
      </c>
      <c r="F719" s="142">
        <f t="shared" ref="F719:F727" si="655">D719-E719-H719</f>
        <v>2.4114424319999999</v>
      </c>
      <c r="G719" s="142">
        <v>0</v>
      </c>
      <c r="H719" s="142">
        <f t="shared" ref="H719:H727" si="656">D719*10%</f>
        <v>0.28707648000000002</v>
      </c>
      <c r="I719" s="142">
        <v>0.20417163599999999</v>
      </c>
      <c r="J719" s="142">
        <v>0</v>
      </c>
      <c r="K719" s="142">
        <v>0</v>
      </c>
      <c r="L719" s="142">
        <v>0</v>
      </c>
      <c r="M719" s="142">
        <v>0.20417163599999999</v>
      </c>
      <c r="N719" s="142">
        <f t="shared" ref="N719:N727" si="657">D719-I719</f>
        <v>2.666593164</v>
      </c>
      <c r="O719" s="142">
        <f t="shared" ref="O719:O727" si="658">E719-J719</f>
        <v>0.17224588799999999</v>
      </c>
      <c r="P719" s="142">
        <f t="shared" ref="P719:P727" si="659">F719-K719</f>
        <v>2.4114424319999999</v>
      </c>
      <c r="Q719" s="142">
        <f t="shared" ref="Q719:Q727" si="660">G719-L719</f>
        <v>0</v>
      </c>
      <c r="R719" s="142">
        <f t="shared" ref="R719:R727" si="661">H719-M719</f>
        <v>8.2904844000000033E-2</v>
      </c>
      <c r="S719" s="134">
        <v>0.17014303</v>
      </c>
      <c r="T719" s="134">
        <v>0</v>
      </c>
      <c r="U719" s="168">
        <v>0</v>
      </c>
      <c r="V719" s="134">
        <v>0</v>
      </c>
      <c r="W719" s="142">
        <v>0.17014303</v>
      </c>
      <c r="X719" s="142"/>
      <c r="Y719" s="142"/>
      <c r="Z719" s="142"/>
      <c r="AA719" s="142"/>
      <c r="AB719" s="142"/>
      <c r="AC719" s="142"/>
      <c r="AD719" s="142"/>
      <c r="AE719" s="134">
        <v>0</v>
      </c>
      <c r="AF719" s="142"/>
      <c r="AG719" s="142"/>
      <c r="AH719" s="142"/>
      <c r="AI719" s="142"/>
      <c r="AJ719" s="134">
        <v>0</v>
      </c>
      <c r="AK719" s="142"/>
    </row>
    <row r="720" spans="1:37" ht="94.5" x14ac:dyDescent="0.25">
      <c r="A720" s="267">
        <f t="shared" si="603"/>
        <v>629</v>
      </c>
      <c r="B720" s="133" t="s">
        <v>1994</v>
      </c>
      <c r="C720" s="138" t="s">
        <v>1076</v>
      </c>
      <c r="D720" s="142">
        <v>1.465668</v>
      </c>
      <c r="E720" s="142">
        <f t="shared" si="654"/>
        <v>8.794007999999999E-2</v>
      </c>
      <c r="F720" s="142">
        <f t="shared" si="655"/>
        <v>1.2311611199999999</v>
      </c>
      <c r="G720" s="142">
        <v>0</v>
      </c>
      <c r="H720" s="142">
        <f t="shared" si="656"/>
        <v>0.1465668</v>
      </c>
      <c r="I720" s="142">
        <v>1.1946334900000002</v>
      </c>
      <c r="J720" s="142">
        <v>0</v>
      </c>
      <c r="K720" s="142">
        <v>1.1668025500000001</v>
      </c>
      <c r="L720" s="142">
        <v>0</v>
      </c>
      <c r="M720" s="142">
        <v>2.7830939999999998E-2</v>
      </c>
      <c r="N720" s="142">
        <f t="shared" si="657"/>
        <v>0.27103450999999978</v>
      </c>
      <c r="O720" s="142">
        <f t="shared" si="658"/>
        <v>8.794007999999999E-2</v>
      </c>
      <c r="P720" s="142">
        <f t="shared" si="659"/>
        <v>6.4358569999999782E-2</v>
      </c>
      <c r="Q720" s="142">
        <f t="shared" si="660"/>
        <v>0</v>
      </c>
      <c r="R720" s="142">
        <f t="shared" si="661"/>
        <v>0.11873586</v>
      </c>
      <c r="S720" s="134">
        <v>0.99552789999999991</v>
      </c>
      <c r="T720" s="134">
        <v>0</v>
      </c>
      <c r="U720" s="168">
        <v>0.97233544999999988</v>
      </c>
      <c r="V720" s="134">
        <v>0</v>
      </c>
      <c r="W720" s="142">
        <v>2.319245E-2</v>
      </c>
      <c r="X720" s="142"/>
      <c r="Y720" s="142"/>
      <c r="Z720" s="142"/>
      <c r="AA720" s="142"/>
      <c r="AB720" s="181">
        <v>2020</v>
      </c>
      <c r="AC720" s="142" t="s">
        <v>2198</v>
      </c>
      <c r="AD720" s="142" t="s">
        <v>2199</v>
      </c>
      <c r="AE720" s="134">
        <v>0.1</v>
      </c>
      <c r="AF720" s="181">
        <v>2020</v>
      </c>
      <c r="AG720" s="142" t="s">
        <v>2200</v>
      </c>
      <c r="AH720" s="142" t="s">
        <v>2201</v>
      </c>
      <c r="AI720" s="142" t="s">
        <v>2202</v>
      </c>
      <c r="AJ720" s="134">
        <v>3.3000000000000002E-2</v>
      </c>
      <c r="AK720" s="142"/>
    </row>
    <row r="721" spans="1:37" ht="78.75" x14ac:dyDescent="0.25">
      <c r="A721" s="267">
        <f t="shared" si="603"/>
        <v>630</v>
      </c>
      <c r="B721" s="133" t="s">
        <v>1995</v>
      </c>
      <c r="C721" s="138" t="s">
        <v>1736</v>
      </c>
      <c r="D721" s="142">
        <v>6.0012720000000011</v>
      </c>
      <c r="E721" s="142">
        <f t="shared" si="654"/>
        <v>0.36007632000000006</v>
      </c>
      <c r="F721" s="142">
        <f t="shared" si="655"/>
        <v>5.0410684800000007</v>
      </c>
      <c r="G721" s="142">
        <v>0</v>
      </c>
      <c r="H721" s="142">
        <f t="shared" si="656"/>
        <v>0.60012720000000019</v>
      </c>
      <c r="I721" s="142">
        <v>0.42681639600000004</v>
      </c>
      <c r="J721" s="142">
        <v>0</v>
      </c>
      <c r="K721" s="142">
        <v>0</v>
      </c>
      <c r="L721" s="142">
        <v>0</v>
      </c>
      <c r="M721" s="142">
        <v>0.42681639600000004</v>
      </c>
      <c r="N721" s="142">
        <f t="shared" si="657"/>
        <v>5.5744556040000006</v>
      </c>
      <c r="O721" s="142">
        <f t="shared" si="658"/>
        <v>0.36007632000000006</v>
      </c>
      <c r="P721" s="142">
        <f t="shared" si="659"/>
        <v>5.0410684800000007</v>
      </c>
      <c r="Q721" s="142">
        <f t="shared" si="660"/>
        <v>0</v>
      </c>
      <c r="R721" s="142">
        <f t="shared" si="661"/>
        <v>0.17331080400000015</v>
      </c>
      <c r="S721" s="134">
        <v>0.3556803300000001</v>
      </c>
      <c r="T721" s="134">
        <v>0</v>
      </c>
      <c r="U721" s="168">
        <v>0</v>
      </c>
      <c r="V721" s="134">
        <v>0</v>
      </c>
      <c r="W721" s="142">
        <v>0.3556803300000001</v>
      </c>
      <c r="X721" s="142"/>
      <c r="Y721" s="142"/>
      <c r="Z721" s="142"/>
      <c r="AA721" s="142"/>
      <c r="AB721" s="142"/>
      <c r="AC721" s="142"/>
      <c r="AD721" s="142"/>
      <c r="AE721" s="134">
        <v>0</v>
      </c>
      <c r="AF721" s="142"/>
      <c r="AG721" s="142"/>
      <c r="AH721" s="142"/>
      <c r="AI721" s="142"/>
      <c r="AJ721" s="134">
        <v>0</v>
      </c>
      <c r="AK721" s="142"/>
    </row>
    <row r="722" spans="1:37" ht="78.75" x14ac:dyDescent="0.25">
      <c r="A722" s="267">
        <f t="shared" si="603"/>
        <v>631</v>
      </c>
      <c r="B722" s="133" t="s">
        <v>1996</v>
      </c>
      <c r="C722" s="138" t="s">
        <v>1737</v>
      </c>
      <c r="D722" s="142">
        <v>0.98210399999999987</v>
      </c>
      <c r="E722" s="142">
        <f t="shared" si="654"/>
        <v>5.8926239999999991E-2</v>
      </c>
      <c r="F722" s="142">
        <f t="shared" si="655"/>
        <v>0.82496735999999982</v>
      </c>
      <c r="G722" s="142">
        <v>0</v>
      </c>
      <c r="H722" s="142">
        <f t="shared" si="656"/>
        <v>9.8210399999999989E-2</v>
      </c>
      <c r="I722" s="142">
        <v>6.9848207999999995E-2</v>
      </c>
      <c r="J722" s="142">
        <v>0</v>
      </c>
      <c r="K722" s="142">
        <v>0</v>
      </c>
      <c r="L722" s="142">
        <v>0</v>
      </c>
      <c r="M722" s="142">
        <v>6.9848207999999995E-2</v>
      </c>
      <c r="N722" s="142">
        <f t="shared" si="657"/>
        <v>0.91225579199999984</v>
      </c>
      <c r="O722" s="142">
        <f t="shared" si="658"/>
        <v>5.8926239999999991E-2</v>
      </c>
      <c r="P722" s="142">
        <f t="shared" si="659"/>
        <v>0.82496735999999982</v>
      </c>
      <c r="Q722" s="142">
        <f t="shared" si="660"/>
        <v>0</v>
      </c>
      <c r="R722" s="142">
        <f t="shared" si="661"/>
        <v>2.8362191999999994E-2</v>
      </c>
      <c r="S722" s="134">
        <v>5.820684000000001E-2</v>
      </c>
      <c r="T722" s="134">
        <v>0</v>
      </c>
      <c r="U722" s="168">
        <v>0</v>
      </c>
      <c r="V722" s="134">
        <v>0</v>
      </c>
      <c r="W722" s="142">
        <v>5.820684000000001E-2</v>
      </c>
      <c r="X722" s="142"/>
      <c r="Y722" s="142"/>
      <c r="Z722" s="142"/>
      <c r="AA722" s="142"/>
      <c r="AB722" s="142"/>
      <c r="AC722" s="142"/>
      <c r="AD722" s="142"/>
      <c r="AE722" s="134">
        <v>0</v>
      </c>
      <c r="AF722" s="142"/>
      <c r="AG722" s="142"/>
      <c r="AH722" s="142"/>
      <c r="AI722" s="142"/>
      <c r="AJ722" s="134">
        <v>0</v>
      </c>
      <c r="AK722" s="142"/>
    </row>
    <row r="723" spans="1:37" ht="78.75" x14ac:dyDescent="0.25">
      <c r="A723" s="267">
        <f t="shared" si="603"/>
        <v>632</v>
      </c>
      <c r="B723" s="133" t="s">
        <v>1997</v>
      </c>
      <c r="C723" s="138" t="s">
        <v>1738</v>
      </c>
      <c r="D723" s="142">
        <v>4.515936</v>
      </c>
      <c r="E723" s="142">
        <f t="shared" si="654"/>
        <v>0.27095616</v>
      </c>
      <c r="F723" s="142">
        <f t="shared" si="655"/>
        <v>3.7933862400000002</v>
      </c>
      <c r="G723" s="142">
        <v>0</v>
      </c>
      <c r="H723" s="142">
        <f t="shared" si="656"/>
        <v>0.45159360000000004</v>
      </c>
      <c r="I723" s="142">
        <v>0.47121702799999998</v>
      </c>
      <c r="J723" s="142">
        <v>0.15003920000000001</v>
      </c>
      <c r="K723" s="142">
        <v>0</v>
      </c>
      <c r="L723" s="142">
        <v>0</v>
      </c>
      <c r="M723" s="142">
        <v>0.321177828</v>
      </c>
      <c r="N723" s="142">
        <f t="shared" si="657"/>
        <v>4.0447189720000001</v>
      </c>
      <c r="O723" s="142">
        <f t="shared" si="658"/>
        <v>0.12091695999999999</v>
      </c>
      <c r="P723" s="142">
        <f t="shared" si="659"/>
        <v>3.7933862400000002</v>
      </c>
      <c r="Q723" s="142">
        <f t="shared" si="660"/>
        <v>0</v>
      </c>
      <c r="R723" s="142">
        <f t="shared" si="661"/>
        <v>0.13041577200000004</v>
      </c>
      <c r="S723" s="134">
        <v>0.39268086000000002</v>
      </c>
      <c r="T723" s="134">
        <v>0.12503266999999998</v>
      </c>
      <c r="U723" s="168">
        <v>0</v>
      </c>
      <c r="V723" s="134">
        <v>0</v>
      </c>
      <c r="W723" s="142">
        <v>0.26764819000000001</v>
      </c>
      <c r="X723" s="142"/>
      <c r="Y723" s="142"/>
      <c r="Z723" s="142"/>
      <c r="AA723" s="142"/>
      <c r="AB723" s="142"/>
      <c r="AC723" s="142"/>
      <c r="AD723" s="142"/>
      <c r="AE723" s="134">
        <v>0</v>
      </c>
      <c r="AF723" s="142"/>
      <c r="AG723" s="142"/>
      <c r="AH723" s="142"/>
      <c r="AI723" s="142"/>
      <c r="AJ723" s="134">
        <v>0</v>
      </c>
      <c r="AK723" s="142"/>
    </row>
    <row r="724" spans="1:37" ht="47.25" x14ac:dyDescent="0.25">
      <c r="A724" s="267">
        <f t="shared" si="603"/>
        <v>633</v>
      </c>
      <c r="B724" s="133" t="s">
        <v>1077</v>
      </c>
      <c r="C724" s="138" t="s">
        <v>1739</v>
      </c>
      <c r="D724" s="142">
        <v>3.2496</v>
      </c>
      <c r="E724" s="142">
        <f t="shared" si="654"/>
        <v>0.19497599999999998</v>
      </c>
      <c r="F724" s="142">
        <f t="shared" si="655"/>
        <v>2.7296640000000001</v>
      </c>
      <c r="G724" s="142">
        <v>0</v>
      </c>
      <c r="H724" s="142">
        <f t="shared" si="656"/>
        <v>0.32496000000000003</v>
      </c>
      <c r="I724" s="142">
        <v>0.23111474399999998</v>
      </c>
      <c r="J724" s="142">
        <v>0</v>
      </c>
      <c r="K724" s="142">
        <v>0</v>
      </c>
      <c r="L724" s="142">
        <v>0</v>
      </c>
      <c r="M724" s="142">
        <v>0.23111474399999998</v>
      </c>
      <c r="N724" s="142">
        <f t="shared" si="657"/>
        <v>3.0184852559999999</v>
      </c>
      <c r="O724" s="142">
        <f t="shared" si="658"/>
        <v>0.19497599999999998</v>
      </c>
      <c r="P724" s="142">
        <f t="shared" si="659"/>
        <v>2.7296640000000001</v>
      </c>
      <c r="Q724" s="142">
        <f t="shared" si="660"/>
        <v>0</v>
      </c>
      <c r="R724" s="142">
        <f t="shared" si="661"/>
        <v>9.3845256000000044E-2</v>
      </c>
      <c r="S724" s="134">
        <v>0.19259562</v>
      </c>
      <c r="T724" s="134">
        <v>0</v>
      </c>
      <c r="U724" s="168">
        <v>0</v>
      </c>
      <c r="V724" s="134">
        <v>0</v>
      </c>
      <c r="W724" s="142">
        <v>0.19259562</v>
      </c>
      <c r="X724" s="142"/>
      <c r="Y724" s="142"/>
      <c r="Z724" s="142"/>
      <c r="AA724" s="142"/>
      <c r="AB724" s="142"/>
      <c r="AC724" s="142"/>
      <c r="AD724" s="142"/>
      <c r="AE724" s="134">
        <v>0</v>
      </c>
      <c r="AF724" s="142"/>
      <c r="AG724" s="142"/>
      <c r="AH724" s="142"/>
      <c r="AI724" s="142"/>
      <c r="AJ724" s="134">
        <v>0</v>
      </c>
      <c r="AK724" s="142"/>
    </row>
    <row r="725" spans="1:37" ht="94.5" x14ac:dyDescent="0.25">
      <c r="A725" s="267">
        <f t="shared" si="603"/>
        <v>634</v>
      </c>
      <c r="B725" s="133" t="s">
        <v>1998</v>
      </c>
      <c r="C725" s="138" t="s">
        <v>1740</v>
      </c>
      <c r="D725" s="142">
        <v>2.2534655999999997</v>
      </c>
      <c r="E725" s="142">
        <f t="shared" si="654"/>
        <v>0.13520793599999997</v>
      </c>
      <c r="F725" s="142">
        <f t="shared" si="655"/>
        <v>1.8929111039999997</v>
      </c>
      <c r="G725" s="142">
        <v>0</v>
      </c>
      <c r="H725" s="142">
        <f t="shared" si="656"/>
        <v>0.22534655999999997</v>
      </c>
      <c r="I725" s="142">
        <v>1.7912721559999998</v>
      </c>
      <c r="J725" s="142">
        <v>0.36542379999999997</v>
      </c>
      <c r="K725" s="142">
        <v>1.26023182</v>
      </c>
      <c r="L725" s="142">
        <v>0</v>
      </c>
      <c r="M725" s="142">
        <v>0.16561653600000001</v>
      </c>
      <c r="N725" s="142">
        <f t="shared" si="657"/>
        <v>0.46219344399999995</v>
      </c>
      <c r="O725" s="142">
        <f t="shared" si="658"/>
        <v>-0.23021586399999999</v>
      </c>
      <c r="P725" s="142">
        <f t="shared" si="659"/>
        <v>0.63267928399999973</v>
      </c>
      <c r="Q725" s="142">
        <f t="shared" si="660"/>
        <v>0</v>
      </c>
      <c r="R725" s="142">
        <f t="shared" si="661"/>
        <v>5.9730023999999965E-2</v>
      </c>
      <c r="S725" s="134">
        <v>1.7552750999999998</v>
      </c>
      <c r="T725" s="134">
        <v>0.30451982999999999</v>
      </c>
      <c r="U725" s="168">
        <v>1.3127414899999998</v>
      </c>
      <c r="V725" s="134">
        <v>0</v>
      </c>
      <c r="W725" s="142">
        <v>0.13801378</v>
      </c>
      <c r="X725" s="142"/>
      <c r="Y725" s="142"/>
      <c r="Z725" s="142"/>
      <c r="AA725" s="142"/>
      <c r="AB725" s="181">
        <v>2020</v>
      </c>
      <c r="AC725" s="142" t="s">
        <v>2198</v>
      </c>
      <c r="AD725" s="142" t="s">
        <v>2199</v>
      </c>
      <c r="AE725" s="134">
        <v>0.16</v>
      </c>
      <c r="AF725" s="181">
        <v>2020</v>
      </c>
      <c r="AG725" s="142" t="s">
        <v>2200</v>
      </c>
      <c r="AH725" s="142" t="s">
        <v>2201</v>
      </c>
      <c r="AI725" s="142" t="s">
        <v>2202</v>
      </c>
      <c r="AJ725" s="134">
        <v>1.7000000000000001E-2</v>
      </c>
      <c r="AK725" s="142"/>
    </row>
    <row r="726" spans="1:37" ht="63" x14ac:dyDescent="0.25">
      <c r="A726" s="267">
        <f t="shared" ref="A726:A789" si="662">IF(A725&gt;0,A725+1,A724+1)</f>
        <v>635</v>
      </c>
      <c r="B726" s="133" t="s">
        <v>1078</v>
      </c>
      <c r="C726" s="138" t="s">
        <v>1741</v>
      </c>
      <c r="D726" s="142">
        <v>3.9723744000000005</v>
      </c>
      <c r="E726" s="142">
        <f t="shared" si="654"/>
        <v>0.23834246400000003</v>
      </c>
      <c r="F726" s="142">
        <f t="shared" si="655"/>
        <v>3.3367944960000004</v>
      </c>
      <c r="G726" s="142">
        <v>0</v>
      </c>
      <c r="H726" s="142">
        <f t="shared" si="656"/>
        <v>0.39723744000000005</v>
      </c>
      <c r="I726" s="142">
        <v>3.9892861759999998</v>
      </c>
      <c r="J726" s="142">
        <v>0.34807481000000001</v>
      </c>
      <c r="K726" s="142">
        <v>3.35869215</v>
      </c>
      <c r="L726" s="142">
        <v>0</v>
      </c>
      <c r="M726" s="142">
        <v>0.28251921599999996</v>
      </c>
      <c r="N726" s="142">
        <f t="shared" si="657"/>
        <v>-1.6911775999999268E-2</v>
      </c>
      <c r="O726" s="142">
        <f t="shared" si="658"/>
        <v>-0.10973234599999998</v>
      </c>
      <c r="P726" s="142">
        <f t="shared" si="659"/>
        <v>-2.1897653999999545E-2</v>
      </c>
      <c r="Q726" s="142">
        <f t="shared" si="660"/>
        <v>0</v>
      </c>
      <c r="R726" s="142">
        <f t="shared" si="661"/>
        <v>0.11471822400000009</v>
      </c>
      <c r="S726" s="134">
        <v>4.0241326700000002</v>
      </c>
      <c r="T726" s="134">
        <v>0.29006233999999997</v>
      </c>
      <c r="U726" s="168">
        <v>3.49863765</v>
      </c>
      <c r="V726" s="134">
        <v>0</v>
      </c>
      <c r="W726" s="142">
        <v>0.23543268000000003</v>
      </c>
      <c r="X726" s="142"/>
      <c r="Y726" s="142"/>
      <c r="Z726" s="142"/>
      <c r="AA726" s="142"/>
      <c r="AB726" s="142"/>
      <c r="AC726" s="142"/>
      <c r="AD726" s="142"/>
      <c r="AE726" s="134">
        <v>0</v>
      </c>
      <c r="AF726" s="142"/>
      <c r="AG726" s="142"/>
      <c r="AH726" s="142"/>
      <c r="AI726" s="142"/>
      <c r="AJ726" s="134">
        <v>0</v>
      </c>
      <c r="AK726" s="142"/>
    </row>
    <row r="727" spans="1:37" ht="63" x14ac:dyDescent="0.25">
      <c r="A727" s="267">
        <f t="shared" si="662"/>
        <v>636</v>
      </c>
      <c r="B727" s="133" t="s">
        <v>1079</v>
      </c>
      <c r="C727" s="138" t="s">
        <v>1080</v>
      </c>
      <c r="D727" s="142">
        <v>5.3689055999999997</v>
      </c>
      <c r="E727" s="142">
        <f t="shared" si="654"/>
        <v>0.32213433599999997</v>
      </c>
      <c r="F727" s="142">
        <f t="shared" si="655"/>
        <v>4.5098807040000004</v>
      </c>
      <c r="G727" s="142">
        <v>0</v>
      </c>
      <c r="H727" s="142">
        <f t="shared" si="656"/>
        <v>0.53689056000000002</v>
      </c>
      <c r="I727" s="142">
        <v>5.4657223319999995</v>
      </c>
      <c r="J727" s="142">
        <v>0.47335317999999998</v>
      </c>
      <c r="K727" s="142">
        <v>4.5505334599999996</v>
      </c>
      <c r="L727" s="142">
        <v>0</v>
      </c>
      <c r="M727" s="142">
        <v>0.441835692</v>
      </c>
      <c r="N727" s="142">
        <f t="shared" si="657"/>
        <v>-9.6816731999999739E-2</v>
      </c>
      <c r="O727" s="142">
        <f t="shared" si="658"/>
        <v>-0.15121884400000002</v>
      </c>
      <c r="P727" s="142">
        <f t="shared" si="659"/>
        <v>-4.0652755999999179E-2</v>
      </c>
      <c r="Q727" s="142">
        <f t="shared" si="660"/>
        <v>0</v>
      </c>
      <c r="R727" s="142">
        <f t="shared" si="661"/>
        <v>9.5054868000000015E-2</v>
      </c>
      <c r="S727" s="134">
        <v>5.5027963899999994</v>
      </c>
      <c r="T727" s="134">
        <v>0.39446097000000002</v>
      </c>
      <c r="U727" s="168">
        <v>4.74013901</v>
      </c>
      <c r="V727" s="134">
        <v>0</v>
      </c>
      <c r="W727" s="142">
        <v>0.36819641000000003</v>
      </c>
      <c r="X727" s="142"/>
      <c r="Y727" s="142"/>
      <c r="Z727" s="142"/>
      <c r="AA727" s="142"/>
      <c r="AB727" s="181">
        <v>2020</v>
      </c>
      <c r="AC727" s="142" t="s">
        <v>2198</v>
      </c>
      <c r="AD727" s="142" t="s">
        <v>2199</v>
      </c>
      <c r="AE727" s="134">
        <v>0.16</v>
      </c>
      <c r="AF727" s="181">
        <v>2020</v>
      </c>
      <c r="AG727" s="142" t="s">
        <v>2200</v>
      </c>
      <c r="AH727" s="142" t="s">
        <v>2201</v>
      </c>
      <c r="AI727" s="142" t="s">
        <v>2202</v>
      </c>
      <c r="AJ727" s="134">
        <v>0.56499999999999995</v>
      </c>
      <c r="AK727" s="142"/>
    </row>
    <row r="728" spans="1:37" ht="15.75" x14ac:dyDescent="0.25">
      <c r="A728" s="267"/>
      <c r="B728" s="187" t="s">
        <v>532</v>
      </c>
      <c r="C728" s="188"/>
      <c r="D728" s="170">
        <v>65.824191840000012</v>
      </c>
      <c r="E728" s="170">
        <f t="shared" ref="E728:AK728" si="663">SUM(E729:E754)</f>
        <v>3.9494515104000008</v>
      </c>
      <c r="F728" s="170">
        <f t="shared" si="663"/>
        <v>55.292321145599999</v>
      </c>
      <c r="G728" s="170">
        <f t="shared" si="663"/>
        <v>0</v>
      </c>
      <c r="H728" s="170">
        <f t="shared" si="663"/>
        <v>6.5824191839999999</v>
      </c>
      <c r="I728" s="170">
        <f t="shared" si="663"/>
        <v>56.328708064000004</v>
      </c>
      <c r="J728" s="170">
        <f t="shared" si="663"/>
        <v>8.3418571500000009</v>
      </c>
      <c r="K728" s="170">
        <f t="shared" si="663"/>
        <v>44.177554149999999</v>
      </c>
      <c r="L728" s="170">
        <f t="shared" si="663"/>
        <v>0</v>
      </c>
      <c r="M728" s="170">
        <f t="shared" si="663"/>
        <v>3.8092967640000004</v>
      </c>
      <c r="N728" s="170">
        <f t="shared" si="663"/>
        <v>9.4954837760000039</v>
      </c>
      <c r="O728" s="170">
        <f t="shared" si="663"/>
        <v>-4.3924056396000006</v>
      </c>
      <c r="P728" s="170">
        <f t="shared" si="663"/>
        <v>11.114766995599998</v>
      </c>
      <c r="Q728" s="170">
        <f t="shared" si="663"/>
        <v>0</v>
      </c>
      <c r="R728" s="170">
        <f t="shared" si="663"/>
        <v>2.7731224200000004</v>
      </c>
      <c r="S728" s="170">
        <v>56.045408249999987</v>
      </c>
      <c r="T728" s="170">
        <v>6.7054420500000012</v>
      </c>
      <c r="U728" s="168">
        <v>45.820054109999994</v>
      </c>
      <c r="V728" s="170">
        <v>0</v>
      </c>
      <c r="W728" s="170">
        <v>3.5199120899999992</v>
      </c>
      <c r="X728" s="170">
        <f t="shared" si="663"/>
        <v>0</v>
      </c>
      <c r="Y728" s="170">
        <f t="shared" si="663"/>
        <v>0</v>
      </c>
      <c r="Z728" s="170">
        <f t="shared" si="663"/>
        <v>0</v>
      </c>
      <c r="AA728" s="170">
        <f t="shared" si="663"/>
        <v>0</v>
      </c>
      <c r="AB728" s="170"/>
      <c r="AC728" s="170"/>
      <c r="AD728" s="170"/>
      <c r="AE728" s="170">
        <f t="shared" si="663"/>
        <v>1.5499999999999998</v>
      </c>
      <c r="AF728" s="170"/>
      <c r="AG728" s="170"/>
      <c r="AH728" s="170"/>
      <c r="AI728" s="170"/>
      <c r="AJ728" s="170">
        <f t="shared" si="663"/>
        <v>1.5369999999999997</v>
      </c>
      <c r="AK728" s="170">
        <f t="shared" si="663"/>
        <v>0</v>
      </c>
    </row>
    <row r="729" spans="1:37" ht="47.25" x14ac:dyDescent="0.25">
      <c r="A729" s="267">
        <f t="shared" si="662"/>
        <v>637</v>
      </c>
      <c r="B729" s="133" t="s">
        <v>1081</v>
      </c>
      <c r="C729" s="138" t="s">
        <v>1082</v>
      </c>
      <c r="D729" s="142">
        <v>0.41999999999999993</v>
      </c>
      <c r="E729" s="142">
        <f t="shared" ref="E729:E754" si="664">D729*6%</f>
        <v>2.5199999999999993E-2</v>
      </c>
      <c r="F729" s="142">
        <f t="shared" ref="F729:F754" si="665">D729-E729-H729</f>
        <v>0.35279999999999995</v>
      </c>
      <c r="G729" s="142">
        <v>0</v>
      </c>
      <c r="H729" s="142">
        <f t="shared" ref="H729:H754" si="666">D729*10%</f>
        <v>4.1999999999999996E-2</v>
      </c>
      <c r="I729" s="142">
        <v>4.5165500380000001</v>
      </c>
      <c r="J729" s="142">
        <v>0.60573653999999999</v>
      </c>
      <c r="K729" s="142">
        <v>3.8809426899999999</v>
      </c>
      <c r="L729" s="142">
        <v>0</v>
      </c>
      <c r="M729" s="142">
        <v>2.9870808000000002E-2</v>
      </c>
      <c r="N729" s="142">
        <f t="shared" ref="N729:N754" si="667">D729-I729</f>
        <v>-4.0965500380000002</v>
      </c>
      <c r="O729" s="142">
        <f t="shared" ref="O729:O754" si="668">E729-J729</f>
        <v>-0.58053653999999999</v>
      </c>
      <c r="P729" s="142">
        <f t="shared" ref="P729:P754" si="669">F729-K729</f>
        <v>-3.5281426900000001</v>
      </c>
      <c r="Q729" s="142">
        <f t="shared" ref="Q729:Q754" si="670">G729-L729</f>
        <v>0</v>
      </c>
      <c r="R729" s="142">
        <f t="shared" ref="R729:R754" si="671">H729-M729</f>
        <v>1.2129191999999994E-2</v>
      </c>
      <c r="S729" s="134">
        <v>4.5723214300000006</v>
      </c>
      <c r="T729" s="134">
        <v>0.50478045000000005</v>
      </c>
      <c r="U729" s="168">
        <v>4.0426486400000003</v>
      </c>
      <c r="V729" s="134">
        <v>0</v>
      </c>
      <c r="W729" s="142">
        <v>2.4892340000000002E-2</v>
      </c>
      <c r="X729" s="142"/>
      <c r="Y729" s="142"/>
      <c r="Z729" s="142"/>
      <c r="AA729" s="142"/>
      <c r="AB729" s="142"/>
      <c r="AC729" s="142"/>
      <c r="AD729" s="142"/>
      <c r="AE729" s="134">
        <v>0</v>
      </c>
      <c r="AF729" s="142"/>
      <c r="AG729" s="142"/>
      <c r="AH729" s="142"/>
      <c r="AI729" s="142"/>
      <c r="AJ729" s="134">
        <v>0</v>
      </c>
      <c r="AK729" s="142"/>
    </row>
    <row r="730" spans="1:37" ht="63" x14ac:dyDescent="0.25">
      <c r="A730" s="267">
        <f t="shared" si="662"/>
        <v>638</v>
      </c>
      <c r="B730" s="133" t="s">
        <v>1999</v>
      </c>
      <c r="C730" s="138" t="s">
        <v>1083</v>
      </c>
      <c r="D730" s="142">
        <v>3.4850760000000003</v>
      </c>
      <c r="E730" s="142">
        <f t="shared" si="664"/>
        <v>0.20910456000000002</v>
      </c>
      <c r="F730" s="142">
        <f t="shared" si="665"/>
        <v>2.9274638400000002</v>
      </c>
      <c r="G730" s="142">
        <v>0</v>
      </c>
      <c r="H730" s="142">
        <f t="shared" si="666"/>
        <v>0.34850760000000003</v>
      </c>
      <c r="I730" s="142">
        <v>3.2273451</v>
      </c>
      <c r="J730" s="142">
        <v>0.34850323999999999</v>
      </c>
      <c r="K730" s="142">
        <v>2.6089690000000001</v>
      </c>
      <c r="L730" s="142">
        <v>0</v>
      </c>
      <c r="M730" s="142">
        <v>0.26987285999999999</v>
      </c>
      <c r="N730" s="142">
        <f t="shared" si="667"/>
        <v>0.25773090000000032</v>
      </c>
      <c r="O730" s="142">
        <f t="shared" si="668"/>
        <v>-0.13939867999999997</v>
      </c>
      <c r="P730" s="142">
        <f t="shared" si="669"/>
        <v>0.31849484000000006</v>
      </c>
      <c r="Q730" s="142">
        <f t="shared" si="670"/>
        <v>0</v>
      </c>
      <c r="R730" s="142">
        <f t="shared" si="671"/>
        <v>7.8634740000000036E-2</v>
      </c>
      <c r="S730" s="134">
        <v>3.2329894700000001</v>
      </c>
      <c r="T730" s="134">
        <v>0.29041937000000001</v>
      </c>
      <c r="U730" s="168">
        <v>2.7176760500000001</v>
      </c>
      <c r="V730" s="134">
        <v>0</v>
      </c>
      <c r="W730" s="142">
        <v>0.22489405000000001</v>
      </c>
      <c r="X730" s="142"/>
      <c r="Y730" s="142"/>
      <c r="Z730" s="142"/>
      <c r="AA730" s="142"/>
      <c r="AB730" s="181">
        <v>2020</v>
      </c>
      <c r="AC730" s="142" t="s">
        <v>2198</v>
      </c>
      <c r="AD730" s="142" t="s">
        <v>2199</v>
      </c>
      <c r="AE730" s="134">
        <v>0.4</v>
      </c>
      <c r="AF730" s="181">
        <v>2020</v>
      </c>
      <c r="AG730" s="142" t="s">
        <v>2200</v>
      </c>
      <c r="AH730" s="142" t="s">
        <v>2201</v>
      </c>
      <c r="AI730" s="142" t="s">
        <v>2202</v>
      </c>
      <c r="AJ730" s="134">
        <v>0.45</v>
      </c>
      <c r="AK730" s="142"/>
    </row>
    <row r="731" spans="1:37" ht="47.25" x14ac:dyDescent="0.25">
      <c r="A731" s="267">
        <f t="shared" si="662"/>
        <v>639</v>
      </c>
      <c r="B731" s="133" t="s">
        <v>1084</v>
      </c>
      <c r="C731" s="139" t="s">
        <v>1085</v>
      </c>
      <c r="D731" s="142">
        <v>0.42613200000000012</v>
      </c>
      <c r="E731" s="142">
        <f t="shared" si="664"/>
        <v>2.5567920000000008E-2</v>
      </c>
      <c r="F731" s="142">
        <f t="shared" si="665"/>
        <v>0.35795088000000008</v>
      </c>
      <c r="G731" s="142">
        <v>0</v>
      </c>
      <c r="H731" s="142">
        <f t="shared" si="666"/>
        <v>4.2613200000000018E-2</v>
      </c>
      <c r="I731" s="142">
        <v>0.83128664799999996</v>
      </c>
      <c r="J731" s="142">
        <v>0.3312233</v>
      </c>
      <c r="K731" s="142">
        <v>0.46479302</v>
      </c>
      <c r="L731" s="142">
        <v>0</v>
      </c>
      <c r="M731" s="142">
        <v>3.5270327999999997E-2</v>
      </c>
      <c r="N731" s="142">
        <f t="shared" si="667"/>
        <v>-0.40515464799999984</v>
      </c>
      <c r="O731" s="142">
        <f t="shared" si="668"/>
        <v>-0.30565537999999998</v>
      </c>
      <c r="P731" s="142">
        <f t="shared" si="669"/>
        <v>-0.10684213999999992</v>
      </c>
      <c r="Q731" s="142">
        <f t="shared" si="670"/>
        <v>0</v>
      </c>
      <c r="R731" s="142">
        <f t="shared" si="671"/>
        <v>7.3428720000000211E-3</v>
      </c>
      <c r="S731" s="134">
        <v>2.9391939999999998E-2</v>
      </c>
      <c r="T731" s="134">
        <v>0</v>
      </c>
      <c r="U731" s="168">
        <v>0</v>
      </c>
      <c r="V731" s="134">
        <v>0</v>
      </c>
      <c r="W731" s="142">
        <v>2.9391939999999998E-2</v>
      </c>
      <c r="X731" s="142"/>
      <c r="Y731" s="142"/>
      <c r="Z731" s="142"/>
      <c r="AA731" s="142"/>
      <c r="AB731" s="181">
        <v>2020</v>
      </c>
      <c r="AC731" s="142" t="s">
        <v>2198</v>
      </c>
      <c r="AD731" s="142" t="s">
        <v>2199</v>
      </c>
      <c r="AE731" s="134">
        <v>0.25</v>
      </c>
      <c r="AF731" s="181">
        <v>2020</v>
      </c>
      <c r="AG731" s="142" t="s">
        <v>2200</v>
      </c>
      <c r="AH731" s="142" t="s">
        <v>2201</v>
      </c>
      <c r="AI731" s="142" t="s">
        <v>2202</v>
      </c>
      <c r="AJ731" s="134">
        <v>0.32600000000000001</v>
      </c>
      <c r="AK731" s="142"/>
    </row>
    <row r="732" spans="1:37" ht="47.25" x14ac:dyDescent="0.25">
      <c r="A732" s="267">
        <f t="shared" si="662"/>
        <v>640</v>
      </c>
      <c r="B732" s="133" t="s">
        <v>1086</v>
      </c>
      <c r="C732" s="139" t="s">
        <v>1087</v>
      </c>
      <c r="D732" s="142">
        <v>8.5434182400000012</v>
      </c>
      <c r="E732" s="142">
        <f t="shared" si="664"/>
        <v>0.51260509440000002</v>
      </c>
      <c r="F732" s="142">
        <f t="shared" si="665"/>
        <v>7.1764713216000011</v>
      </c>
      <c r="G732" s="142">
        <v>0</v>
      </c>
      <c r="H732" s="142">
        <f t="shared" si="666"/>
        <v>0.85434182400000014</v>
      </c>
      <c r="I732" s="142">
        <v>0.60761638800000006</v>
      </c>
      <c r="J732" s="142">
        <v>0</v>
      </c>
      <c r="K732" s="142">
        <v>0</v>
      </c>
      <c r="L732" s="142">
        <v>0</v>
      </c>
      <c r="M732" s="142">
        <v>0.60761638800000006</v>
      </c>
      <c r="N732" s="142">
        <f t="shared" si="667"/>
        <v>7.9358018520000009</v>
      </c>
      <c r="O732" s="142">
        <f t="shared" si="668"/>
        <v>0.51260509440000002</v>
      </c>
      <c r="P732" s="142">
        <f t="shared" si="669"/>
        <v>7.1764713216000011</v>
      </c>
      <c r="Q732" s="142">
        <f t="shared" si="670"/>
        <v>0</v>
      </c>
      <c r="R732" s="142">
        <f t="shared" si="671"/>
        <v>0.24672543600000008</v>
      </c>
      <c r="S732" s="134">
        <v>0.50634699000000005</v>
      </c>
      <c r="T732" s="134">
        <v>0</v>
      </c>
      <c r="U732" s="168">
        <v>0</v>
      </c>
      <c r="V732" s="134">
        <v>0</v>
      </c>
      <c r="W732" s="142">
        <v>0.50634699000000005</v>
      </c>
      <c r="X732" s="142"/>
      <c r="Y732" s="142"/>
      <c r="Z732" s="142"/>
      <c r="AA732" s="142"/>
      <c r="AB732" s="142"/>
      <c r="AC732" s="142"/>
      <c r="AD732" s="142"/>
      <c r="AE732" s="134">
        <v>0</v>
      </c>
      <c r="AF732" s="142"/>
      <c r="AG732" s="142"/>
      <c r="AH732" s="142"/>
      <c r="AI732" s="142"/>
      <c r="AJ732" s="134">
        <v>0</v>
      </c>
      <c r="AK732" s="142"/>
    </row>
    <row r="733" spans="1:37" ht="47.25" x14ac:dyDescent="0.25">
      <c r="A733" s="267">
        <f t="shared" si="662"/>
        <v>641</v>
      </c>
      <c r="B733" s="133" t="s">
        <v>1088</v>
      </c>
      <c r="C733" s="139" t="s">
        <v>1089</v>
      </c>
      <c r="D733" s="142">
        <v>4.1158800000000015</v>
      </c>
      <c r="E733" s="142">
        <f t="shared" si="664"/>
        <v>0.24695280000000008</v>
      </c>
      <c r="F733" s="142">
        <f t="shared" si="665"/>
        <v>3.4573392000000016</v>
      </c>
      <c r="G733" s="142">
        <v>0</v>
      </c>
      <c r="H733" s="142">
        <f t="shared" si="666"/>
        <v>0.41158800000000018</v>
      </c>
      <c r="I733" s="142">
        <v>0.29272541999999996</v>
      </c>
      <c r="J733" s="142">
        <v>0</v>
      </c>
      <c r="K733" s="142">
        <v>0</v>
      </c>
      <c r="L733" s="142">
        <v>0</v>
      </c>
      <c r="M733" s="142">
        <v>0.29272541999999996</v>
      </c>
      <c r="N733" s="142">
        <f t="shared" si="667"/>
        <v>3.8231545800000015</v>
      </c>
      <c r="O733" s="142">
        <f t="shared" si="668"/>
        <v>0.24695280000000008</v>
      </c>
      <c r="P733" s="142">
        <f t="shared" si="669"/>
        <v>3.4573392000000016</v>
      </c>
      <c r="Q733" s="142">
        <f t="shared" si="670"/>
        <v>0</v>
      </c>
      <c r="R733" s="142">
        <f t="shared" si="671"/>
        <v>0.11886258000000022</v>
      </c>
      <c r="S733" s="134">
        <v>0.24393784999999998</v>
      </c>
      <c r="T733" s="134">
        <v>0</v>
      </c>
      <c r="U733" s="168">
        <v>0</v>
      </c>
      <c r="V733" s="134">
        <v>0</v>
      </c>
      <c r="W733" s="142">
        <v>0.24393784999999998</v>
      </c>
      <c r="X733" s="142"/>
      <c r="Y733" s="142"/>
      <c r="Z733" s="142"/>
      <c r="AA733" s="142"/>
      <c r="AB733" s="142"/>
      <c r="AC733" s="142"/>
      <c r="AD733" s="142"/>
      <c r="AE733" s="134">
        <v>0</v>
      </c>
      <c r="AF733" s="142"/>
      <c r="AG733" s="142"/>
      <c r="AH733" s="142"/>
      <c r="AI733" s="142"/>
      <c r="AJ733" s="134">
        <v>0</v>
      </c>
      <c r="AK733" s="142"/>
    </row>
    <row r="734" spans="1:37" ht="63" x14ac:dyDescent="0.25">
      <c r="A734" s="267">
        <f t="shared" si="662"/>
        <v>642</v>
      </c>
      <c r="B734" s="133" t="s">
        <v>1090</v>
      </c>
      <c r="C734" s="138" t="s">
        <v>1091</v>
      </c>
      <c r="D734" s="142">
        <v>2.34552</v>
      </c>
      <c r="E734" s="142">
        <f t="shared" si="664"/>
        <v>0.1407312</v>
      </c>
      <c r="F734" s="142">
        <f t="shared" si="665"/>
        <v>1.9702368000000001</v>
      </c>
      <c r="G734" s="142">
        <v>0</v>
      </c>
      <c r="H734" s="142">
        <f t="shared" si="666"/>
        <v>0.23455200000000001</v>
      </c>
      <c r="I734" s="142">
        <v>0</v>
      </c>
      <c r="J734" s="142">
        <v>0</v>
      </c>
      <c r="K734" s="142">
        <v>0</v>
      </c>
      <c r="L734" s="142">
        <v>0</v>
      </c>
      <c r="M734" s="142">
        <v>0</v>
      </c>
      <c r="N734" s="142">
        <f t="shared" si="667"/>
        <v>2.34552</v>
      </c>
      <c r="O734" s="142">
        <f t="shared" si="668"/>
        <v>0.1407312</v>
      </c>
      <c r="P734" s="142">
        <f t="shared" si="669"/>
        <v>1.9702368000000001</v>
      </c>
      <c r="Q734" s="142">
        <f t="shared" si="670"/>
        <v>0</v>
      </c>
      <c r="R734" s="142">
        <f t="shared" si="671"/>
        <v>0.23455200000000001</v>
      </c>
      <c r="S734" s="134">
        <v>0</v>
      </c>
      <c r="T734" s="134">
        <v>0</v>
      </c>
      <c r="U734" s="168">
        <v>0</v>
      </c>
      <c r="V734" s="134">
        <v>0</v>
      </c>
      <c r="W734" s="142">
        <v>0</v>
      </c>
      <c r="X734" s="142"/>
      <c r="Y734" s="142"/>
      <c r="Z734" s="142"/>
      <c r="AA734" s="142"/>
      <c r="AB734" s="142"/>
      <c r="AC734" s="142"/>
      <c r="AD734" s="142"/>
      <c r="AE734" s="134">
        <v>0</v>
      </c>
      <c r="AF734" s="142"/>
      <c r="AG734" s="142"/>
      <c r="AH734" s="142"/>
      <c r="AI734" s="142"/>
      <c r="AJ734" s="134">
        <v>0</v>
      </c>
      <c r="AK734" s="142"/>
    </row>
    <row r="735" spans="1:37" ht="63" x14ac:dyDescent="0.25">
      <c r="A735" s="267">
        <f t="shared" si="662"/>
        <v>643</v>
      </c>
      <c r="B735" s="133" t="s">
        <v>1092</v>
      </c>
      <c r="C735" s="138" t="s">
        <v>1093</v>
      </c>
      <c r="D735" s="142">
        <v>1.5830759999999993</v>
      </c>
      <c r="E735" s="142">
        <f t="shared" si="664"/>
        <v>9.4984559999999954E-2</v>
      </c>
      <c r="F735" s="142">
        <f t="shared" si="665"/>
        <v>1.3297838399999995</v>
      </c>
      <c r="G735" s="142">
        <v>0</v>
      </c>
      <c r="H735" s="142">
        <f t="shared" si="666"/>
        <v>0.15830759999999994</v>
      </c>
      <c r="I735" s="142">
        <v>6.3725257320000006</v>
      </c>
      <c r="J735" s="142">
        <v>0.88655911000000009</v>
      </c>
      <c r="K735" s="142">
        <v>5.3733767300000004</v>
      </c>
      <c r="L735" s="142">
        <v>0</v>
      </c>
      <c r="M735" s="142">
        <v>0.112589892</v>
      </c>
      <c r="N735" s="142">
        <f t="shared" si="667"/>
        <v>-4.7894497320000013</v>
      </c>
      <c r="O735" s="142">
        <f t="shared" si="668"/>
        <v>-0.7915745500000001</v>
      </c>
      <c r="P735" s="142">
        <f t="shared" si="669"/>
        <v>-4.0435928900000011</v>
      </c>
      <c r="Q735" s="142">
        <f t="shared" si="670"/>
        <v>0</v>
      </c>
      <c r="R735" s="142">
        <f t="shared" si="671"/>
        <v>4.571770799999994E-2</v>
      </c>
      <c r="S735" s="134">
        <v>6.4298915999999995</v>
      </c>
      <c r="T735" s="134">
        <v>0.73879925999999996</v>
      </c>
      <c r="U735" s="168">
        <v>5.5972674299999996</v>
      </c>
      <c r="V735" s="134">
        <v>0</v>
      </c>
      <c r="W735" s="142">
        <v>9.3824909999999997E-2</v>
      </c>
      <c r="X735" s="142"/>
      <c r="Y735" s="142"/>
      <c r="Z735" s="142"/>
      <c r="AA735" s="142"/>
      <c r="AB735" s="142"/>
      <c r="AC735" s="142"/>
      <c r="AD735" s="142"/>
      <c r="AE735" s="134">
        <v>0</v>
      </c>
      <c r="AF735" s="142"/>
      <c r="AG735" s="142"/>
      <c r="AH735" s="142"/>
      <c r="AI735" s="142"/>
      <c r="AJ735" s="134">
        <v>0</v>
      </c>
      <c r="AK735" s="142"/>
    </row>
    <row r="736" spans="1:37" ht="63" x14ac:dyDescent="0.25">
      <c r="A736" s="267">
        <f t="shared" si="662"/>
        <v>644</v>
      </c>
      <c r="B736" s="133" t="s">
        <v>1094</v>
      </c>
      <c r="C736" s="138" t="s">
        <v>1095</v>
      </c>
      <c r="D736" s="142">
        <v>1.1999999999999997</v>
      </c>
      <c r="E736" s="142">
        <f t="shared" si="664"/>
        <v>7.1999999999999981E-2</v>
      </c>
      <c r="F736" s="142">
        <f t="shared" si="665"/>
        <v>1.0079999999999998</v>
      </c>
      <c r="G736" s="142">
        <v>0</v>
      </c>
      <c r="H736" s="142">
        <f t="shared" si="666"/>
        <v>0.11999999999999998</v>
      </c>
      <c r="I736" s="142">
        <v>0.13774196399999999</v>
      </c>
      <c r="J736" s="142">
        <v>0</v>
      </c>
      <c r="K736" s="142">
        <v>0</v>
      </c>
      <c r="L736" s="142">
        <v>0</v>
      </c>
      <c r="M736" s="142">
        <v>0.13774196399999999</v>
      </c>
      <c r="N736" s="142">
        <f t="shared" si="667"/>
        <v>1.0622580359999998</v>
      </c>
      <c r="O736" s="142">
        <f t="shared" si="668"/>
        <v>7.1999999999999981E-2</v>
      </c>
      <c r="P736" s="142">
        <f t="shared" si="669"/>
        <v>1.0079999999999998</v>
      </c>
      <c r="Q736" s="142">
        <f t="shared" si="670"/>
        <v>0</v>
      </c>
      <c r="R736" s="142">
        <f t="shared" si="671"/>
        <v>-1.7741964000000013E-2</v>
      </c>
      <c r="S736" s="134">
        <v>0.14971616999999998</v>
      </c>
      <c r="T736" s="134">
        <v>0</v>
      </c>
      <c r="U736" s="168">
        <v>0</v>
      </c>
      <c r="V736" s="134">
        <v>0</v>
      </c>
      <c r="W736" s="142">
        <v>0.14971616999999998</v>
      </c>
      <c r="X736" s="142"/>
      <c r="Y736" s="142"/>
      <c r="Z736" s="142"/>
      <c r="AA736" s="142"/>
      <c r="AB736" s="142"/>
      <c r="AC736" s="142"/>
      <c r="AD736" s="142"/>
      <c r="AE736" s="134">
        <v>0</v>
      </c>
      <c r="AF736" s="142"/>
      <c r="AG736" s="142"/>
      <c r="AH736" s="142"/>
      <c r="AI736" s="142"/>
      <c r="AJ736" s="134">
        <v>0</v>
      </c>
      <c r="AK736" s="142"/>
    </row>
    <row r="737" spans="1:37" ht="78.75" x14ac:dyDescent="0.25">
      <c r="A737" s="267">
        <f t="shared" si="662"/>
        <v>645</v>
      </c>
      <c r="B737" s="133" t="s">
        <v>2000</v>
      </c>
      <c r="C737" s="138" t="s">
        <v>1096</v>
      </c>
      <c r="D737" s="142">
        <v>7.3300703999999985</v>
      </c>
      <c r="E737" s="142">
        <f t="shared" si="664"/>
        <v>0.43980422399999991</v>
      </c>
      <c r="F737" s="142">
        <f t="shared" si="665"/>
        <v>6.1572591359999986</v>
      </c>
      <c r="G737" s="142">
        <v>0</v>
      </c>
      <c r="H737" s="142">
        <f t="shared" si="666"/>
        <v>0.73300703999999994</v>
      </c>
      <c r="I737" s="142">
        <v>0.52132183200000004</v>
      </c>
      <c r="J737" s="142">
        <v>0</v>
      </c>
      <c r="K737" s="142">
        <v>0</v>
      </c>
      <c r="L737" s="142">
        <v>0</v>
      </c>
      <c r="M737" s="142">
        <v>0.52132183200000004</v>
      </c>
      <c r="N737" s="142">
        <f t="shared" si="667"/>
        <v>6.8087485679999986</v>
      </c>
      <c r="O737" s="142">
        <f t="shared" si="668"/>
        <v>0.43980422399999991</v>
      </c>
      <c r="P737" s="142">
        <f t="shared" si="669"/>
        <v>6.1572591359999986</v>
      </c>
      <c r="Q737" s="142">
        <f t="shared" si="670"/>
        <v>0</v>
      </c>
      <c r="R737" s="142">
        <f t="shared" si="671"/>
        <v>0.2116852079999999</v>
      </c>
      <c r="S737" s="134">
        <v>0.43443485999999998</v>
      </c>
      <c r="T737" s="134">
        <v>0</v>
      </c>
      <c r="U737" s="168">
        <v>0</v>
      </c>
      <c r="V737" s="134">
        <v>0</v>
      </c>
      <c r="W737" s="142">
        <v>0.43443485999999998</v>
      </c>
      <c r="X737" s="142"/>
      <c r="Y737" s="142"/>
      <c r="Z737" s="142"/>
      <c r="AA737" s="142"/>
      <c r="AB737" s="142"/>
      <c r="AC737" s="142"/>
      <c r="AD737" s="142"/>
      <c r="AE737" s="134">
        <v>0</v>
      </c>
      <c r="AF737" s="142"/>
      <c r="AG737" s="142"/>
      <c r="AH737" s="142"/>
      <c r="AI737" s="142"/>
      <c r="AJ737" s="134">
        <v>0</v>
      </c>
      <c r="AK737" s="142"/>
    </row>
    <row r="738" spans="1:37" ht="78.75" x14ac:dyDescent="0.25">
      <c r="A738" s="267">
        <f t="shared" si="662"/>
        <v>646</v>
      </c>
      <c r="B738" s="133" t="s">
        <v>1097</v>
      </c>
      <c r="C738" s="138" t="s">
        <v>1098</v>
      </c>
      <c r="D738" s="142">
        <v>4.3004736000000001</v>
      </c>
      <c r="E738" s="142">
        <f t="shared" si="664"/>
        <v>0.25802841599999998</v>
      </c>
      <c r="F738" s="142">
        <f t="shared" si="665"/>
        <v>3.6123978239999999</v>
      </c>
      <c r="G738" s="142">
        <v>0</v>
      </c>
      <c r="H738" s="142">
        <f t="shared" si="666"/>
        <v>0.43004736000000005</v>
      </c>
      <c r="I738" s="142">
        <v>1.1129017479999999</v>
      </c>
      <c r="J738" s="142">
        <v>0</v>
      </c>
      <c r="K738" s="142">
        <v>1.0057059399999999</v>
      </c>
      <c r="L738" s="142">
        <v>0</v>
      </c>
      <c r="M738" s="142">
        <v>0.10719580799999999</v>
      </c>
      <c r="N738" s="142">
        <f t="shared" si="667"/>
        <v>3.1875718520000005</v>
      </c>
      <c r="O738" s="142">
        <f t="shared" si="668"/>
        <v>0.25802841599999998</v>
      </c>
      <c r="P738" s="142">
        <f t="shared" si="669"/>
        <v>2.606691884</v>
      </c>
      <c r="Q738" s="142">
        <f t="shared" si="670"/>
        <v>0</v>
      </c>
      <c r="R738" s="142">
        <f t="shared" si="671"/>
        <v>0.32285155200000004</v>
      </c>
      <c r="S738" s="134">
        <v>8.9329839999999994E-2</v>
      </c>
      <c r="T738" s="134">
        <v>0</v>
      </c>
      <c r="U738" s="168">
        <v>0</v>
      </c>
      <c r="V738" s="134">
        <v>0</v>
      </c>
      <c r="W738" s="142">
        <v>8.9329839999999994E-2</v>
      </c>
      <c r="X738" s="142"/>
      <c r="Y738" s="142"/>
      <c r="Z738" s="142"/>
      <c r="AA738" s="142"/>
      <c r="AB738" s="181">
        <v>2020</v>
      </c>
      <c r="AC738" s="142" t="s">
        <v>2198</v>
      </c>
      <c r="AD738" s="142" t="s">
        <v>2199</v>
      </c>
      <c r="AE738" s="134">
        <v>0.25</v>
      </c>
      <c r="AF738" s="181">
        <v>2020</v>
      </c>
      <c r="AG738" s="142" t="s">
        <v>2200</v>
      </c>
      <c r="AH738" s="142" t="s">
        <v>2201</v>
      </c>
      <c r="AI738" s="142" t="s">
        <v>2202</v>
      </c>
      <c r="AJ738" s="134">
        <v>0.57999999999999996</v>
      </c>
      <c r="AK738" s="142"/>
    </row>
    <row r="739" spans="1:37" ht="78.75" x14ac:dyDescent="0.25">
      <c r="A739" s="267">
        <f t="shared" si="662"/>
        <v>647</v>
      </c>
      <c r="B739" s="133" t="s">
        <v>2001</v>
      </c>
      <c r="C739" s="138" t="s">
        <v>1099</v>
      </c>
      <c r="D739" s="142">
        <v>2.3521152000000001</v>
      </c>
      <c r="E739" s="142">
        <f t="shared" si="664"/>
        <v>0.14112691199999999</v>
      </c>
      <c r="F739" s="142">
        <f t="shared" si="665"/>
        <v>1.9757767680000002</v>
      </c>
      <c r="G739" s="142">
        <v>0</v>
      </c>
      <c r="H739" s="142">
        <f t="shared" si="666"/>
        <v>0.23521152000000001</v>
      </c>
      <c r="I739" s="142">
        <v>0.16728478799999999</v>
      </c>
      <c r="J739" s="142">
        <v>0</v>
      </c>
      <c r="K739" s="142">
        <v>0</v>
      </c>
      <c r="L739" s="142">
        <v>0</v>
      </c>
      <c r="M739" s="142">
        <v>0.16728478799999999</v>
      </c>
      <c r="N739" s="142">
        <f t="shared" si="667"/>
        <v>2.1848304120000002</v>
      </c>
      <c r="O739" s="142">
        <f t="shared" si="668"/>
        <v>0.14112691199999999</v>
      </c>
      <c r="P739" s="142">
        <f t="shared" si="669"/>
        <v>1.9757767680000002</v>
      </c>
      <c r="Q739" s="142">
        <f t="shared" si="670"/>
        <v>0</v>
      </c>
      <c r="R739" s="142">
        <f t="shared" si="671"/>
        <v>6.7926732000000017E-2</v>
      </c>
      <c r="S739" s="134">
        <v>0.13940399000000001</v>
      </c>
      <c r="T739" s="134">
        <v>0</v>
      </c>
      <c r="U739" s="168">
        <v>0</v>
      </c>
      <c r="V739" s="134">
        <v>0</v>
      </c>
      <c r="W739" s="142">
        <v>0.13940399000000001</v>
      </c>
      <c r="X739" s="142"/>
      <c r="Y739" s="142"/>
      <c r="Z739" s="142"/>
      <c r="AA739" s="142"/>
      <c r="AB739" s="142"/>
      <c r="AC739" s="142"/>
      <c r="AD739" s="142"/>
      <c r="AE739" s="134">
        <v>0</v>
      </c>
      <c r="AF739" s="142"/>
      <c r="AG739" s="142"/>
      <c r="AH739" s="142"/>
      <c r="AI739" s="142"/>
      <c r="AJ739" s="134">
        <v>0</v>
      </c>
      <c r="AK739" s="142"/>
    </row>
    <row r="740" spans="1:37" ht="78.75" x14ac:dyDescent="0.25">
      <c r="A740" s="267">
        <f t="shared" si="662"/>
        <v>648</v>
      </c>
      <c r="B740" s="133" t="s">
        <v>2002</v>
      </c>
      <c r="C740" s="138" t="s">
        <v>1100</v>
      </c>
      <c r="D740" s="142">
        <v>0.2930040000000001</v>
      </c>
      <c r="E740" s="142">
        <f t="shared" si="664"/>
        <v>1.7580240000000004E-2</v>
      </c>
      <c r="F740" s="142">
        <f t="shared" si="665"/>
        <v>0.24612336000000007</v>
      </c>
      <c r="G740" s="142">
        <v>0</v>
      </c>
      <c r="H740" s="142">
        <f t="shared" si="666"/>
        <v>2.9300400000000011E-2</v>
      </c>
      <c r="I740" s="142">
        <v>2.0721669820000002</v>
      </c>
      <c r="J740" s="142">
        <v>0.35717983000000003</v>
      </c>
      <c r="K740" s="142">
        <v>1.6941484199999999</v>
      </c>
      <c r="L740" s="142">
        <v>0</v>
      </c>
      <c r="M740" s="142">
        <v>2.0838731999999999E-2</v>
      </c>
      <c r="N740" s="142">
        <f t="shared" si="667"/>
        <v>-1.7791629820000001</v>
      </c>
      <c r="O740" s="142">
        <f t="shared" si="668"/>
        <v>-0.33959959000000001</v>
      </c>
      <c r="P740" s="142">
        <f t="shared" si="669"/>
        <v>-1.4480250599999998</v>
      </c>
      <c r="Q740" s="142">
        <f t="shared" si="670"/>
        <v>0</v>
      </c>
      <c r="R740" s="142">
        <f t="shared" si="671"/>
        <v>8.4616680000000125E-3</v>
      </c>
      <c r="S740" s="134">
        <v>2.0797533999999995</v>
      </c>
      <c r="T740" s="134">
        <v>0.29764985999999999</v>
      </c>
      <c r="U740" s="168">
        <v>1.7647379299999999</v>
      </c>
      <c r="V740" s="134">
        <v>0</v>
      </c>
      <c r="W740" s="142">
        <v>1.736561E-2</v>
      </c>
      <c r="X740" s="142"/>
      <c r="Y740" s="142"/>
      <c r="Z740" s="142"/>
      <c r="AA740" s="142"/>
      <c r="AB740" s="142"/>
      <c r="AC740" s="142"/>
      <c r="AD740" s="142"/>
      <c r="AE740" s="134">
        <v>0</v>
      </c>
      <c r="AF740" s="142"/>
      <c r="AG740" s="142"/>
      <c r="AH740" s="142"/>
      <c r="AI740" s="142"/>
      <c r="AJ740" s="134">
        <v>0</v>
      </c>
      <c r="AK740" s="142"/>
    </row>
    <row r="741" spans="1:37" ht="63" x14ac:dyDescent="0.25">
      <c r="A741" s="267">
        <f t="shared" si="662"/>
        <v>649</v>
      </c>
      <c r="B741" s="174" t="s">
        <v>2003</v>
      </c>
      <c r="C741" s="138" t="s">
        <v>2004</v>
      </c>
      <c r="D741" s="142">
        <v>0</v>
      </c>
      <c r="E741" s="142">
        <f t="shared" si="664"/>
        <v>0</v>
      </c>
      <c r="F741" s="142">
        <f t="shared" si="665"/>
        <v>0</v>
      </c>
      <c r="G741" s="142">
        <v>0</v>
      </c>
      <c r="H741" s="142">
        <f t="shared" si="666"/>
        <v>0</v>
      </c>
      <c r="I741" s="142">
        <v>1.5089423500000001</v>
      </c>
      <c r="J741" s="142">
        <v>0</v>
      </c>
      <c r="K741" s="142">
        <v>1.5089423500000001</v>
      </c>
      <c r="L741" s="142">
        <v>0</v>
      </c>
      <c r="M741" s="142">
        <v>0</v>
      </c>
      <c r="N741" s="142">
        <f t="shared" si="667"/>
        <v>-1.5089423500000001</v>
      </c>
      <c r="O741" s="142">
        <f t="shared" si="668"/>
        <v>0</v>
      </c>
      <c r="P741" s="142">
        <f t="shared" si="669"/>
        <v>-1.5089423500000001</v>
      </c>
      <c r="Q741" s="142">
        <f t="shared" si="670"/>
        <v>0</v>
      </c>
      <c r="R741" s="142">
        <f t="shared" si="671"/>
        <v>0</v>
      </c>
      <c r="S741" s="134">
        <v>1.57181495</v>
      </c>
      <c r="T741" s="134">
        <v>0</v>
      </c>
      <c r="U741" s="168">
        <v>1.57181495</v>
      </c>
      <c r="V741" s="134">
        <v>0</v>
      </c>
      <c r="W741" s="142">
        <v>0</v>
      </c>
      <c r="X741" s="142"/>
      <c r="Y741" s="142"/>
      <c r="Z741" s="142"/>
      <c r="AA741" s="142"/>
      <c r="AB741" s="142"/>
      <c r="AC741" s="142"/>
      <c r="AD741" s="142"/>
      <c r="AE741" s="134">
        <v>0</v>
      </c>
      <c r="AF741" s="142"/>
      <c r="AG741" s="142"/>
      <c r="AH741" s="142"/>
      <c r="AI741" s="142"/>
      <c r="AJ741" s="134">
        <v>0</v>
      </c>
      <c r="AK741" s="142"/>
    </row>
    <row r="742" spans="1:37" ht="33" customHeight="1" x14ac:dyDescent="0.25">
      <c r="A742" s="267">
        <f t="shared" si="662"/>
        <v>650</v>
      </c>
      <c r="B742" s="133" t="s">
        <v>1101</v>
      </c>
      <c r="C742" s="138" t="s">
        <v>1742</v>
      </c>
      <c r="D742" s="142">
        <v>4.5462600000000002</v>
      </c>
      <c r="E742" s="142">
        <f t="shared" si="664"/>
        <v>0.27277560000000001</v>
      </c>
      <c r="F742" s="142">
        <f t="shared" si="665"/>
        <v>3.8188583999999999</v>
      </c>
      <c r="G742" s="142">
        <v>0</v>
      </c>
      <c r="H742" s="142">
        <f t="shared" si="666"/>
        <v>0.45462600000000003</v>
      </c>
      <c r="I742" s="142">
        <v>19.048370993999995</v>
      </c>
      <c r="J742" s="142">
        <v>2.8244603700000002</v>
      </c>
      <c r="K742" s="142">
        <v>15.900576119999998</v>
      </c>
      <c r="L742" s="142">
        <v>0</v>
      </c>
      <c r="M742" s="142">
        <v>0.32333450399999991</v>
      </c>
      <c r="N742" s="142">
        <f t="shared" si="667"/>
        <v>-14.502110993999995</v>
      </c>
      <c r="O742" s="142">
        <f t="shared" si="668"/>
        <v>-2.55168477</v>
      </c>
      <c r="P742" s="142">
        <f t="shared" si="669"/>
        <v>-12.081717719999999</v>
      </c>
      <c r="Q742" s="142">
        <f t="shared" si="670"/>
        <v>0</v>
      </c>
      <c r="R742" s="142">
        <f t="shared" si="671"/>
        <v>0.13129149600000012</v>
      </c>
      <c r="S742" s="134">
        <v>19.423155780000002</v>
      </c>
      <c r="T742" s="134">
        <v>2.3537169800000002</v>
      </c>
      <c r="U742" s="168">
        <v>16.562858460000001</v>
      </c>
      <c r="V742" s="134">
        <v>0</v>
      </c>
      <c r="W742" s="142">
        <v>0.50658033999999996</v>
      </c>
      <c r="X742" s="142"/>
      <c r="Y742" s="142"/>
      <c r="Z742" s="142"/>
      <c r="AA742" s="142"/>
      <c r="AB742" s="142"/>
      <c r="AC742" s="142"/>
      <c r="AD742" s="142"/>
      <c r="AE742" s="134">
        <v>0</v>
      </c>
      <c r="AF742" s="142"/>
      <c r="AG742" s="142"/>
      <c r="AH742" s="142"/>
      <c r="AI742" s="142"/>
      <c r="AJ742" s="134">
        <v>0</v>
      </c>
      <c r="AK742" s="142"/>
    </row>
    <row r="743" spans="1:37" ht="94.5" x14ac:dyDescent="0.25">
      <c r="A743" s="267">
        <f t="shared" si="662"/>
        <v>651</v>
      </c>
      <c r="B743" s="133" t="s">
        <v>1102</v>
      </c>
      <c r="C743" s="138" t="s">
        <v>1743</v>
      </c>
      <c r="D743" s="142">
        <v>1.6055424000000003</v>
      </c>
      <c r="E743" s="142">
        <f t="shared" si="664"/>
        <v>9.6332544000000006E-2</v>
      </c>
      <c r="F743" s="142">
        <f t="shared" si="665"/>
        <v>1.3486556160000003</v>
      </c>
      <c r="G743" s="142">
        <v>0</v>
      </c>
      <c r="H743" s="142">
        <f t="shared" si="666"/>
        <v>0.16055424000000004</v>
      </c>
      <c r="I743" s="142">
        <v>0.114187752</v>
      </c>
      <c r="J743" s="142">
        <v>0</v>
      </c>
      <c r="K743" s="142">
        <v>0</v>
      </c>
      <c r="L743" s="142">
        <v>0</v>
      </c>
      <c r="M743" s="142">
        <v>0.114187752</v>
      </c>
      <c r="N743" s="142">
        <f t="shared" si="667"/>
        <v>1.4913546480000002</v>
      </c>
      <c r="O743" s="142">
        <f t="shared" si="668"/>
        <v>9.6332544000000006E-2</v>
      </c>
      <c r="P743" s="142">
        <f t="shared" si="669"/>
        <v>1.3486556160000003</v>
      </c>
      <c r="Q743" s="142">
        <f t="shared" si="670"/>
        <v>0</v>
      </c>
      <c r="R743" s="142">
        <f t="shared" si="671"/>
        <v>4.6366488000000039E-2</v>
      </c>
      <c r="S743" s="134">
        <v>9.5156460000000012E-2</v>
      </c>
      <c r="T743" s="134">
        <v>0</v>
      </c>
      <c r="U743" s="168">
        <v>0</v>
      </c>
      <c r="V743" s="134">
        <v>0</v>
      </c>
      <c r="W743" s="142">
        <v>9.5156460000000012E-2</v>
      </c>
      <c r="X743" s="142"/>
      <c r="Y743" s="142"/>
      <c r="Z743" s="142"/>
      <c r="AA743" s="142"/>
      <c r="AB743" s="142"/>
      <c r="AC743" s="142"/>
      <c r="AD743" s="142"/>
      <c r="AE743" s="134">
        <v>0</v>
      </c>
      <c r="AF743" s="142"/>
      <c r="AG743" s="142"/>
      <c r="AH743" s="142"/>
      <c r="AI743" s="142"/>
      <c r="AJ743" s="134">
        <v>0</v>
      </c>
      <c r="AK743" s="142"/>
    </row>
    <row r="744" spans="1:37" ht="63" x14ac:dyDescent="0.25">
      <c r="A744" s="267">
        <f t="shared" si="662"/>
        <v>652</v>
      </c>
      <c r="B744" s="133" t="s">
        <v>1103</v>
      </c>
      <c r="C744" s="138" t="s">
        <v>1744</v>
      </c>
      <c r="D744" s="142">
        <v>4.2064560000000011</v>
      </c>
      <c r="E744" s="142">
        <f t="shared" si="664"/>
        <v>0.25238736000000006</v>
      </c>
      <c r="F744" s="142">
        <f t="shared" si="665"/>
        <v>3.5334230400000006</v>
      </c>
      <c r="G744" s="142">
        <v>0</v>
      </c>
      <c r="H744" s="142">
        <f t="shared" si="666"/>
        <v>0.42064560000000012</v>
      </c>
      <c r="I744" s="142">
        <v>0.29916729600000003</v>
      </c>
      <c r="J744" s="142">
        <v>0</v>
      </c>
      <c r="K744" s="142">
        <v>0</v>
      </c>
      <c r="L744" s="142">
        <v>0</v>
      </c>
      <c r="M744" s="142">
        <v>0.29916729600000003</v>
      </c>
      <c r="N744" s="142">
        <f t="shared" si="667"/>
        <v>3.9072887040000008</v>
      </c>
      <c r="O744" s="142">
        <f t="shared" si="668"/>
        <v>0.25238736000000006</v>
      </c>
      <c r="P744" s="142">
        <f t="shared" si="669"/>
        <v>3.5334230400000006</v>
      </c>
      <c r="Q744" s="142">
        <f t="shared" si="670"/>
        <v>0</v>
      </c>
      <c r="R744" s="142">
        <f t="shared" si="671"/>
        <v>0.12147830400000009</v>
      </c>
      <c r="S744" s="134">
        <v>0.24930607999999999</v>
      </c>
      <c r="T744" s="134">
        <v>0</v>
      </c>
      <c r="U744" s="168">
        <v>0</v>
      </c>
      <c r="V744" s="134">
        <v>0</v>
      </c>
      <c r="W744" s="142">
        <v>0.24930607999999999</v>
      </c>
      <c r="X744" s="142"/>
      <c r="Y744" s="142"/>
      <c r="Z744" s="142"/>
      <c r="AA744" s="142"/>
      <c r="AB744" s="142"/>
      <c r="AC744" s="142"/>
      <c r="AD744" s="142"/>
      <c r="AE744" s="134">
        <v>0</v>
      </c>
      <c r="AF744" s="142"/>
      <c r="AG744" s="142"/>
      <c r="AH744" s="142"/>
      <c r="AI744" s="142"/>
      <c r="AJ744" s="134">
        <v>0</v>
      </c>
      <c r="AK744" s="142"/>
    </row>
    <row r="745" spans="1:37" ht="78.75" x14ac:dyDescent="0.25">
      <c r="A745" s="267">
        <f t="shared" si="662"/>
        <v>653</v>
      </c>
      <c r="B745" s="133" t="s">
        <v>1104</v>
      </c>
      <c r="C745" s="138" t="s">
        <v>1105</v>
      </c>
      <c r="D745" s="142">
        <v>1.5211560000000002</v>
      </c>
      <c r="E745" s="142">
        <f t="shared" si="664"/>
        <v>9.1269360000000008E-2</v>
      </c>
      <c r="F745" s="142">
        <f t="shared" si="665"/>
        <v>1.2777710400000002</v>
      </c>
      <c r="G745" s="142">
        <v>0</v>
      </c>
      <c r="H745" s="142">
        <f t="shared" si="666"/>
        <v>0.15211560000000002</v>
      </c>
      <c r="I745" s="142">
        <v>1.4535710339999999</v>
      </c>
      <c r="J745" s="142">
        <v>0.22321272999999997</v>
      </c>
      <c r="K745" s="142">
        <v>1.1221722199999999</v>
      </c>
      <c r="L745" s="142">
        <v>0</v>
      </c>
      <c r="M745" s="142">
        <v>0.108186084</v>
      </c>
      <c r="N745" s="142">
        <f t="shared" si="667"/>
        <v>6.7584966000000302E-2</v>
      </c>
      <c r="O745" s="142">
        <f t="shared" si="668"/>
        <v>-0.13194336999999995</v>
      </c>
      <c r="P745" s="142">
        <f t="shared" si="669"/>
        <v>0.15559882000000025</v>
      </c>
      <c r="Q745" s="142">
        <f t="shared" si="670"/>
        <v>0</v>
      </c>
      <c r="R745" s="142">
        <f t="shared" si="671"/>
        <v>4.3929516000000016E-2</v>
      </c>
      <c r="S745" s="134">
        <v>1.44509508</v>
      </c>
      <c r="T745" s="134">
        <v>0.18601060999999999</v>
      </c>
      <c r="U745" s="168">
        <v>1.1689293999999999</v>
      </c>
      <c r="V745" s="134">
        <v>0</v>
      </c>
      <c r="W745" s="142">
        <v>9.015506999999999E-2</v>
      </c>
      <c r="X745" s="142"/>
      <c r="Y745" s="142"/>
      <c r="Z745" s="142"/>
      <c r="AA745" s="142"/>
      <c r="AB745" s="142"/>
      <c r="AC745" s="142"/>
      <c r="AD745" s="142"/>
      <c r="AE745" s="134">
        <v>0</v>
      </c>
      <c r="AF745" s="142"/>
      <c r="AG745" s="142"/>
      <c r="AH745" s="142"/>
      <c r="AI745" s="142"/>
      <c r="AJ745" s="134">
        <v>0</v>
      </c>
      <c r="AK745" s="142"/>
    </row>
    <row r="746" spans="1:37" ht="78.75" x14ac:dyDescent="0.25">
      <c r="A746" s="267">
        <f t="shared" si="662"/>
        <v>654</v>
      </c>
      <c r="B746" s="133" t="s">
        <v>2005</v>
      </c>
      <c r="C746" s="138" t="s">
        <v>1745</v>
      </c>
      <c r="D746" s="142">
        <v>4.8006960000000003</v>
      </c>
      <c r="E746" s="142">
        <f t="shared" si="664"/>
        <v>0.28804175999999998</v>
      </c>
      <c r="F746" s="142">
        <f t="shared" si="665"/>
        <v>4.0325846400000005</v>
      </c>
      <c r="G746" s="142">
        <v>0</v>
      </c>
      <c r="H746" s="142">
        <f t="shared" si="666"/>
        <v>0.48006960000000004</v>
      </c>
      <c r="I746" s="142">
        <v>0.52091310599999996</v>
      </c>
      <c r="J746" s="142">
        <v>0.17948289000000001</v>
      </c>
      <c r="K746" s="142">
        <v>0</v>
      </c>
      <c r="L746" s="142">
        <v>0</v>
      </c>
      <c r="M746" s="142">
        <v>0.34143021599999995</v>
      </c>
      <c r="N746" s="142">
        <f t="shared" si="667"/>
        <v>4.2797828940000002</v>
      </c>
      <c r="O746" s="142">
        <f t="shared" si="668"/>
        <v>0.10855886999999997</v>
      </c>
      <c r="P746" s="142">
        <f t="shared" si="669"/>
        <v>4.0325846400000005</v>
      </c>
      <c r="Q746" s="142">
        <f t="shared" si="670"/>
        <v>0</v>
      </c>
      <c r="R746" s="142">
        <f t="shared" si="671"/>
        <v>0.13863938400000009</v>
      </c>
      <c r="S746" s="134">
        <v>0.53744006999999994</v>
      </c>
      <c r="T746" s="134">
        <v>0.17948289000000003</v>
      </c>
      <c r="U746" s="168">
        <v>0</v>
      </c>
      <c r="V746" s="134">
        <v>0</v>
      </c>
      <c r="W746" s="142">
        <v>0.35795717999999999</v>
      </c>
      <c r="X746" s="142"/>
      <c r="Y746" s="142"/>
      <c r="Z746" s="142"/>
      <c r="AA746" s="142"/>
      <c r="AB746" s="142"/>
      <c r="AC746" s="142"/>
      <c r="AD746" s="142"/>
      <c r="AE746" s="134">
        <v>0</v>
      </c>
      <c r="AF746" s="142"/>
      <c r="AG746" s="142"/>
      <c r="AH746" s="142"/>
      <c r="AI746" s="142"/>
      <c r="AJ746" s="134">
        <v>0</v>
      </c>
      <c r="AK746" s="142"/>
    </row>
    <row r="747" spans="1:37" ht="63" x14ac:dyDescent="0.25">
      <c r="A747" s="267">
        <f t="shared" si="662"/>
        <v>655</v>
      </c>
      <c r="B747" s="133" t="s">
        <v>2006</v>
      </c>
      <c r="C747" s="138" t="s">
        <v>1106</v>
      </c>
      <c r="D747" s="142">
        <v>6.3874079999999989</v>
      </c>
      <c r="E747" s="142">
        <f t="shared" si="664"/>
        <v>0.38324447999999994</v>
      </c>
      <c r="F747" s="142">
        <f t="shared" si="665"/>
        <v>5.3654227199999989</v>
      </c>
      <c r="G747" s="142">
        <v>0</v>
      </c>
      <c r="H747" s="142">
        <f t="shared" si="666"/>
        <v>0.63874079999999989</v>
      </c>
      <c r="I747" s="142">
        <v>0</v>
      </c>
      <c r="J747" s="142">
        <v>0</v>
      </c>
      <c r="K747" s="142">
        <v>0</v>
      </c>
      <c r="L747" s="142">
        <v>0</v>
      </c>
      <c r="M747" s="142">
        <v>0</v>
      </c>
      <c r="N747" s="142">
        <f t="shared" si="667"/>
        <v>6.3874079999999989</v>
      </c>
      <c r="O747" s="142">
        <f t="shared" si="668"/>
        <v>0.38324447999999994</v>
      </c>
      <c r="P747" s="142">
        <f t="shared" si="669"/>
        <v>5.3654227199999989</v>
      </c>
      <c r="Q747" s="142">
        <f t="shared" si="670"/>
        <v>0</v>
      </c>
      <c r="R747" s="142">
        <f t="shared" si="671"/>
        <v>0.63874079999999989</v>
      </c>
      <c r="S747" s="134">
        <v>0</v>
      </c>
      <c r="T747" s="134">
        <v>0</v>
      </c>
      <c r="U747" s="168">
        <v>0</v>
      </c>
      <c r="V747" s="134">
        <v>0</v>
      </c>
      <c r="W747" s="142">
        <v>0</v>
      </c>
      <c r="X747" s="142"/>
      <c r="Y747" s="142"/>
      <c r="Z747" s="142"/>
      <c r="AA747" s="142"/>
      <c r="AB747" s="142"/>
      <c r="AC747" s="142"/>
      <c r="AD747" s="142"/>
      <c r="AE747" s="134">
        <v>0</v>
      </c>
      <c r="AF747" s="142"/>
      <c r="AG747" s="142"/>
      <c r="AH747" s="142"/>
      <c r="AI747" s="142"/>
      <c r="AJ747" s="134">
        <v>0</v>
      </c>
      <c r="AK747" s="142"/>
    </row>
    <row r="748" spans="1:37" ht="78.75" x14ac:dyDescent="0.25">
      <c r="A748" s="267">
        <f t="shared" si="662"/>
        <v>656</v>
      </c>
      <c r="B748" s="133" t="s">
        <v>1107</v>
      </c>
      <c r="C748" s="138" t="s">
        <v>1746</v>
      </c>
      <c r="D748" s="142">
        <v>2.5709759999999999</v>
      </c>
      <c r="E748" s="142">
        <f t="shared" si="664"/>
        <v>0.15425855999999999</v>
      </c>
      <c r="F748" s="142">
        <f t="shared" si="665"/>
        <v>2.15961984</v>
      </c>
      <c r="G748" s="142">
        <v>0</v>
      </c>
      <c r="H748" s="142">
        <f t="shared" si="666"/>
        <v>0.25709759999999998</v>
      </c>
      <c r="I748" s="142">
        <v>1.8536030100000001</v>
      </c>
      <c r="J748" s="142">
        <v>0.87267258999999997</v>
      </c>
      <c r="K748" s="142">
        <v>0.79808006000000009</v>
      </c>
      <c r="L748" s="142">
        <v>0</v>
      </c>
      <c r="M748" s="142">
        <v>0.18285036000000002</v>
      </c>
      <c r="N748" s="142">
        <f t="shared" si="667"/>
        <v>0.71737298999999988</v>
      </c>
      <c r="O748" s="142">
        <f t="shared" si="668"/>
        <v>-0.71841402999999993</v>
      </c>
      <c r="P748" s="142">
        <f t="shared" si="669"/>
        <v>1.3615397799999998</v>
      </c>
      <c r="Q748" s="142">
        <f t="shared" si="670"/>
        <v>0</v>
      </c>
      <c r="R748" s="142">
        <f t="shared" si="671"/>
        <v>7.4247239999999964E-2</v>
      </c>
      <c r="S748" s="134">
        <v>3.4971712299999997</v>
      </c>
      <c r="T748" s="134">
        <v>0.72722715999999987</v>
      </c>
      <c r="U748" s="168">
        <v>2.6175687699999997</v>
      </c>
      <c r="V748" s="134">
        <v>0</v>
      </c>
      <c r="W748" s="142">
        <v>0.15237529999999999</v>
      </c>
      <c r="X748" s="142"/>
      <c r="Y748" s="142"/>
      <c r="Z748" s="142"/>
      <c r="AA748" s="142"/>
      <c r="AB748" s="142"/>
      <c r="AC748" s="142"/>
      <c r="AD748" s="142"/>
      <c r="AE748" s="134">
        <v>0</v>
      </c>
      <c r="AF748" s="142"/>
      <c r="AG748" s="142"/>
      <c r="AH748" s="142"/>
      <c r="AI748" s="142"/>
      <c r="AJ748" s="134">
        <v>0</v>
      </c>
      <c r="AK748" s="142"/>
    </row>
    <row r="749" spans="1:37" ht="47.25" x14ac:dyDescent="0.25">
      <c r="A749" s="267">
        <f t="shared" si="662"/>
        <v>657</v>
      </c>
      <c r="B749" s="174" t="s">
        <v>1108</v>
      </c>
      <c r="C749" s="138" t="s">
        <v>1109</v>
      </c>
      <c r="D749" s="142">
        <v>3.7909319999999997</v>
      </c>
      <c r="E749" s="142">
        <f t="shared" si="664"/>
        <v>0.22745591999999998</v>
      </c>
      <c r="F749" s="142">
        <f t="shared" si="665"/>
        <v>3.1843828799999994</v>
      </c>
      <c r="G749" s="142">
        <v>0</v>
      </c>
      <c r="H749" s="142">
        <f t="shared" si="666"/>
        <v>0.37909320000000002</v>
      </c>
      <c r="I749" s="142">
        <v>2.6147981360000001</v>
      </c>
      <c r="J749" s="142">
        <v>0.33010124000000002</v>
      </c>
      <c r="K749" s="142">
        <v>2.1717861600000004</v>
      </c>
      <c r="L749" s="142">
        <v>0</v>
      </c>
      <c r="M749" s="142">
        <v>0.112910736</v>
      </c>
      <c r="N749" s="142">
        <f t="shared" si="667"/>
        <v>1.1761338639999996</v>
      </c>
      <c r="O749" s="142">
        <f t="shared" si="668"/>
        <v>-0.10264532000000004</v>
      </c>
      <c r="P749" s="142">
        <f t="shared" si="669"/>
        <v>1.012596719999999</v>
      </c>
      <c r="Q749" s="142">
        <f t="shared" si="670"/>
        <v>0</v>
      </c>
      <c r="R749" s="142">
        <f t="shared" si="671"/>
        <v>0.26618246400000001</v>
      </c>
      <c r="S749" s="134">
        <v>2.1789984499999995</v>
      </c>
      <c r="T749" s="134">
        <v>0.27508436999999997</v>
      </c>
      <c r="U749" s="168">
        <v>1.8098217999999999</v>
      </c>
      <c r="V749" s="134">
        <v>0</v>
      </c>
      <c r="W749" s="142">
        <v>9.4092279999999986E-2</v>
      </c>
      <c r="X749" s="142"/>
      <c r="Y749" s="142"/>
      <c r="Z749" s="142"/>
      <c r="AA749" s="142"/>
      <c r="AB749" s="181">
        <v>2020</v>
      </c>
      <c r="AC749" s="142" t="s">
        <v>2198</v>
      </c>
      <c r="AD749" s="142" t="s">
        <v>2199</v>
      </c>
      <c r="AE749" s="134">
        <v>0.25</v>
      </c>
      <c r="AF749" s="181">
        <v>2020</v>
      </c>
      <c r="AG749" s="142" t="s">
        <v>2200</v>
      </c>
      <c r="AH749" s="142" t="s">
        <v>2201</v>
      </c>
      <c r="AI749" s="142" t="s">
        <v>2202</v>
      </c>
      <c r="AJ749" s="134">
        <v>4.1000000000000002E-2</v>
      </c>
      <c r="AK749" s="142"/>
    </row>
    <row r="750" spans="1:37" ht="47.25" x14ac:dyDescent="0.25">
      <c r="A750" s="267">
        <f t="shared" si="662"/>
        <v>658</v>
      </c>
      <c r="B750" s="133" t="s">
        <v>2007</v>
      </c>
      <c r="C750" s="138" t="s">
        <v>2008</v>
      </c>
      <c r="D750" s="142">
        <v>0</v>
      </c>
      <c r="E750" s="142">
        <f t="shared" si="664"/>
        <v>0</v>
      </c>
      <c r="F750" s="142">
        <f t="shared" si="665"/>
        <v>0</v>
      </c>
      <c r="G750" s="142">
        <v>0</v>
      </c>
      <c r="H750" s="142">
        <f t="shared" si="666"/>
        <v>0</v>
      </c>
      <c r="I750" s="142">
        <v>2.7082927560000001</v>
      </c>
      <c r="J750" s="142">
        <v>0.42167548999999999</v>
      </c>
      <c r="K750" s="142">
        <v>2.26171627</v>
      </c>
      <c r="L750" s="142">
        <v>0</v>
      </c>
      <c r="M750" s="142">
        <v>2.4900996000000002E-2</v>
      </c>
      <c r="N750" s="142">
        <f t="shared" si="667"/>
        <v>-2.7082927560000001</v>
      </c>
      <c r="O750" s="142">
        <f t="shared" si="668"/>
        <v>-0.42167548999999999</v>
      </c>
      <c r="P750" s="142">
        <f t="shared" si="669"/>
        <v>-2.26171627</v>
      </c>
      <c r="Q750" s="142">
        <f t="shared" si="670"/>
        <v>0</v>
      </c>
      <c r="R750" s="142">
        <f t="shared" si="671"/>
        <v>-2.4900996000000002E-2</v>
      </c>
      <c r="S750" s="134">
        <v>2.7281015200000001</v>
      </c>
      <c r="T750" s="134">
        <v>0.35139624000000003</v>
      </c>
      <c r="U750" s="168">
        <v>2.35595445</v>
      </c>
      <c r="V750" s="134">
        <v>0</v>
      </c>
      <c r="W750" s="142">
        <v>2.0750830000000001E-2</v>
      </c>
      <c r="X750" s="142"/>
      <c r="Y750" s="142"/>
      <c r="Z750" s="142"/>
      <c r="AA750" s="142"/>
      <c r="AB750" s="181">
        <v>2020</v>
      </c>
      <c r="AC750" s="142" t="s">
        <v>2198</v>
      </c>
      <c r="AD750" s="142" t="s">
        <v>2199</v>
      </c>
      <c r="AE750" s="134">
        <v>0.4</v>
      </c>
      <c r="AF750" s="181">
        <v>2020</v>
      </c>
      <c r="AG750" s="142" t="s">
        <v>2200</v>
      </c>
      <c r="AH750" s="142" t="s">
        <v>2201</v>
      </c>
      <c r="AI750" s="142" t="s">
        <v>2202</v>
      </c>
      <c r="AJ750" s="134">
        <v>0.13999999999999999</v>
      </c>
      <c r="AK750" s="142"/>
    </row>
    <row r="751" spans="1:37" ht="78.75" x14ac:dyDescent="0.25">
      <c r="A751" s="267">
        <f t="shared" si="662"/>
        <v>659</v>
      </c>
      <c r="B751" s="133" t="s">
        <v>2009</v>
      </c>
      <c r="C751" s="138" t="s">
        <v>2010</v>
      </c>
      <c r="D751" s="142">
        <v>0</v>
      </c>
      <c r="E751" s="142">
        <f t="shared" si="664"/>
        <v>0</v>
      </c>
      <c r="F751" s="142">
        <f t="shared" si="665"/>
        <v>0</v>
      </c>
      <c r="G751" s="142">
        <v>0</v>
      </c>
      <c r="H751" s="142">
        <f t="shared" si="666"/>
        <v>0</v>
      </c>
      <c r="I751" s="142">
        <v>3.1205454499999998</v>
      </c>
      <c r="J751" s="142">
        <v>0.38951312999999999</v>
      </c>
      <c r="K751" s="142">
        <v>2.7310323199999997</v>
      </c>
      <c r="L751" s="142">
        <v>0</v>
      </c>
      <c r="M751" s="142">
        <v>0</v>
      </c>
      <c r="N751" s="142">
        <f t="shared" si="667"/>
        <v>-3.1205454499999998</v>
      </c>
      <c r="O751" s="142">
        <f t="shared" si="668"/>
        <v>-0.38951312999999999</v>
      </c>
      <c r="P751" s="142">
        <f t="shared" si="669"/>
        <v>-2.7310323199999997</v>
      </c>
      <c r="Q751" s="142">
        <f t="shared" si="670"/>
        <v>0</v>
      </c>
      <c r="R751" s="142">
        <f t="shared" si="671"/>
        <v>0</v>
      </c>
      <c r="S751" s="134">
        <v>3.1694196199999998</v>
      </c>
      <c r="T751" s="134">
        <v>0.32459428000000001</v>
      </c>
      <c r="U751" s="168">
        <v>2.8448253399999999</v>
      </c>
      <c r="V751" s="134">
        <v>0</v>
      </c>
      <c r="W751" s="142">
        <v>0</v>
      </c>
      <c r="X751" s="142"/>
      <c r="Y751" s="142"/>
      <c r="Z751" s="142"/>
      <c r="AA751" s="142"/>
      <c r="AB751" s="142"/>
      <c r="AC751" s="142"/>
      <c r="AD751" s="142"/>
      <c r="AE751" s="134">
        <v>0</v>
      </c>
      <c r="AF751" s="142"/>
      <c r="AG751" s="142"/>
      <c r="AH751" s="142"/>
      <c r="AI751" s="142"/>
      <c r="AJ751" s="134">
        <v>0</v>
      </c>
      <c r="AK751" s="142"/>
    </row>
    <row r="752" spans="1:37" ht="47.25" x14ac:dyDescent="0.25">
      <c r="A752" s="267">
        <f t="shared" si="662"/>
        <v>660</v>
      </c>
      <c r="B752" s="174" t="s">
        <v>2011</v>
      </c>
      <c r="C752" s="138" t="s">
        <v>2012</v>
      </c>
      <c r="D752" s="142">
        <v>0</v>
      </c>
      <c r="E752" s="142">
        <f t="shared" si="664"/>
        <v>0</v>
      </c>
      <c r="F752" s="142">
        <f t="shared" si="665"/>
        <v>0</v>
      </c>
      <c r="G752" s="142">
        <v>0</v>
      </c>
      <c r="H752" s="142">
        <f t="shared" si="666"/>
        <v>0</v>
      </c>
      <c r="I752" s="142">
        <v>4.5769690000000002E-2</v>
      </c>
      <c r="J752" s="142">
        <v>4.5769690000000002E-2</v>
      </c>
      <c r="K752" s="142">
        <v>0</v>
      </c>
      <c r="L752" s="142">
        <v>0</v>
      </c>
      <c r="M752" s="142">
        <v>0</v>
      </c>
      <c r="N752" s="142">
        <f t="shared" si="667"/>
        <v>-4.5769690000000002E-2</v>
      </c>
      <c r="O752" s="142">
        <f t="shared" si="668"/>
        <v>-4.5769690000000002E-2</v>
      </c>
      <c r="P752" s="142">
        <f t="shared" si="669"/>
        <v>0</v>
      </c>
      <c r="Q752" s="142">
        <f t="shared" si="670"/>
        <v>0</v>
      </c>
      <c r="R752" s="142">
        <f t="shared" si="671"/>
        <v>0</v>
      </c>
      <c r="S752" s="134">
        <v>3.8141410000000001E-2</v>
      </c>
      <c r="T752" s="134">
        <v>3.8141410000000001E-2</v>
      </c>
      <c r="U752" s="168">
        <v>0</v>
      </c>
      <c r="V752" s="134">
        <v>0</v>
      </c>
      <c r="W752" s="142">
        <v>0</v>
      </c>
      <c r="X752" s="142"/>
      <c r="Y752" s="142"/>
      <c r="Z752" s="142"/>
      <c r="AA752" s="142"/>
      <c r="AB752" s="142"/>
      <c r="AC752" s="142"/>
      <c r="AD752" s="142"/>
      <c r="AE752" s="134">
        <v>0</v>
      </c>
      <c r="AF752" s="142"/>
      <c r="AG752" s="142"/>
      <c r="AH752" s="142"/>
      <c r="AI752" s="142"/>
      <c r="AJ752" s="134">
        <v>0</v>
      </c>
      <c r="AK752" s="142"/>
    </row>
    <row r="753" spans="1:37" ht="63" x14ac:dyDescent="0.25">
      <c r="A753" s="267">
        <f t="shared" si="662"/>
        <v>661</v>
      </c>
      <c r="B753" s="133" t="s">
        <v>2013</v>
      </c>
      <c r="C753" s="139" t="s">
        <v>2014</v>
      </c>
      <c r="D753" s="142">
        <v>0</v>
      </c>
      <c r="E753" s="142">
        <f t="shared" si="664"/>
        <v>0</v>
      </c>
      <c r="F753" s="142">
        <f t="shared" si="665"/>
        <v>0</v>
      </c>
      <c r="G753" s="142">
        <v>0</v>
      </c>
      <c r="H753" s="142">
        <f t="shared" si="666"/>
        <v>0</v>
      </c>
      <c r="I753" s="142">
        <v>4.5769690000000002E-2</v>
      </c>
      <c r="J753" s="142">
        <v>4.5769690000000002E-2</v>
      </c>
      <c r="K753" s="142">
        <v>0</v>
      </c>
      <c r="L753" s="142">
        <v>0</v>
      </c>
      <c r="M753" s="142">
        <v>0</v>
      </c>
      <c r="N753" s="142">
        <f t="shared" si="667"/>
        <v>-4.5769690000000002E-2</v>
      </c>
      <c r="O753" s="142">
        <f t="shared" si="668"/>
        <v>-4.5769690000000002E-2</v>
      </c>
      <c r="P753" s="142">
        <f t="shared" si="669"/>
        <v>0</v>
      </c>
      <c r="Q753" s="142">
        <f t="shared" si="670"/>
        <v>0</v>
      </c>
      <c r="R753" s="142">
        <f t="shared" si="671"/>
        <v>0</v>
      </c>
      <c r="S753" s="134">
        <v>3.8141410000000001E-2</v>
      </c>
      <c r="T753" s="134">
        <v>3.8141410000000001E-2</v>
      </c>
      <c r="U753" s="168">
        <v>0</v>
      </c>
      <c r="V753" s="134">
        <v>0</v>
      </c>
      <c r="W753" s="142">
        <v>0</v>
      </c>
      <c r="X753" s="142"/>
      <c r="Y753" s="142"/>
      <c r="Z753" s="142"/>
      <c r="AA753" s="142"/>
      <c r="AB753" s="142"/>
      <c r="AC753" s="142"/>
      <c r="AD753" s="142"/>
      <c r="AE753" s="134">
        <v>0</v>
      </c>
      <c r="AF753" s="142"/>
      <c r="AG753" s="142"/>
      <c r="AH753" s="142"/>
      <c r="AI753" s="142"/>
      <c r="AJ753" s="134">
        <v>0</v>
      </c>
      <c r="AK753" s="142"/>
    </row>
    <row r="754" spans="1:37" ht="63" x14ac:dyDescent="0.25">
      <c r="A754" s="267">
        <f t="shared" si="662"/>
        <v>662</v>
      </c>
      <c r="B754" s="133" t="s">
        <v>2015</v>
      </c>
      <c r="C754" s="139" t="s">
        <v>2016</v>
      </c>
      <c r="D754" s="142">
        <v>0</v>
      </c>
      <c r="E754" s="142">
        <f t="shared" si="664"/>
        <v>0</v>
      </c>
      <c r="F754" s="142">
        <f t="shared" si="665"/>
        <v>0</v>
      </c>
      <c r="G754" s="142">
        <v>0</v>
      </c>
      <c r="H754" s="142">
        <f t="shared" si="666"/>
        <v>0</v>
      </c>
      <c r="I754" s="142">
        <v>3.13531016</v>
      </c>
      <c r="J754" s="142">
        <v>0.47999731000000001</v>
      </c>
      <c r="K754" s="142">
        <v>2.6553128500000001</v>
      </c>
      <c r="L754" s="142">
        <v>0</v>
      </c>
      <c r="M754" s="142">
        <v>0</v>
      </c>
      <c r="N754" s="142">
        <f t="shared" si="667"/>
        <v>-3.13531016</v>
      </c>
      <c r="O754" s="142">
        <f t="shared" si="668"/>
        <v>-0.47999731000000001</v>
      </c>
      <c r="P754" s="142">
        <f t="shared" si="669"/>
        <v>-2.6553128500000001</v>
      </c>
      <c r="Q754" s="142">
        <f t="shared" si="670"/>
        <v>0</v>
      </c>
      <c r="R754" s="142">
        <f t="shared" si="671"/>
        <v>0</v>
      </c>
      <c r="S754" s="134">
        <v>3.1659486500000003</v>
      </c>
      <c r="T754" s="134">
        <v>0.39999775999999998</v>
      </c>
      <c r="U754" s="168">
        <v>2.7659508900000001</v>
      </c>
      <c r="V754" s="134">
        <v>0</v>
      </c>
      <c r="W754" s="142">
        <v>0</v>
      </c>
      <c r="X754" s="142"/>
      <c r="Y754" s="142"/>
      <c r="Z754" s="142"/>
      <c r="AA754" s="142"/>
      <c r="AB754" s="142"/>
      <c r="AC754" s="142"/>
      <c r="AD754" s="142"/>
      <c r="AE754" s="134">
        <v>0</v>
      </c>
      <c r="AF754" s="142"/>
      <c r="AG754" s="142"/>
      <c r="AH754" s="142"/>
      <c r="AI754" s="142"/>
      <c r="AJ754" s="134">
        <v>0</v>
      </c>
      <c r="AK754" s="142"/>
    </row>
    <row r="755" spans="1:37" ht="15.75" x14ac:dyDescent="0.25">
      <c r="A755" s="267"/>
      <c r="B755" s="191" t="s">
        <v>462</v>
      </c>
      <c r="C755" s="188"/>
      <c r="D755" s="170">
        <v>28.426775999999993</v>
      </c>
      <c r="E755" s="170">
        <f t="shared" ref="E755:AK755" si="672">SUM(E756:E763)</f>
        <v>1.7056065599999999</v>
      </c>
      <c r="F755" s="170">
        <f t="shared" si="672"/>
        <v>23.878491839999999</v>
      </c>
      <c r="G755" s="170">
        <f t="shared" si="672"/>
        <v>0</v>
      </c>
      <c r="H755" s="170">
        <f t="shared" si="672"/>
        <v>2.8426776000000009</v>
      </c>
      <c r="I755" s="170">
        <f t="shared" si="672"/>
        <v>28.445941636000001</v>
      </c>
      <c r="J755" s="170">
        <f t="shared" si="672"/>
        <v>0</v>
      </c>
      <c r="K755" s="170">
        <f t="shared" si="672"/>
        <v>27.026498296</v>
      </c>
      <c r="L755" s="170">
        <f t="shared" si="672"/>
        <v>0</v>
      </c>
      <c r="M755" s="170">
        <f t="shared" si="672"/>
        <v>1.4194433399999999</v>
      </c>
      <c r="N755" s="170">
        <f t="shared" si="672"/>
        <v>-1.9165636000002095E-2</v>
      </c>
      <c r="O755" s="170">
        <f t="shared" si="672"/>
        <v>1.7056065599999999</v>
      </c>
      <c r="P755" s="170">
        <f t="shared" si="672"/>
        <v>-3.1480064559999992</v>
      </c>
      <c r="Q755" s="170">
        <f t="shared" si="672"/>
        <v>0</v>
      </c>
      <c r="R755" s="170">
        <f t="shared" si="672"/>
        <v>1.4232342600000001</v>
      </c>
      <c r="S755" s="170">
        <v>22.866655589999997</v>
      </c>
      <c r="T755" s="170">
        <v>0</v>
      </c>
      <c r="U755" s="168">
        <v>21.683786139999995</v>
      </c>
      <c r="V755" s="170">
        <v>0</v>
      </c>
      <c r="W755" s="170">
        <v>1.1828694499999999</v>
      </c>
      <c r="X755" s="170">
        <f t="shared" si="672"/>
        <v>0</v>
      </c>
      <c r="Y755" s="170">
        <f t="shared" si="672"/>
        <v>0</v>
      </c>
      <c r="Z755" s="170">
        <f t="shared" si="672"/>
        <v>0</v>
      </c>
      <c r="AA755" s="170">
        <f t="shared" si="672"/>
        <v>0</v>
      </c>
      <c r="AB755" s="170"/>
      <c r="AC755" s="170"/>
      <c r="AD755" s="170"/>
      <c r="AE755" s="170">
        <f t="shared" si="672"/>
        <v>0</v>
      </c>
      <c r="AF755" s="170"/>
      <c r="AG755" s="170"/>
      <c r="AH755" s="170"/>
      <c r="AI755" s="170"/>
      <c r="AJ755" s="170">
        <f t="shared" si="672"/>
        <v>4.0299999999999994</v>
      </c>
      <c r="AK755" s="170">
        <f t="shared" si="672"/>
        <v>0</v>
      </c>
    </row>
    <row r="756" spans="1:37" ht="94.5" x14ac:dyDescent="0.25">
      <c r="A756" s="267">
        <f t="shared" si="662"/>
        <v>663</v>
      </c>
      <c r="B756" s="133" t="s">
        <v>2017</v>
      </c>
      <c r="C756" s="138" t="s">
        <v>1110</v>
      </c>
      <c r="D756" s="142">
        <v>2.8519559999999995</v>
      </c>
      <c r="E756" s="142">
        <f t="shared" ref="E756:E763" si="673">D756*6%</f>
        <v>0.17111735999999997</v>
      </c>
      <c r="F756" s="142">
        <f t="shared" ref="F756:F763" si="674">D756-E756-H756</f>
        <v>2.3956430399999999</v>
      </c>
      <c r="G756" s="142">
        <v>0</v>
      </c>
      <c r="H756" s="142">
        <f t="shared" ref="H756:H763" si="675">D756*10%</f>
        <v>0.28519559999999994</v>
      </c>
      <c r="I756" s="142">
        <v>13.507365910000001</v>
      </c>
      <c r="J756" s="142">
        <v>0</v>
      </c>
      <c r="K756" s="142">
        <v>13.00187749</v>
      </c>
      <c r="L756" s="142">
        <v>0</v>
      </c>
      <c r="M756" s="142">
        <v>0.50548841999999994</v>
      </c>
      <c r="N756" s="142">
        <f t="shared" ref="N756:N763" si="676">D756-I756</f>
        <v>-10.655409910000001</v>
      </c>
      <c r="O756" s="142">
        <f t="shared" ref="O756:O763" si="677">E756-J756</f>
        <v>0.17111735999999997</v>
      </c>
      <c r="P756" s="142">
        <f t="shared" ref="P756:P763" si="678">F756-K756</f>
        <v>-10.606234450000001</v>
      </c>
      <c r="Q756" s="142">
        <f t="shared" ref="Q756:Q763" si="679">G756-L756</f>
        <v>0</v>
      </c>
      <c r="R756" s="142">
        <f t="shared" ref="R756:R763" si="680">H756-M756</f>
        <v>-0.22029282</v>
      </c>
      <c r="S756" s="134">
        <v>10.81939496</v>
      </c>
      <c r="T756" s="134">
        <v>0</v>
      </c>
      <c r="U756" s="168">
        <v>10.398154609999999</v>
      </c>
      <c r="V756" s="134">
        <v>0</v>
      </c>
      <c r="W756" s="142">
        <v>0.42124034999999999</v>
      </c>
      <c r="X756" s="142"/>
      <c r="Y756" s="142"/>
      <c r="Z756" s="142"/>
      <c r="AA756" s="142"/>
      <c r="AB756" s="142"/>
      <c r="AC756" s="142"/>
      <c r="AD756" s="142"/>
      <c r="AE756" s="134">
        <v>0</v>
      </c>
      <c r="AF756" s="181">
        <v>2020</v>
      </c>
      <c r="AG756" s="142" t="s">
        <v>2200</v>
      </c>
      <c r="AH756" s="142" t="s">
        <v>2201</v>
      </c>
      <c r="AI756" s="142" t="s">
        <v>2202</v>
      </c>
      <c r="AJ756" s="134">
        <v>2</v>
      </c>
      <c r="AK756" s="142"/>
    </row>
    <row r="757" spans="1:37" ht="47.25" x14ac:dyDescent="0.25">
      <c r="A757" s="267">
        <f t="shared" si="662"/>
        <v>664</v>
      </c>
      <c r="B757" s="133" t="s">
        <v>1111</v>
      </c>
      <c r="C757" s="138" t="s">
        <v>1112</v>
      </c>
      <c r="D757" s="142">
        <v>3.0392999999999999</v>
      </c>
      <c r="E757" s="142">
        <f t="shared" si="673"/>
        <v>0.18235799999999999</v>
      </c>
      <c r="F757" s="142">
        <f t="shared" si="674"/>
        <v>2.5530119999999998</v>
      </c>
      <c r="G757" s="142">
        <v>0</v>
      </c>
      <c r="H757" s="142">
        <f t="shared" si="675"/>
        <v>0.30393000000000003</v>
      </c>
      <c r="I757" s="142">
        <v>0.21615801600000001</v>
      </c>
      <c r="J757" s="142">
        <v>0</v>
      </c>
      <c r="K757" s="142">
        <v>0</v>
      </c>
      <c r="L757" s="142">
        <v>0</v>
      </c>
      <c r="M757" s="142">
        <v>0.21615801600000001</v>
      </c>
      <c r="N757" s="142">
        <f t="shared" si="676"/>
        <v>2.8231419839999998</v>
      </c>
      <c r="O757" s="142">
        <f t="shared" si="677"/>
        <v>0.18235799999999999</v>
      </c>
      <c r="P757" s="142">
        <f t="shared" si="678"/>
        <v>2.5530119999999998</v>
      </c>
      <c r="Q757" s="142">
        <f t="shared" si="679"/>
        <v>0</v>
      </c>
      <c r="R757" s="142">
        <f t="shared" si="680"/>
        <v>8.7771984000000025E-2</v>
      </c>
      <c r="S757" s="134">
        <v>0.18013168000000002</v>
      </c>
      <c r="T757" s="134">
        <v>0</v>
      </c>
      <c r="U757" s="168">
        <v>0</v>
      </c>
      <c r="V757" s="134">
        <v>0</v>
      </c>
      <c r="W757" s="142">
        <v>0.18013168000000002</v>
      </c>
      <c r="X757" s="142"/>
      <c r="Y757" s="142"/>
      <c r="Z757" s="142"/>
      <c r="AA757" s="142"/>
      <c r="AB757" s="142"/>
      <c r="AC757" s="142"/>
      <c r="AD757" s="142"/>
      <c r="AE757" s="134">
        <v>0</v>
      </c>
      <c r="AF757" s="142"/>
      <c r="AG757" s="142"/>
      <c r="AH757" s="142"/>
      <c r="AI757" s="142"/>
      <c r="AJ757" s="134">
        <v>0</v>
      </c>
      <c r="AK757" s="142"/>
    </row>
    <row r="758" spans="1:37" ht="110.25" x14ac:dyDescent="0.25">
      <c r="A758" s="267">
        <f t="shared" si="662"/>
        <v>665</v>
      </c>
      <c r="B758" s="133" t="s">
        <v>1113</v>
      </c>
      <c r="C758" s="138" t="s">
        <v>1114</v>
      </c>
      <c r="D758" s="142">
        <v>0.3198359999999999</v>
      </c>
      <c r="E758" s="142">
        <f t="shared" si="673"/>
        <v>1.9190159999999994E-2</v>
      </c>
      <c r="F758" s="142">
        <f t="shared" si="674"/>
        <v>0.26866223999999989</v>
      </c>
      <c r="G758" s="142">
        <v>0</v>
      </c>
      <c r="H758" s="142">
        <f t="shared" si="675"/>
        <v>3.1983599999999994E-2</v>
      </c>
      <c r="I758" s="142">
        <v>2.2747043999999998E-2</v>
      </c>
      <c r="J758" s="142">
        <v>0</v>
      </c>
      <c r="K758" s="142">
        <v>0</v>
      </c>
      <c r="L758" s="142">
        <v>0</v>
      </c>
      <c r="M758" s="142">
        <v>2.2747043999999998E-2</v>
      </c>
      <c r="N758" s="142">
        <f t="shared" si="676"/>
        <v>0.2970889559999999</v>
      </c>
      <c r="O758" s="142">
        <f t="shared" si="677"/>
        <v>1.9190159999999994E-2</v>
      </c>
      <c r="P758" s="142">
        <f t="shared" si="678"/>
        <v>0.26866223999999989</v>
      </c>
      <c r="Q758" s="142">
        <f t="shared" si="679"/>
        <v>0</v>
      </c>
      <c r="R758" s="142">
        <f t="shared" si="680"/>
        <v>9.2365559999999965E-3</v>
      </c>
      <c r="S758" s="134">
        <v>1.895587E-2</v>
      </c>
      <c r="T758" s="134">
        <v>0</v>
      </c>
      <c r="U758" s="168">
        <v>0</v>
      </c>
      <c r="V758" s="134">
        <v>0</v>
      </c>
      <c r="W758" s="142">
        <v>1.895587E-2</v>
      </c>
      <c r="X758" s="142"/>
      <c r="Y758" s="142"/>
      <c r="Z758" s="142"/>
      <c r="AA758" s="142"/>
      <c r="AB758" s="142"/>
      <c r="AC758" s="142"/>
      <c r="AD758" s="142"/>
      <c r="AE758" s="134">
        <v>0</v>
      </c>
      <c r="AF758" s="142"/>
      <c r="AG758" s="142"/>
      <c r="AH758" s="142"/>
      <c r="AI758" s="142"/>
      <c r="AJ758" s="134">
        <v>0</v>
      </c>
      <c r="AK758" s="142"/>
    </row>
    <row r="759" spans="1:37" ht="27.75" customHeight="1" x14ac:dyDescent="0.25">
      <c r="A759" s="267">
        <f t="shared" si="662"/>
        <v>666</v>
      </c>
      <c r="B759" s="133" t="s">
        <v>1115</v>
      </c>
      <c r="C759" s="138" t="s">
        <v>1116</v>
      </c>
      <c r="D759" s="142">
        <v>12.14292</v>
      </c>
      <c r="E759" s="142">
        <f t="shared" si="673"/>
        <v>0.72857519999999998</v>
      </c>
      <c r="F759" s="142">
        <f t="shared" si="674"/>
        <v>10.2000528</v>
      </c>
      <c r="G759" s="142">
        <v>0</v>
      </c>
      <c r="H759" s="142">
        <f t="shared" si="675"/>
        <v>1.2142920000000001</v>
      </c>
      <c r="I759" s="142">
        <v>0</v>
      </c>
      <c r="J759" s="142">
        <v>0</v>
      </c>
      <c r="K759" s="142">
        <v>0</v>
      </c>
      <c r="L759" s="142">
        <v>0</v>
      </c>
      <c r="M759" s="142">
        <v>0</v>
      </c>
      <c r="N759" s="142">
        <f t="shared" si="676"/>
        <v>12.14292</v>
      </c>
      <c r="O759" s="142">
        <f t="shared" si="677"/>
        <v>0.72857519999999998</v>
      </c>
      <c r="P759" s="142">
        <f t="shared" si="678"/>
        <v>10.2000528</v>
      </c>
      <c r="Q759" s="142">
        <f t="shared" si="679"/>
        <v>0</v>
      </c>
      <c r="R759" s="142">
        <f t="shared" si="680"/>
        <v>1.2142920000000001</v>
      </c>
      <c r="S759" s="134">
        <v>0</v>
      </c>
      <c r="T759" s="134">
        <v>0</v>
      </c>
      <c r="U759" s="168">
        <v>0</v>
      </c>
      <c r="V759" s="134">
        <v>0</v>
      </c>
      <c r="W759" s="142">
        <v>0</v>
      </c>
      <c r="X759" s="142"/>
      <c r="Y759" s="142"/>
      <c r="Z759" s="142"/>
      <c r="AA759" s="142"/>
      <c r="AB759" s="142"/>
      <c r="AC759" s="142"/>
      <c r="AD759" s="142"/>
      <c r="AE759" s="134">
        <v>0</v>
      </c>
      <c r="AF759" s="142"/>
      <c r="AG759" s="142"/>
      <c r="AH759" s="142"/>
      <c r="AI759" s="142"/>
      <c r="AJ759" s="134">
        <v>0</v>
      </c>
      <c r="AK759" s="142"/>
    </row>
    <row r="760" spans="1:37" ht="94.5" x14ac:dyDescent="0.25">
      <c r="A760" s="267">
        <f t="shared" si="662"/>
        <v>667</v>
      </c>
      <c r="B760" s="133" t="s">
        <v>2018</v>
      </c>
      <c r="C760" s="138" t="s">
        <v>1117</v>
      </c>
      <c r="D760" s="142">
        <v>2.6440079999999999</v>
      </c>
      <c r="E760" s="142">
        <f t="shared" si="673"/>
        <v>0.15864048</v>
      </c>
      <c r="F760" s="142">
        <f t="shared" si="674"/>
        <v>2.2209667199999998</v>
      </c>
      <c r="G760" s="142">
        <v>0</v>
      </c>
      <c r="H760" s="142">
        <f t="shared" si="675"/>
        <v>0.26440079999999999</v>
      </c>
      <c r="I760" s="142">
        <v>14.572484178</v>
      </c>
      <c r="J760" s="142">
        <v>0</v>
      </c>
      <c r="K760" s="142">
        <v>14.024620806</v>
      </c>
      <c r="L760" s="142">
        <v>0</v>
      </c>
      <c r="M760" s="142">
        <v>0.54786337200000002</v>
      </c>
      <c r="N760" s="142">
        <f t="shared" si="676"/>
        <v>-11.928476178</v>
      </c>
      <c r="O760" s="142">
        <f t="shared" si="677"/>
        <v>0.15864048</v>
      </c>
      <c r="P760" s="142">
        <f t="shared" si="678"/>
        <v>-11.803654086</v>
      </c>
      <c r="Q760" s="142">
        <f t="shared" si="679"/>
        <v>0</v>
      </c>
      <c r="R760" s="142">
        <f t="shared" si="680"/>
        <v>-0.28346257200000002</v>
      </c>
      <c r="S760" s="134">
        <v>11.742184339999998</v>
      </c>
      <c r="T760" s="134">
        <v>0</v>
      </c>
      <c r="U760" s="168">
        <v>11.285631529999998</v>
      </c>
      <c r="V760" s="134">
        <v>0</v>
      </c>
      <c r="W760" s="142">
        <v>0.45655281000000003</v>
      </c>
      <c r="X760" s="142"/>
      <c r="Y760" s="142"/>
      <c r="Z760" s="142"/>
      <c r="AA760" s="142"/>
      <c r="AB760" s="142"/>
      <c r="AC760" s="142"/>
      <c r="AD760" s="142"/>
      <c r="AE760" s="134">
        <v>0</v>
      </c>
      <c r="AF760" s="181">
        <v>2020</v>
      </c>
      <c r="AG760" s="142" t="s">
        <v>2200</v>
      </c>
      <c r="AH760" s="142" t="s">
        <v>2201</v>
      </c>
      <c r="AI760" s="142" t="s">
        <v>2202</v>
      </c>
      <c r="AJ760" s="134">
        <v>2.0299999999999998</v>
      </c>
      <c r="AK760" s="142"/>
    </row>
    <row r="761" spans="1:37" ht="63" x14ac:dyDescent="0.25">
      <c r="A761" s="267">
        <f t="shared" si="662"/>
        <v>668</v>
      </c>
      <c r="B761" s="133" t="s">
        <v>1118</v>
      </c>
      <c r="C761" s="139" t="s">
        <v>1119</v>
      </c>
      <c r="D761" s="142">
        <v>1.2</v>
      </c>
      <c r="E761" s="142">
        <f t="shared" si="673"/>
        <v>7.1999999999999995E-2</v>
      </c>
      <c r="F761" s="142">
        <f t="shared" si="674"/>
        <v>1.008</v>
      </c>
      <c r="G761" s="142">
        <v>0</v>
      </c>
      <c r="H761" s="142">
        <f t="shared" si="675"/>
        <v>0.12</v>
      </c>
      <c r="I761" s="142">
        <v>8.5345164000000001E-2</v>
      </c>
      <c r="J761" s="142">
        <v>0</v>
      </c>
      <c r="K761" s="142">
        <v>0</v>
      </c>
      <c r="L761" s="142">
        <v>0</v>
      </c>
      <c r="M761" s="142">
        <v>8.5345164000000001E-2</v>
      </c>
      <c r="N761" s="142">
        <f t="shared" si="676"/>
        <v>1.1146548359999999</v>
      </c>
      <c r="O761" s="142">
        <f t="shared" si="677"/>
        <v>7.1999999999999995E-2</v>
      </c>
      <c r="P761" s="142">
        <f t="shared" si="678"/>
        <v>1.008</v>
      </c>
      <c r="Q761" s="142">
        <f t="shared" si="679"/>
        <v>0</v>
      </c>
      <c r="R761" s="142">
        <f t="shared" si="680"/>
        <v>3.4654835999999994E-2</v>
      </c>
      <c r="S761" s="134">
        <v>7.1120970000000019E-2</v>
      </c>
      <c r="T761" s="134">
        <v>0</v>
      </c>
      <c r="U761" s="168">
        <v>0</v>
      </c>
      <c r="V761" s="134">
        <v>0</v>
      </c>
      <c r="W761" s="142">
        <v>7.1120970000000019E-2</v>
      </c>
      <c r="X761" s="142"/>
      <c r="Y761" s="142"/>
      <c r="Z761" s="142"/>
      <c r="AA761" s="142"/>
      <c r="AB761" s="142"/>
      <c r="AC761" s="142"/>
      <c r="AD761" s="142"/>
      <c r="AE761" s="134">
        <v>0</v>
      </c>
      <c r="AF761" s="142"/>
      <c r="AG761" s="142"/>
      <c r="AH761" s="142"/>
      <c r="AI761" s="142"/>
      <c r="AJ761" s="134">
        <v>0</v>
      </c>
      <c r="AK761" s="142"/>
    </row>
    <row r="762" spans="1:37" ht="78.75" x14ac:dyDescent="0.25">
      <c r="A762" s="267">
        <f t="shared" si="662"/>
        <v>669</v>
      </c>
      <c r="B762" s="133" t="s">
        <v>2019</v>
      </c>
      <c r="C762" s="139" t="s">
        <v>1120</v>
      </c>
      <c r="D762" s="142">
        <v>0.58831199999999972</v>
      </c>
      <c r="E762" s="142">
        <f t="shared" si="673"/>
        <v>3.5298719999999985E-2</v>
      </c>
      <c r="F762" s="142">
        <f t="shared" si="674"/>
        <v>0.49418207999999975</v>
      </c>
      <c r="G762" s="142">
        <v>0</v>
      </c>
      <c r="H762" s="142">
        <f t="shared" si="675"/>
        <v>5.8831199999999972E-2</v>
      </c>
      <c r="I762" s="142">
        <v>4.1841323999999999E-2</v>
      </c>
      <c r="J762" s="142">
        <v>0</v>
      </c>
      <c r="K762" s="142">
        <v>0</v>
      </c>
      <c r="L762" s="142">
        <v>0</v>
      </c>
      <c r="M762" s="142">
        <v>4.1841323999999999E-2</v>
      </c>
      <c r="N762" s="142">
        <f t="shared" si="676"/>
        <v>0.54647067599999977</v>
      </c>
      <c r="O762" s="142">
        <f t="shared" si="677"/>
        <v>3.5298719999999985E-2</v>
      </c>
      <c r="P762" s="142">
        <f t="shared" si="678"/>
        <v>0.49418207999999975</v>
      </c>
      <c r="Q762" s="142">
        <f t="shared" si="679"/>
        <v>0</v>
      </c>
      <c r="R762" s="142">
        <f t="shared" si="680"/>
        <v>1.6989875999999973E-2</v>
      </c>
      <c r="S762" s="134">
        <v>3.4867770000000006E-2</v>
      </c>
      <c r="T762" s="134">
        <v>0</v>
      </c>
      <c r="U762" s="168">
        <v>0</v>
      </c>
      <c r="V762" s="134">
        <v>0</v>
      </c>
      <c r="W762" s="142">
        <v>3.4867770000000006E-2</v>
      </c>
      <c r="X762" s="142"/>
      <c r="Y762" s="142"/>
      <c r="Z762" s="142"/>
      <c r="AA762" s="142"/>
      <c r="AB762" s="142"/>
      <c r="AC762" s="142"/>
      <c r="AD762" s="142"/>
      <c r="AE762" s="134">
        <v>0</v>
      </c>
      <c r="AF762" s="142"/>
      <c r="AG762" s="142"/>
      <c r="AH762" s="142"/>
      <c r="AI762" s="142"/>
      <c r="AJ762" s="134">
        <v>0</v>
      </c>
      <c r="AK762" s="142"/>
    </row>
    <row r="763" spans="1:37" ht="78.75" x14ac:dyDescent="0.25">
      <c r="A763" s="267">
        <f t="shared" si="662"/>
        <v>670</v>
      </c>
      <c r="B763" s="133" t="s">
        <v>2020</v>
      </c>
      <c r="C763" s="138" t="s">
        <v>1747</v>
      </c>
      <c r="D763" s="142">
        <v>5.6404440000000005</v>
      </c>
      <c r="E763" s="142">
        <f t="shared" si="673"/>
        <v>0.33842664</v>
      </c>
      <c r="F763" s="142">
        <f t="shared" si="674"/>
        <v>4.7379729600000005</v>
      </c>
      <c r="G763" s="142">
        <v>0</v>
      </c>
      <c r="H763" s="142">
        <f t="shared" si="675"/>
        <v>0.56404440000000011</v>
      </c>
      <c r="I763" s="142">
        <v>0</v>
      </c>
      <c r="J763" s="142">
        <v>0</v>
      </c>
      <c r="K763" s="142">
        <v>0</v>
      </c>
      <c r="L763" s="142">
        <v>0</v>
      </c>
      <c r="M763" s="142">
        <v>0</v>
      </c>
      <c r="N763" s="142">
        <f t="shared" si="676"/>
        <v>5.6404440000000005</v>
      </c>
      <c r="O763" s="142">
        <f t="shared" si="677"/>
        <v>0.33842664</v>
      </c>
      <c r="P763" s="142">
        <f t="shared" si="678"/>
        <v>4.7379729600000005</v>
      </c>
      <c r="Q763" s="142">
        <f t="shared" si="679"/>
        <v>0</v>
      </c>
      <c r="R763" s="142">
        <f t="shared" si="680"/>
        <v>0.56404440000000011</v>
      </c>
      <c r="S763" s="134">
        <v>0</v>
      </c>
      <c r="T763" s="134">
        <v>0</v>
      </c>
      <c r="U763" s="168">
        <v>0</v>
      </c>
      <c r="V763" s="134">
        <v>0</v>
      </c>
      <c r="W763" s="142">
        <v>0</v>
      </c>
      <c r="X763" s="142"/>
      <c r="Y763" s="142"/>
      <c r="Z763" s="142"/>
      <c r="AA763" s="142"/>
      <c r="AB763" s="142"/>
      <c r="AC763" s="142"/>
      <c r="AD763" s="142"/>
      <c r="AE763" s="134">
        <v>0</v>
      </c>
      <c r="AF763" s="142"/>
      <c r="AG763" s="142"/>
      <c r="AH763" s="142"/>
      <c r="AI763" s="142"/>
      <c r="AJ763" s="134">
        <v>0</v>
      </c>
      <c r="AK763" s="142"/>
    </row>
    <row r="764" spans="1:37" ht="31.5" x14ac:dyDescent="0.25">
      <c r="A764" s="267"/>
      <c r="B764" s="187" t="s">
        <v>1121</v>
      </c>
      <c r="C764" s="188"/>
      <c r="D764" s="170">
        <v>4.9781759999999986</v>
      </c>
      <c r="E764" s="170">
        <f t="shared" ref="E764:AK764" si="681">SUM(E765:E766)</f>
        <v>0.29869055999999994</v>
      </c>
      <c r="F764" s="170">
        <f t="shared" si="681"/>
        <v>4.1816678399999994</v>
      </c>
      <c r="G764" s="170">
        <f t="shared" si="681"/>
        <v>0</v>
      </c>
      <c r="H764" s="170">
        <f t="shared" si="681"/>
        <v>0.49781759999999997</v>
      </c>
      <c r="I764" s="170">
        <f t="shared" si="681"/>
        <v>43.499334656000002</v>
      </c>
      <c r="J764" s="170">
        <f t="shared" si="681"/>
        <v>3.5546621800000002</v>
      </c>
      <c r="K764" s="170">
        <f t="shared" si="681"/>
        <v>38.989878399999995</v>
      </c>
      <c r="L764" s="170">
        <f t="shared" si="681"/>
        <v>0</v>
      </c>
      <c r="M764" s="170">
        <f t="shared" si="681"/>
        <v>0.95479407599999999</v>
      </c>
      <c r="N764" s="170">
        <f t="shared" si="681"/>
        <v>-38.521158655999997</v>
      </c>
      <c r="O764" s="170">
        <f t="shared" si="681"/>
        <v>-3.25597162</v>
      </c>
      <c r="P764" s="170">
        <f t="shared" si="681"/>
        <v>-34.808210559999999</v>
      </c>
      <c r="Q764" s="170">
        <f t="shared" si="681"/>
        <v>0</v>
      </c>
      <c r="R764" s="170">
        <f t="shared" si="681"/>
        <v>-0.45697647600000002</v>
      </c>
      <c r="S764" s="170">
        <v>37.005679530000002</v>
      </c>
      <c r="T764" s="170">
        <v>0</v>
      </c>
      <c r="U764" s="168">
        <v>36.210017800000003</v>
      </c>
      <c r="V764" s="170">
        <v>0</v>
      </c>
      <c r="W764" s="170">
        <v>0.79566173000000007</v>
      </c>
      <c r="X764" s="170">
        <f t="shared" si="681"/>
        <v>0</v>
      </c>
      <c r="Y764" s="170">
        <f t="shared" si="681"/>
        <v>0</v>
      </c>
      <c r="Z764" s="170">
        <f t="shared" si="681"/>
        <v>0</v>
      </c>
      <c r="AA764" s="170">
        <f t="shared" si="681"/>
        <v>0</v>
      </c>
      <c r="AB764" s="170"/>
      <c r="AC764" s="170"/>
      <c r="AD764" s="170"/>
      <c r="AE764" s="170">
        <f t="shared" si="681"/>
        <v>0</v>
      </c>
      <c r="AF764" s="170"/>
      <c r="AG764" s="170"/>
      <c r="AH764" s="170"/>
      <c r="AI764" s="170"/>
      <c r="AJ764" s="170">
        <f t="shared" si="681"/>
        <v>5.7999999999999989</v>
      </c>
      <c r="AK764" s="170">
        <f t="shared" si="681"/>
        <v>0</v>
      </c>
    </row>
    <row r="765" spans="1:37" ht="63" x14ac:dyDescent="0.25">
      <c r="A765" s="267">
        <f t="shared" si="662"/>
        <v>671</v>
      </c>
      <c r="B765" s="133" t="s">
        <v>1122</v>
      </c>
      <c r="C765" s="138" t="s">
        <v>1123</v>
      </c>
      <c r="D765" s="142">
        <v>4.9781759999999995</v>
      </c>
      <c r="E765" s="142">
        <f t="shared" ref="E765:E766" si="682">D765*6%</f>
        <v>0.29869055999999994</v>
      </c>
      <c r="F765" s="142">
        <f t="shared" ref="F765:F766" si="683">D765-E765-H765</f>
        <v>4.1816678399999994</v>
      </c>
      <c r="G765" s="142">
        <v>0</v>
      </c>
      <c r="H765" s="142">
        <f t="shared" ref="H765:H766" si="684">D765*10%</f>
        <v>0.49781759999999997</v>
      </c>
      <c r="I765" s="142">
        <v>23.256179605999996</v>
      </c>
      <c r="J765" s="142">
        <v>1.16007898</v>
      </c>
      <c r="K765" s="142">
        <v>21.141306549999996</v>
      </c>
      <c r="L765" s="142">
        <v>0</v>
      </c>
      <c r="M765" s="142">
        <v>0.95479407599999999</v>
      </c>
      <c r="N765" s="142">
        <f t="shared" ref="N765:N766" si="685">D765-I765</f>
        <v>-18.278003605999999</v>
      </c>
      <c r="O765" s="142">
        <f t="shared" ref="O765:O766" si="686">E765-J765</f>
        <v>-0.86138842000000004</v>
      </c>
      <c r="P765" s="142">
        <f t="shared" ref="P765:P766" si="687">F765-K765</f>
        <v>-16.959638709999997</v>
      </c>
      <c r="Q765" s="142">
        <f t="shared" ref="Q765:Q766" si="688">G765-L765</f>
        <v>0</v>
      </c>
      <c r="R765" s="142">
        <f t="shared" ref="R765:R766" si="689">H765-M765</f>
        <v>-0.45697647600000002</v>
      </c>
      <c r="S765" s="134">
        <v>18.413417190000001</v>
      </c>
      <c r="T765" s="134">
        <v>0</v>
      </c>
      <c r="U765" s="168">
        <v>17.617755460000001</v>
      </c>
      <c r="V765" s="134">
        <v>0</v>
      </c>
      <c r="W765" s="142">
        <v>0.79566173000000007</v>
      </c>
      <c r="X765" s="142"/>
      <c r="Y765" s="142"/>
      <c r="Z765" s="142"/>
      <c r="AA765" s="142"/>
      <c r="AB765" s="142"/>
      <c r="AC765" s="142"/>
      <c r="AD765" s="142"/>
      <c r="AE765" s="134">
        <v>0</v>
      </c>
      <c r="AF765" s="181">
        <v>2020</v>
      </c>
      <c r="AG765" s="142" t="s">
        <v>2200</v>
      </c>
      <c r="AH765" s="142" t="s">
        <v>2201</v>
      </c>
      <c r="AI765" s="142" t="s">
        <v>2202</v>
      </c>
      <c r="AJ765" s="134">
        <v>5.7999999999999989</v>
      </c>
      <c r="AK765" s="142"/>
    </row>
    <row r="766" spans="1:37" ht="47.25" x14ac:dyDescent="0.25">
      <c r="A766" s="267">
        <f t="shared" si="662"/>
        <v>672</v>
      </c>
      <c r="B766" s="174" t="s">
        <v>1124</v>
      </c>
      <c r="C766" s="138" t="s">
        <v>1125</v>
      </c>
      <c r="D766" s="142">
        <v>0</v>
      </c>
      <c r="E766" s="142">
        <f t="shared" si="682"/>
        <v>0</v>
      </c>
      <c r="F766" s="142">
        <f t="shared" si="683"/>
        <v>0</v>
      </c>
      <c r="G766" s="142">
        <v>0</v>
      </c>
      <c r="H766" s="142">
        <f t="shared" si="684"/>
        <v>0</v>
      </c>
      <c r="I766" s="142">
        <v>20.243155050000002</v>
      </c>
      <c r="J766" s="142">
        <v>2.3945832</v>
      </c>
      <c r="K766" s="142">
        <v>17.848571850000003</v>
      </c>
      <c r="L766" s="142">
        <v>0</v>
      </c>
      <c r="M766" s="142">
        <v>0</v>
      </c>
      <c r="N766" s="142">
        <f t="shared" si="685"/>
        <v>-20.243155050000002</v>
      </c>
      <c r="O766" s="142">
        <f t="shared" si="686"/>
        <v>-2.3945832</v>
      </c>
      <c r="P766" s="142">
        <f t="shared" si="687"/>
        <v>-17.848571850000003</v>
      </c>
      <c r="Q766" s="142">
        <f t="shared" si="688"/>
        <v>0</v>
      </c>
      <c r="R766" s="142">
        <f t="shared" si="689"/>
        <v>0</v>
      </c>
      <c r="S766" s="134">
        <v>18.592262340000001</v>
      </c>
      <c r="T766" s="134">
        <v>0</v>
      </c>
      <c r="U766" s="168">
        <v>18.592262340000001</v>
      </c>
      <c r="V766" s="134">
        <v>0</v>
      </c>
      <c r="W766" s="142">
        <v>0</v>
      </c>
      <c r="X766" s="142"/>
      <c r="Y766" s="142"/>
      <c r="Z766" s="142"/>
      <c r="AA766" s="142"/>
      <c r="AB766" s="142"/>
      <c r="AC766" s="142"/>
      <c r="AD766" s="142"/>
      <c r="AE766" s="134">
        <v>0</v>
      </c>
      <c r="AF766" s="142"/>
      <c r="AG766" s="142"/>
      <c r="AH766" s="142"/>
      <c r="AI766" s="142"/>
      <c r="AJ766" s="134">
        <v>0</v>
      </c>
      <c r="AK766" s="142"/>
    </row>
    <row r="767" spans="1:37" ht="31.5" x14ac:dyDescent="0.25">
      <c r="A767" s="267"/>
      <c r="B767" s="187" t="s">
        <v>339</v>
      </c>
      <c r="C767" s="188"/>
      <c r="D767" s="170">
        <v>17.9611248</v>
      </c>
      <c r="E767" s="170">
        <f t="shared" ref="E767:AK767" si="690">SUM(E768:E777)</f>
        <v>1.0776674879999999</v>
      </c>
      <c r="F767" s="170">
        <f t="shared" si="690"/>
        <v>15.087344832000001</v>
      </c>
      <c r="G767" s="170">
        <f t="shared" si="690"/>
        <v>0</v>
      </c>
      <c r="H767" s="170">
        <f t="shared" si="690"/>
        <v>1.7961124800000001</v>
      </c>
      <c r="I767" s="170">
        <f t="shared" si="690"/>
        <v>16.257465978745763</v>
      </c>
      <c r="J767" s="170">
        <f t="shared" si="690"/>
        <v>1.1757008200000001</v>
      </c>
      <c r="K767" s="170">
        <f t="shared" si="690"/>
        <v>14.146896254745762</v>
      </c>
      <c r="L767" s="170">
        <f t="shared" si="690"/>
        <v>0</v>
      </c>
      <c r="M767" s="170">
        <f t="shared" si="690"/>
        <v>0.934868904</v>
      </c>
      <c r="N767" s="170">
        <f t="shared" si="690"/>
        <v>1.7036588212542392</v>
      </c>
      <c r="O767" s="170">
        <f t="shared" si="690"/>
        <v>-9.8033332000000015E-2</v>
      </c>
      <c r="P767" s="170">
        <f t="shared" si="690"/>
        <v>0.94044857725423847</v>
      </c>
      <c r="Q767" s="170">
        <f t="shared" si="690"/>
        <v>0</v>
      </c>
      <c r="R767" s="170">
        <f t="shared" si="690"/>
        <v>0.86124357600000001</v>
      </c>
      <c r="S767" s="170">
        <v>14.518354819999999</v>
      </c>
      <c r="T767" s="170">
        <v>0.97975067999999998</v>
      </c>
      <c r="U767" s="168">
        <v>11.776641719999999</v>
      </c>
      <c r="V767" s="170">
        <v>0</v>
      </c>
      <c r="W767" s="170">
        <v>1.7619624199999999</v>
      </c>
      <c r="X767" s="170">
        <f t="shared" si="690"/>
        <v>0</v>
      </c>
      <c r="Y767" s="170">
        <f t="shared" si="690"/>
        <v>0</v>
      </c>
      <c r="Z767" s="170">
        <f t="shared" si="690"/>
        <v>0</v>
      </c>
      <c r="AA767" s="170">
        <f t="shared" si="690"/>
        <v>0</v>
      </c>
      <c r="AB767" s="170"/>
      <c r="AC767" s="170"/>
      <c r="AD767" s="170"/>
      <c r="AE767" s="170">
        <f t="shared" si="690"/>
        <v>0.5</v>
      </c>
      <c r="AF767" s="170"/>
      <c r="AG767" s="170"/>
      <c r="AH767" s="170"/>
      <c r="AI767" s="170"/>
      <c r="AJ767" s="170">
        <f t="shared" si="690"/>
        <v>1.8855</v>
      </c>
      <c r="AK767" s="170">
        <f t="shared" si="690"/>
        <v>0</v>
      </c>
    </row>
    <row r="768" spans="1:37" ht="47.25" x14ac:dyDescent="0.25">
      <c r="A768" s="267">
        <f t="shared" si="662"/>
        <v>673</v>
      </c>
      <c r="B768" s="174" t="s">
        <v>1126</v>
      </c>
      <c r="C768" s="138" t="s">
        <v>1127</v>
      </c>
      <c r="D768" s="142">
        <v>3.2153952000000001</v>
      </c>
      <c r="E768" s="142">
        <f t="shared" ref="E768:E777" si="691">D768*6%</f>
        <v>0.192923712</v>
      </c>
      <c r="F768" s="142">
        <f t="shared" ref="F768:F777" si="692">D768-E768-H768</f>
        <v>2.7009319680000003</v>
      </c>
      <c r="G768" s="142">
        <v>0</v>
      </c>
      <c r="H768" s="142">
        <f t="shared" ref="H768:H777" si="693">D768*10%</f>
        <v>0.32153952000000002</v>
      </c>
      <c r="I768" s="142">
        <v>0.92906298200000004</v>
      </c>
      <c r="J768" s="142">
        <v>0</v>
      </c>
      <c r="K768" s="142">
        <v>0.79775165000000003</v>
      </c>
      <c r="L768" s="142">
        <v>0</v>
      </c>
      <c r="M768" s="142">
        <v>0.13131133199999998</v>
      </c>
      <c r="N768" s="142">
        <f t="shared" ref="N768:N777" si="694">D768-I768</f>
        <v>2.2863322180000001</v>
      </c>
      <c r="O768" s="142">
        <f t="shared" ref="O768:O777" si="695">E768-J768</f>
        <v>0.192923712</v>
      </c>
      <c r="P768" s="142">
        <f t="shared" ref="P768:P777" si="696">F768-K768</f>
        <v>1.9031803180000004</v>
      </c>
      <c r="Q768" s="142">
        <f t="shared" ref="Q768:Q777" si="697">G768-L768</f>
        <v>0</v>
      </c>
      <c r="R768" s="142">
        <f t="shared" ref="R768:R777" si="698">H768-M768</f>
        <v>0.19022818800000005</v>
      </c>
      <c r="S768" s="134">
        <v>0.10942610999999999</v>
      </c>
      <c r="T768" s="134">
        <v>0</v>
      </c>
      <c r="U768" s="168">
        <v>0</v>
      </c>
      <c r="V768" s="134">
        <v>0</v>
      </c>
      <c r="W768" s="142">
        <v>0.10942610999999999</v>
      </c>
      <c r="X768" s="142"/>
      <c r="Y768" s="142"/>
      <c r="Z768" s="142"/>
      <c r="AA768" s="142"/>
      <c r="AB768" s="181">
        <v>2020</v>
      </c>
      <c r="AC768" s="142" t="s">
        <v>2198</v>
      </c>
      <c r="AD768" s="142" t="s">
        <v>2199</v>
      </c>
      <c r="AE768" s="134">
        <v>0.25</v>
      </c>
      <c r="AF768" s="181">
        <v>2020</v>
      </c>
      <c r="AG768" s="142" t="s">
        <v>2200</v>
      </c>
      <c r="AH768" s="142" t="s">
        <v>2201</v>
      </c>
      <c r="AI768" s="142" t="s">
        <v>2202</v>
      </c>
      <c r="AJ768" s="134">
        <v>0.46699999999999997</v>
      </c>
      <c r="AK768" s="142"/>
    </row>
    <row r="769" spans="1:37" ht="78.75" x14ac:dyDescent="0.25">
      <c r="A769" s="267">
        <f t="shared" si="662"/>
        <v>674</v>
      </c>
      <c r="B769" s="133" t="s">
        <v>2021</v>
      </c>
      <c r="C769" s="138" t="s">
        <v>1128</v>
      </c>
      <c r="D769" s="142">
        <v>3.7068840000000001</v>
      </c>
      <c r="E769" s="142">
        <f t="shared" si="691"/>
        <v>0.22241304000000001</v>
      </c>
      <c r="F769" s="142">
        <f t="shared" si="692"/>
        <v>3.1137825599999998</v>
      </c>
      <c r="G769" s="142">
        <v>0</v>
      </c>
      <c r="H769" s="142">
        <f t="shared" si="693"/>
        <v>0.37068840000000003</v>
      </c>
      <c r="I769" s="142">
        <v>1.606612444</v>
      </c>
      <c r="J769" s="142">
        <v>0</v>
      </c>
      <c r="K769" s="142">
        <v>1.4299042</v>
      </c>
      <c r="L769" s="142">
        <v>0</v>
      </c>
      <c r="M769" s="142">
        <v>0.17670824400000001</v>
      </c>
      <c r="N769" s="142">
        <f t="shared" si="694"/>
        <v>2.100271556</v>
      </c>
      <c r="O769" s="142">
        <f t="shared" si="695"/>
        <v>0.22241304000000001</v>
      </c>
      <c r="P769" s="142">
        <f t="shared" si="696"/>
        <v>1.6838783599999998</v>
      </c>
      <c r="Q769" s="142">
        <f t="shared" si="697"/>
        <v>0</v>
      </c>
      <c r="R769" s="142">
        <f t="shared" si="698"/>
        <v>0.19398015600000001</v>
      </c>
      <c r="S769" s="134">
        <v>1.3388437</v>
      </c>
      <c r="T769" s="134">
        <v>0</v>
      </c>
      <c r="U769" s="168">
        <v>1.1915868299999999</v>
      </c>
      <c r="V769" s="134">
        <v>0</v>
      </c>
      <c r="W769" s="142">
        <v>0.14725686999999998</v>
      </c>
      <c r="X769" s="142"/>
      <c r="Y769" s="142"/>
      <c r="Z769" s="142"/>
      <c r="AA769" s="142"/>
      <c r="AB769" s="142"/>
      <c r="AC769" s="142"/>
      <c r="AD769" s="142"/>
      <c r="AE769" s="134">
        <v>0</v>
      </c>
      <c r="AF769" s="181">
        <v>2020</v>
      </c>
      <c r="AG769" s="142" t="s">
        <v>2200</v>
      </c>
      <c r="AH769" s="142" t="s">
        <v>2201</v>
      </c>
      <c r="AI769" s="142" t="s">
        <v>2202</v>
      </c>
      <c r="AJ769" s="134">
        <v>0.47799999999999998</v>
      </c>
      <c r="AK769" s="142"/>
    </row>
    <row r="770" spans="1:37" ht="78.75" x14ac:dyDescent="0.25">
      <c r="A770" s="267">
        <f t="shared" si="662"/>
        <v>675</v>
      </c>
      <c r="B770" s="174" t="s">
        <v>2022</v>
      </c>
      <c r="C770" s="138" t="s">
        <v>1129</v>
      </c>
      <c r="D770" s="142">
        <v>5.6570496000000006</v>
      </c>
      <c r="E770" s="142">
        <f t="shared" si="691"/>
        <v>0.33942297600000004</v>
      </c>
      <c r="F770" s="142">
        <f t="shared" si="692"/>
        <v>4.751921664000001</v>
      </c>
      <c r="G770" s="142">
        <v>0</v>
      </c>
      <c r="H770" s="142">
        <f t="shared" si="693"/>
        <v>0.56570496000000003</v>
      </c>
      <c r="I770" s="142">
        <v>1.4031501719999999</v>
      </c>
      <c r="J770" s="142">
        <v>0</v>
      </c>
      <c r="K770" s="142">
        <v>1.2481195199999999</v>
      </c>
      <c r="L770" s="142">
        <v>0</v>
      </c>
      <c r="M770" s="142">
        <v>0.15503065200000002</v>
      </c>
      <c r="N770" s="142">
        <f t="shared" si="694"/>
        <v>4.2538994280000004</v>
      </c>
      <c r="O770" s="142">
        <f t="shared" si="695"/>
        <v>0.33942297600000004</v>
      </c>
      <c r="P770" s="142">
        <f t="shared" si="696"/>
        <v>3.5038021440000011</v>
      </c>
      <c r="Q770" s="142">
        <f t="shared" si="697"/>
        <v>0</v>
      </c>
      <c r="R770" s="142">
        <f t="shared" si="698"/>
        <v>0.41067430800000004</v>
      </c>
      <c r="S770" s="134">
        <v>0.12919221</v>
      </c>
      <c r="T770" s="134">
        <v>0</v>
      </c>
      <c r="U770" s="168">
        <v>0</v>
      </c>
      <c r="V770" s="134">
        <v>0</v>
      </c>
      <c r="W770" s="142">
        <v>0.12919221</v>
      </c>
      <c r="X770" s="142"/>
      <c r="Y770" s="142"/>
      <c r="Z770" s="142"/>
      <c r="AA770" s="142"/>
      <c r="AB770" s="181">
        <v>2020</v>
      </c>
      <c r="AC770" s="142" t="s">
        <v>2198</v>
      </c>
      <c r="AD770" s="142" t="s">
        <v>2199</v>
      </c>
      <c r="AE770" s="134">
        <v>0.25</v>
      </c>
      <c r="AF770" s="181">
        <v>2020</v>
      </c>
      <c r="AG770" s="142" t="s">
        <v>2200</v>
      </c>
      <c r="AH770" s="142" t="s">
        <v>2201</v>
      </c>
      <c r="AI770" s="142" t="s">
        <v>2202</v>
      </c>
      <c r="AJ770" s="134">
        <v>0.77300000000000002</v>
      </c>
      <c r="AK770" s="142"/>
    </row>
    <row r="771" spans="1:37" ht="78.75" x14ac:dyDescent="0.25">
      <c r="A771" s="267">
        <f t="shared" si="662"/>
        <v>676</v>
      </c>
      <c r="B771" s="133" t="s">
        <v>2023</v>
      </c>
      <c r="C771" s="138" t="s">
        <v>1130</v>
      </c>
      <c r="D771" s="142">
        <v>0.24139200000000011</v>
      </c>
      <c r="E771" s="142">
        <f t="shared" si="691"/>
        <v>1.4483520000000007E-2</v>
      </c>
      <c r="F771" s="142">
        <f t="shared" si="692"/>
        <v>0.20276928000000011</v>
      </c>
      <c r="G771" s="142">
        <v>0</v>
      </c>
      <c r="H771" s="142">
        <f t="shared" si="693"/>
        <v>2.4139200000000013E-2</v>
      </c>
      <c r="I771" s="142">
        <v>1.7168051999999996E-2</v>
      </c>
      <c r="J771" s="142">
        <v>0</v>
      </c>
      <c r="K771" s="142">
        <v>0</v>
      </c>
      <c r="L771" s="142">
        <v>0</v>
      </c>
      <c r="M771" s="142">
        <v>1.7168051999999996E-2</v>
      </c>
      <c r="N771" s="142">
        <f t="shared" si="694"/>
        <v>0.22422394800000012</v>
      </c>
      <c r="O771" s="142">
        <f t="shared" si="695"/>
        <v>1.4483520000000007E-2</v>
      </c>
      <c r="P771" s="142">
        <f t="shared" si="696"/>
        <v>0.20276928000000011</v>
      </c>
      <c r="Q771" s="142">
        <f t="shared" si="697"/>
        <v>0</v>
      </c>
      <c r="R771" s="142">
        <f t="shared" si="698"/>
        <v>6.9711480000000173E-3</v>
      </c>
      <c r="S771" s="134">
        <v>1.430671E-2</v>
      </c>
      <c r="T771" s="134">
        <v>0</v>
      </c>
      <c r="U771" s="168">
        <v>0</v>
      </c>
      <c r="V771" s="134">
        <v>0</v>
      </c>
      <c r="W771" s="142">
        <v>1.430671E-2</v>
      </c>
      <c r="X771" s="142"/>
      <c r="Y771" s="142"/>
      <c r="Z771" s="142"/>
      <c r="AA771" s="142"/>
      <c r="AB771" s="142"/>
      <c r="AC771" s="142"/>
      <c r="AD771" s="142"/>
      <c r="AE771" s="134">
        <v>0</v>
      </c>
      <c r="AF771" s="142"/>
      <c r="AG771" s="142"/>
      <c r="AH771" s="142"/>
      <c r="AI771" s="142"/>
      <c r="AJ771" s="134">
        <v>0</v>
      </c>
      <c r="AK771" s="142"/>
    </row>
    <row r="772" spans="1:37" ht="94.5" x14ac:dyDescent="0.25">
      <c r="A772" s="267">
        <f t="shared" si="662"/>
        <v>677</v>
      </c>
      <c r="B772" s="133" t="s">
        <v>2024</v>
      </c>
      <c r="C772" s="138" t="s">
        <v>1131</v>
      </c>
      <c r="D772" s="142">
        <v>0.71699999999999986</v>
      </c>
      <c r="E772" s="142">
        <f t="shared" si="691"/>
        <v>4.3019999999999989E-2</v>
      </c>
      <c r="F772" s="142">
        <f t="shared" si="692"/>
        <v>0.60227999999999993</v>
      </c>
      <c r="G772" s="142">
        <v>0</v>
      </c>
      <c r="H772" s="142">
        <f t="shared" si="693"/>
        <v>7.1699999999999986E-2</v>
      </c>
      <c r="I772" s="142">
        <v>3.273789726</v>
      </c>
      <c r="J772" s="142">
        <v>0.28176742999999999</v>
      </c>
      <c r="K772" s="142">
        <v>2.9410285599999999</v>
      </c>
      <c r="L772" s="142">
        <v>0</v>
      </c>
      <c r="M772" s="142">
        <v>5.0993735999999991E-2</v>
      </c>
      <c r="N772" s="142">
        <f t="shared" si="694"/>
        <v>-2.5567897259999999</v>
      </c>
      <c r="O772" s="142">
        <f t="shared" si="695"/>
        <v>-0.23874742999999998</v>
      </c>
      <c r="P772" s="142">
        <f t="shared" si="696"/>
        <v>-2.33874856</v>
      </c>
      <c r="Q772" s="142">
        <f t="shared" si="697"/>
        <v>0</v>
      </c>
      <c r="R772" s="142">
        <f t="shared" si="698"/>
        <v>2.0706263999999995E-2</v>
      </c>
      <c r="S772" s="134">
        <v>3.3408723899999995</v>
      </c>
      <c r="T772" s="134">
        <v>0.23480619000000003</v>
      </c>
      <c r="U772" s="168">
        <v>3.0635714199999997</v>
      </c>
      <c r="V772" s="134">
        <v>0</v>
      </c>
      <c r="W772" s="142">
        <v>4.2494779999999996E-2</v>
      </c>
      <c r="X772" s="142"/>
      <c r="Y772" s="142"/>
      <c r="Z772" s="142"/>
      <c r="AA772" s="142"/>
      <c r="AB772" s="142"/>
      <c r="AC772" s="142"/>
      <c r="AD772" s="142"/>
      <c r="AE772" s="134">
        <v>0</v>
      </c>
      <c r="AF772" s="142"/>
      <c r="AG772" s="142"/>
      <c r="AH772" s="142"/>
      <c r="AI772" s="142"/>
      <c r="AJ772" s="134">
        <v>0</v>
      </c>
      <c r="AK772" s="142"/>
    </row>
    <row r="773" spans="1:37" ht="94.5" x14ac:dyDescent="0.25">
      <c r="A773" s="267">
        <f t="shared" si="662"/>
        <v>678</v>
      </c>
      <c r="B773" s="133" t="s">
        <v>1132</v>
      </c>
      <c r="C773" s="138" t="s">
        <v>1748</v>
      </c>
      <c r="D773" s="142">
        <v>1.2603119999999999</v>
      </c>
      <c r="E773" s="142">
        <f t="shared" si="691"/>
        <v>7.5618719999999987E-2</v>
      </c>
      <c r="F773" s="142">
        <f t="shared" si="692"/>
        <v>1.0586620799999999</v>
      </c>
      <c r="G773" s="142">
        <v>0</v>
      </c>
      <c r="H773" s="142">
        <f t="shared" si="693"/>
        <v>0.12603119999999998</v>
      </c>
      <c r="I773" s="142">
        <v>7.1239302779999996</v>
      </c>
      <c r="J773" s="142">
        <v>0.72810180000000002</v>
      </c>
      <c r="K773" s="142">
        <v>6.3061938299999998</v>
      </c>
      <c r="L773" s="142">
        <v>0</v>
      </c>
      <c r="M773" s="142">
        <v>8.9634647999999997E-2</v>
      </c>
      <c r="N773" s="142">
        <f t="shared" si="694"/>
        <v>-5.8636182779999997</v>
      </c>
      <c r="O773" s="142">
        <f t="shared" si="695"/>
        <v>-0.65248307999999999</v>
      </c>
      <c r="P773" s="142">
        <f t="shared" si="696"/>
        <v>-5.2475317500000003</v>
      </c>
      <c r="Q773" s="142">
        <f t="shared" si="697"/>
        <v>0</v>
      </c>
      <c r="R773" s="142">
        <f t="shared" si="698"/>
        <v>3.6396551999999985E-2</v>
      </c>
      <c r="S773" s="134">
        <v>7.3062275899999998</v>
      </c>
      <c r="T773" s="134">
        <v>0.6067515</v>
      </c>
      <c r="U773" s="168">
        <v>6.6247805499999997</v>
      </c>
      <c r="V773" s="134">
        <v>0</v>
      </c>
      <c r="W773" s="142">
        <v>7.4695539999999991E-2</v>
      </c>
      <c r="X773" s="142"/>
      <c r="Y773" s="142"/>
      <c r="Z773" s="142"/>
      <c r="AA773" s="142"/>
      <c r="AB773" s="142"/>
      <c r="AC773" s="142"/>
      <c r="AD773" s="142"/>
      <c r="AE773" s="134">
        <v>0</v>
      </c>
      <c r="AF773" s="142"/>
      <c r="AG773" s="142"/>
      <c r="AH773" s="142"/>
      <c r="AI773" s="142"/>
      <c r="AJ773" s="134">
        <v>0</v>
      </c>
      <c r="AK773" s="142"/>
    </row>
    <row r="774" spans="1:37" ht="78.75" x14ac:dyDescent="0.25">
      <c r="A774" s="267">
        <f t="shared" si="662"/>
        <v>679</v>
      </c>
      <c r="B774" s="133" t="s">
        <v>2025</v>
      </c>
      <c r="C774" s="139" t="s">
        <v>1133</v>
      </c>
      <c r="D774" s="142">
        <v>1.4170199999999999</v>
      </c>
      <c r="E774" s="142">
        <f t="shared" si="691"/>
        <v>8.5021199999999991E-2</v>
      </c>
      <c r="F774" s="142">
        <f t="shared" si="692"/>
        <v>1.1902968</v>
      </c>
      <c r="G774" s="142">
        <v>0</v>
      </c>
      <c r="H774" s="142">
        <f t="shared" si="693"/>
        <v>0.14170199999999999</v>
      </c>
      <c r="I774" s="142">
        <v>1.1274462520000001</v>
      </c>
      <c r="J774" s="142">
        <v>0.16583159</v>
      </c>
      <c r="K774" s="142">
        <v>0.86083481000000006</v>
      </c>
      <c r="L774" s="142">
        <v>0</v>
      </c>
      <c r="M774" s="142">
        <v>0.100779852</v>
      </c>
      <c r="N774" s="142">
        <f t="shared" si="694"/>
        <v>0.2895737479999998</v>
      </c>
      <c r="O774" s="142">
        <f t="shared" si="695"/>
        <v>-8.081039000000001E-2</v>
      </c>
      <c r="P774" s="142">
        <f t="shared" si="696"/>
        <v>0.32946198999999998</v>
      </c>
      <c r="Q774" s="142">
        <f t="shared" si="697"/>
        <v>0</v>
      </c>
      <c r="R774" s="142">
        <f t="shared" si="698"/>
        <v>4.0922147999999992E-2</v>
      </c>
      <c r="S774" s="134">
        <v>1.1188791200000001</v>
      </c>
      <c r="T774" s="134">
        <v>0.13819298999999999</v>
      </c>
      <c r="U774" s="168">
        <v>0.89670292000000007</v>
      </c>
      <c r="V774" s="134">
        <v>0</v>
      </c>
      <c r="W774" s="142">
        <v>8.3983210000000003E-2</v>
      </c>
      <c r="X774" s="142"/>
      <c r="Y774" s="142"/>
      <c r="Z774" s="142"/>
      <c r="AA774" s="142"/>
      <c r="AB774" s="142"/>
      <c r="AC774" s="142"/>
      <c r="AD774" s="142"/>
      <c r="AE774" s="134">
        <v>0</v>
      </c>
      <c r="AF774" s="142"/>
      <c r="AG774" s="142"/>
      <c r="AH774" s="142"/>
      <c r="AI774" s="142"/>
      <c r="AJ774" s="134">
        <v>0</v>
      </c>
      <c r="AK774" s="142"/>
    </row>
    <row r="775" spans="1:37" ht="63" x14ac:dyDescent="0.25">
      <c r="A775" s="267">
        <f t="shared" si="662"/>
        <v>680</v>
      </c>
      <c r="B775" s="133" t="s">
        <v>1134</v>
      </c>
      <c r="C775" s="138" t="s">
        <v>1749</v>
      </c>
      <c r="D775" s="142">
        <v>1.7460719999999998</v>
      </c>
      <c r="E775" s="142">
        <f t="shared" si="691"/>
        <v>0.10476431999999998</v>
      </c>
      <c r="F775" s="142">
        <f t="shared" si="692"/>
        <v>1.4667004799999999</v>
      </c>
      <c r="G775" s="142">
        <v>0</v>
      </c>
      <c r="H775" s="142">
        <f t="shared" si="693"/>
        <v>0.17460719999999999</v>
      </c>
      <c r="I775" s="142">
        <v>0.12418236000000003</v>
      </c>
      <c r="J775" s="142">
        <v>0</v>
      </c>
      <c r="K775" s="142">
        <v>0</v>
      </c>
      <c r="L775" s="142">
        <v>0</v>
      </c>
      <c r="M775" s="142">
        <v>0.12418236000000003</v>
      </c>
      <c r="N775" s="142">
        <f t="shared" si="694"/>
        <v>1.6218896399999998</v>
      </c>
      <c r="O775" s="142">
        <f t="shared" si="695"/>
        <v>0.10476431999999998</v>
      </c>
      <c r="P775" s="142">
        <f t="shared" si="696"/>
        <v>1.4667004799999999</v>
      </c>
      <c r="Q775" s="142">
        <f t="shared" si="697"/>
        <v>0</v>
      </c>
      <c r="R775" s="142">
        <f t="shared" si="698"/>
        <v>5.0424839999999957E-2</v>
      </c>
      <c r="S775" s="134">
        <v>0.10348529999999999</v>
      </c>
      <c r="T775" s="134">
        <v>0</v>
      </c>
      <c r="U775" s="168">
        <v>0</v>
      </c>
      <c r="V775" s="134">
        <v>0</v>
      </c>
      <c r="W775" s="142">
        <v>0.10348529999999999</v>
      </c>
      <c r="X775" s="142"/>
      <c r="Y775" s="142"/>
      <c r="Z775" s="142"/>
      <c r="AA775" s="142"/>
      <c r="AB775" s="142"/>
      <c r="AC775" s="142"/>
      <c r="AD775" s="142"/>
      <c r="AE775" s="134">
        <v>0</v>
      </c>
      <c r="AF775" s="142"/>
      <c r="AG775" s="142"/>
      <c r="AH775" s="142"/>
      <c r="AI775" s="142"/>
      <c r="AJ775" s="134">
        <v>0</v>
      </c>
      <c r="AK775" s="142"/>
    </row>
    <row r="776" spans="1:37" ht="63" x14ac:dyDescent="0.25">
      <c r="A776" s="267">
        <f t="shared" si="662"/>
        <v>681</v>
      </c>
      <c r="B776" s="133" t="s">
        <v>2026</v>
      </c>
      <c r="C776" s="138" t="s">
        <v>2027</v>
      </c>
      <c r="D776" s="142">
        <v>0</v>
      </c>
      <c r="E776" s="142">
        <f t="shared" si="691"/>
        <v>0</v>
      </c>
      <c r="F776" s="142">
        <f t="shared" si="692"/>
        <v>0</v>
      </c>
      <c r="G776" s="142">
        <v>0</v>
      </c>
      <c r="H776" s="142">
        <f t="shared" si="693"/>
        <v>0</v>
      </c>
      <c r="I776" s="142">
        <v>0</v>
      </c>
      <c r="J776" s="142">
        <v>0</v>
      </c>
      <c r="K776" s="142">
        <v>0</v>
      </c>
      <c r="L776" s="142">
        <v>0</v>
      </c>
      <c r="M776" s="142">
        <v>0</v>
      </c>
      <c r="N776" s="142">
        <f t="shared" si="694"/>
        <v>0</v>
      </c>
      <c r="O776" s="142">
        <f t="shared" si="695"/>
        <v>0</v>
      </c>
      <c r="P776" s="142">
        <f t="shared" si="696"/>
        <v>0</v>
      </c>
      <c r="Q776" s="142">
        <f t="shared" si="697"/>
        <v>0</v>
      </c>
      <c r="R776" s="142">
        <f t="shared" si="698"/>
        <v>0</v>
      </c>
      <c r="S776" s="134">
        <v>0</v>
      </c>
      <c r="T776" s="134">
        <v>0</v>
      </c>
      <c r="U776" s="168">
        <v>0</v>
      </c>
      <c r="V776" s="134">
        <v>0</v>
      </c>
      <c r="W776" s="142">
        <v>0</v>
      </c>
      <c r="X776" s="142"/>
      <c r="Y776" s="142"/>
      <c r="Z776" s="142"/>
      <c r="AA776" s="142"/>
      <c r="AB776" s="142"/>
      <c r="AC776" s="142"/>
      <c r="AD776" s="142"/>
      <c r="AE776" s="134">
        <v>0</v>
      </c>
      <c r="AF776" s="142"/>
      <c r="AG776" s="142"/>
      <c r="AH776" s="142"/>
      <c r="AI776" s="142"/>
      <c r="AJ776" s="134">
        <v>0</v>
      </c>
      <c r="AK776" s="142"/>
    </row>
    <row r="777" spans="1:37" ht="47.25" x14ac:dyDescent="0.25">
      <c r="A777" s="267">
        <f t="shared" si="662"/>
        <v>682</v>
      </c>
      <c r="B777" s="133" t="s">
        <v>1135</v>
      </c>
      <c r="C777" s="138" t="s">
        <v>1136</v>
      </c>
      <c r="D777" s="142">
        <v>0</v>
      </c>
      <c r="E777" s="142">
        <f t="shared" si="691"/>
        <v>0</v>
      </c>
      <c r="F777" s="142">
        <f t="shared" si="692"/>
        <v>0</v>
      </c>
      <c r="G777" s="142">
        <v>0</v>
      </c>
      <c r="H777" s="142">
        <f t="shared" si="693"/>
        <v>0</v>
      </c>
      <c r="I777" s="142">
        <v>0.65212371274576275</v>
      </c>
      <c r="J777" s="142">
        <v>0</v>
      </c>
      <c r="K777" s="142">
        <v>0.56306368474576274</v>
      </c>
      <c r="L777" s="142">
        <v>0</v>
      </c>
      <c r="M777" s="142">
        <v>8.9060027999999999E-2</v>
      </c>
      <c r="N777" s="142">
        <f t="shared" si="694"/>
        <v>-0.65212371274576275</v>
      </c>
      <c r="O777" s="142">
        <f t="shared" si="695"/>
        <v>0</v>
      </c>
      <c r="P777" s="142">
        <f t="shared" si="696"/>
        <v>-0.56306368474576274</v>
      </c>
      <c r="Q777" s="142">
        <f t="shared" si="697"/>
        <v>0</v>
      </c>
      <c r="R777" s="142">
        <f t="shared" si="698"/>
        <v>-8.9060027999999999E-2</v>
      </c>
      <c r="S777" s="134">
        <v>1.05712169</v>
      </c>
      <c r="T777" s="134">
        <v>0</v>
      </c>
      <c r="U777" s="168">
        <v>0</v>
      </c>
      <c r="V777" s="134">
        <v>0</v>
      </c>
      <c r="W777" s="142">
        <v>1.05712169</v>
      </c>
      <c r="X777" s="142"/>
      <c r="Y777" s="142"/>
      <c r="Z777" s="142"/>
      <c r="AA777" s="142"/>
      <c r="AB777" s="142"/>
      <c r="AC777" s="142"/>
      <c r="AD777" s="142"/>
      <c r="AE777" s="134">
        <v>0</v>
      </c>
      <c r="AF777" s="181">
        <v>2020</v>
      </c>
      <c r="AG777" s="142" t="s">
        <v>2200</v>
      </c>
      <c r="AH777" s="142" t="s">
        <v>2201</v>
      </c>
      <c r="AI777" s="142" t="s">
        <v>2202</v>
      </c>
      <c r="AJ777" s="134">
        <v>0.16750000000000001</v>
      </c>
      <c r="AK777" s="142"/>
    </row>
    <row r="778" spans="1:37" ht="15.75" x14ac:dyDescent="0.25">
      <c r="A778" s="267"/>
      <c r="B778" s="191" t="s">
        <v>468</v>
      </c>
      <c r="C778" s="188"/>
      <c r="D778" s="170">
        <v>159.80152080000002</v>
      </c>
      <c r="E778" s="170">
        <f t="shared" ref="E778:AK778" si="699">SUM(E779:E819)</f>
        <v>9.5880912479999942</v>
      </c>
      <c r="F778" s="170">
        <f t="shared" si="699"/>
        <v>134.23327747199997</v>
      </c>
      <c r="G778" s="170">
        <f t="shared" si="699"/>
        <v>0</v>
      </c>
      <c r="H778" s="170">
        <f t="shared" si="699"/>
        <v>15.980152080000014</v>
      </c>
      <c r="I778" s="170">
        <f t="shared" si="699"/>
        <v>77.273755848000008</v>
      </c>
      <c r="J778" s="170">
        <f t="shared" si="699"/>
        <v>17.716422450000003</v>
      </c>
      <c r="K778" s="170">
        <f t="shared" si="699"/>
        <v>48.897961530000011</v>
      </c>
      <c r="L778" s="170">
        <f t="shared" si="699"/>
        <v>0</v>
      </c>
      <c r="M778" s="170">
        <f t="shared" si="699"/>
        <v>10.659371867999997</v>
      </c>
      <c r="N778" s="170">
        <f t="shared" si="699"/>
        <v>82.527764951999998</v>
      </c>
      <c r="O778" s="170">
        <f t="shared" si="699"/>
        <v>-8.1283312020000054</v>
      </c>
      <c r="P778" s="170">
        <f t="shared" si="699"/>
        <v>85.33531594199998</v>
      </c>
      <c r="Q778" s="170">
        <f t="shared" si="699"/>
        <v>0</v>
      </c>
      <c r="R778" s="170">
        <f t="shared" si="699"/>
        <v>5.3207802120000034</v>
      </c>
      <c r="S778" s="170">
        <v>60.942667010000008</v>
      </c>
      <c r="T778" s="170">
        <v>10.375344679999998</v>
      </c>
      <c r="U778" s="168">
        <v>41.684512440000006</v>
      </c>
      <c r="V778" s="170">
        <v>0</v>
      </c>
      <c r="W778" s="170">
        <v>8.8828098900000025</v>
      </c>
      <c r="X778" s="170">
        <f t="shared" si="699"/>
        <v>0</v>
      </c>
      <c r="Y778" s="170">
        <f t="shared" si="699"/>
        <v>0</v>
      </c>
      <c r="Z778" s="170">
        <f t="shared" si="699"/>
        <v>0</v>
      </c>
      <c r="AA778" s="170">
        <f t="shared" si="699"/>
        <v>0</v>
      </c>
      <c r="AB778" s="170"/>
      <c r="AC778" s="170"/>
      <c r="AD778" s="170"/>
      <c r="AE778" s="170">
        <f t="shared" si="699"/>
        <v>2.46</v>
      </c>
      <c r="AF778" s="170"/>
      <c r="AG778" s="170"/>
      <c r="AH778" s="170"/>
      <c r="AI778" s="170"/>
      <c r="AJ778" s="170">
        <f t="shared" si="699"/>
        <v>7.00502</v>
      </c>
      <c r="AK778" s="170">
        <f t="shared" si="699"/>
        <v>0</v>
      </c>
    </row>
    <row r="779" spans="1:37" ht="31.5" x14ac:dyDescent="0.25">
      <c r="A779" s="267">
        <f t="shared" si="662"/>
        <v>683</v>
      </c>
      <c r="B779" s="133" t="s">
        <v>1137</v>
      </c>
      <c r="C779" s="138" t="s">
        <v>1138</v>
      </c>
      <c r="D779" s="142">
        <v>6.0871871999999998</v>
      </c>
      <c r="E779" s="142">
        <f t="shared" ref="E779:E819" si="700">D779*6%</f>
        <v>0.36523123199999996</v>
      </c>
      <c r="F779" s="142">
        <f t="shared" ref="F779:F819" si="701">D779-E779-H779</f>
        <v>5.1132372479999999</v>
      </c>
      <c r="G779" s="142">
        <v>0</v>
      </c>
      <c r="H779" s="142">
        <f t="shared" ref="H779:H819" si="702">D779*10%</f>
        <v>0.60871872000000005</v>
      </c>
      <c r="I779" s="142">
        <v>7.3208353599999993</v>
      </c>
      <c r="J779" s="142">
        <v>0</v>
      </c>
      <c r="K779" s="142">
        <v>6.9119021199999997</v>
      </c>
      <c r="L779" s="142">
        <v>0</v>
      </c>
      <c r="M779" s="142">
        <v>0.40893323999999992</v>
      </c>
      <c r="N779" s="142">
        <f t="shared" ref="N779:N819" si="703">D779-I779</f>
        <v>-1.2336481599999995</v>
      </c>
      <c r="O779" s="142">
        <f t="shared" ref="O779:O819" si="704">E779-J779</f>
        <v>0.36523123199999996</v>
      </c>
      <c r="P779" s="142">
        <f t="shared" ref="P779:P819" si="705">F779-K779</f>
        <v>-1.7986648719999998</v>
      </c>
      <c r="Q779" s="142">
        <f t="shared" ref="Q779:Q819" si="706">G779-L779</f>
        <v>0</v>
      </c>
      <c r="R779" s="142">
        <f t="shared" ref="R779:R819" si="707">H779-M779</f>
        <v>0.19978548000000013</v>
      </c>
      <c r="S779" s="134">
        <v>6.1006961299999993</v>
      </c>
      <c r="T779" s="134">
        <v>0</v>
      </c>
      <c r="U779" s="168">
        <v>5.7599184299999999</v>
      </c>
      <c r="V779" s="134">
        <v>0</v>
      </c>
      <c r="W779" s="142">
        <v>0.34077770000000002</v>
      </c>
      <c r="X779" s="142"/>
      <c r="Y779" s="142"/>
      <c r="Z779" s="142"/>
      <c r="AA779" s="142"/>
      <c r="AB779" s="181">
        <v>2020</v>
      </c>
      <c r="AC779" s="142" t="s">
        <v>2198</v>
      </c>
      <c r="AD779" s="142" t="s">
        <v>2199</v>
      </c>
      <c r="AE779" s="134">
        <v>0.25</v>
      </c>
      <c r="AF779" s="181">
        <v>2020</v>
      </c>
      <c r="AG779" s="142" t="s">
        <v>2200</v>
      </c>
      <c r="AH779" s="142" t="s">
        <v>2201</v>
      </c>
      <c r="AI779" s="142" t="s">
        <v>2202</v>
      </c>
      <c r="AJ779" s="134">
        <v>1.7250000000000001</v>
      </c>
      <c r="AK779" s="142"/>
    </row>
    <row r="780" spans="1:37" ht="141.75" x14ac:dyDescent="0.25">
      <c r="A780" s="267">
        <f t="shared" si="662"/>
        <v>684</v>
      </c>
      <c r="B780" s="133" t="s">
        <v>2028</v>
      </c>
      <c r="C780" s="138" t="s">
        <v>1139</v>
      </c>
      <c r="D780" s="142">
        <v>1.2537647999999999</v>
      </c>
      <c r="E780" s="142">
        <f t="shared" si="700"/>
        <v>7.5225887999999991E-2</v>
      </c>
      <c r="F780" s="142">
        <f t="shared" si="701"/>
        <v>1.0531624319999999</v>
      </c>
      <c r="G780" s="142">
        <v>0</v>
      </c>
      <c r="H780" s="142">
        <f t="shared" si="702"/>
        <v>0.12537647999999998</v>
      </c>
      <c r="I780" s="142">
        <v>8.9168975999999997E-2</v>
      </c>
      <c r="J780" s="142">
        <v>0</v>
      </c>
      <c r="K780" s="142">
        <v>0</v>
      </c>
      <c r="L780" s="142">
        <v>0</v>
      </c>
      <c r="M780" s="142">
        <v>8.9168975999999997E-2</v>
      </c>
      <c r="N780" s="142">
        <f t="shared" si="703"/>
        <v>1.1645958239999998</v>
      </c>
      <c r="O780" s="142">
        <f t="shared" si="704"/>
        <v>7.5225887999999991E-2</v>
      </c>
      <c r="P780" s="142">
        <f t="shared" si="705"/>
        <v>1.0531624319999999</v>
      </c>
      <c r="Q780" s="142">
        <f t="shared" si="706"/>
        <v>0</v>
      </c>
      <c r="R780" s="142">
        <f t="shared" si="707"/>
        <v>3.6207503999999988E-2</v>
      </c>
      <c r="S780" s="134">
        <v>7.4307479999999995E-2</v>
      </c>
      <c r="T780" s="134">
        <v>0</v>
      </c>
      <c r="U780" s="168">
        <v>0</v>
      </c>
      <c r="V780" s="134">
        <v>0</v>
      </c>
      <c r="W780" s="142">
        <v>7.4307479999999995E-2</v>
      </c>
      <c r="X780" s="142"/>
      <c r="Y780" s="142"/>
      <c r="Z780" s="142"/>
      <c r="AA780" s="142"/>
      <c r="AB780" s="142"/>
      <c r="AC780" s="142"/>
      <c r="AD780" s="142"/>
      <c r="AE780" s="134">
        <v>0</v>
      </c>
      <c r="AF780" s="142"/>
      <c r="AG780" s="142"/>
      <c r="AH780" s="142"/>
      <c r="AI780" s="142"/>
      <c r="AJ780" s="134">
        <v>0</v>
      </c>
      <c r="AK780" s="142"/>
    </row>
    <row r="781" spans="1:37" ht="63" x14ac:dyDescent="0.25">
      <c r="A781" s="267">
        <f t="shared" si="662"/>
        <v>685</v>
      </c>
      <c r="B781" s="174" t="s">
        <v>1140</v>
      </c>
      <c r="C781" s="138" t="s">
        <v>1141</v>
      </c>
      <c r="D781" s="142">
        <v>112.999596</v>
      </c>
      <c r="E781" s="142">
        <f t="shared" si="700"/>
        <v>6.7799757599999992</v>
      </c>
      <c r="F781" s="142">
        <f t="shared" si="701"/>
        <v>94.919660639999989</v>
      </c>
      <c r="G781" s="142">
        <v>0</v>
      </c>
      <c r="H781" s="142">
        <f t="shared" si="702"/>
        <v>11.299959600000001</v>
      </c>
      <c r="I781" s="142">
        <v>8.036642699999998</v>
      </c>
      <c r="J781" s="142">
        <v>0</v>
      </c>
      <c r="K781" s="142">
        <v>0</v>
      </c>
      <c r="L781" s="142">
        <v>0</v>
      </c>
      <c r="M781" s="142">
        <v>8.036642699999998</v>
      </c>
      <c r="N781" s="142">
        <f t="shared" si="703"/>
        <v>104.9629533</v>
      </c>
      <c r="O781" s="142">
        <f t="shared" si="704"/>
        <v>6.7799757599999992</v>
      </c>
      <c r="P781" s="142">
        <f t="shared" si="705"/>
        <v>94.919660639999989</v>
      </c>
      <c r="Q781" s="142">
        <f t="shared" si="706"/>
        <v>0</v>
      </c>
      <c r="R781" s="142">
        <f t="shared" si="707"/>
        <v>3.2633169000000031</v>
      </c>
      <c r="S781" s="134">
        <v>6.6972022500000001</v>
      </c>
      <c r="T781" s="134">
        <v>0</v>
      </c>
      <c r="U781" s="168">
        <v>0</v>
      </c>
      <c r="V781" s="134">
        <v>0</v>
      </c>
      <c r="W781" s="142">
        <v>6.6972022500000001</v>
      </c>
      <c r="X781" s="142"/>
      <c r="Y781" s="142"/>
      <c r="Z781" s="142"/>
      <c r="AA781" s="142"/>
      <c r="AB781" s="142"/>
      <c r="AC781" s="142"/>
      <c r="AD781" s="142"/>
      <c r="AE781" s="134">
        <v>0</v>
      </c>
      <c r="AF781" s="142"/>
      <c r="AG781" s="142"/>
      <c r="AH781" s="142"/>
      <c r="AI781" s="142"/>
      <c r="AJ781" s="134">
        <v>0</v>
      </c>
      <c r="AK781" s="142"/>
    </row>
    <row r="782" spans="1:37" ht="47.25" x14ac:dyDescent="0.25">
      <c r="A782" s="267">
        <f t="shared" si="662"/>
        <v>686</v>
      </c>
      <c r="B782" s="133" t="s">
        <v>1142</v>
      </c>
      <c r="C782" s="138" t="s">
        <v>1143</v>
      </c>
      <c r="D782" s="142">
        <v>1.2E-2</v>
      </c>
      <c r="E782" s="142">
        <f t="shared" si="700"/>
        <v>7.1999999999999994E-4</v>
      </c>
      <c r="F782" s="142">
        <f t="shared" si="701"/>
        <v>1.008E-2</v>
      </c>
      <c r="G782" s="142">
        <v>0</v>
      </c>
      <c r="H782" s="142">
        <f t="shared" si="702"/>
        <v>1.2000000000000001E-3</v>
      </c>
      <c r="I782" s="142">
        <v>0</v>
      </c>
      <c r="J782" s="142">
        <v>0</v>
      </c>
      <c r="K782" s="142">
        <v>0</v>
      </c>
      <c r="L782" s="142">
        <v>0</v>
      </c>
      <c r="M782" s="142">
        <v>0</v>
      </c>
      <c r="N782" s="142">
        <f t="shared" si="703"/>
        <v>1.2E-2</v>
      </c>
      <c r="O782" s="142">
        <f t="shared" si="704"/>
        <v>7.1999999999999994E-4</v>
      </c>
      <c r="P782" s="142">
        <f t="shared" si="705"/>
        <v>1.008E-2</v>
      </c>
      <c r="Q782" s="142">
        <f t="shared" si="706"/>
        <v>0</v>
      </c>
      <c r="R782" s="142">
        <f t="shared" si="707"/>
        <v>1.2000000000000001E-3</v>
      </c>
      <c r="S782" s="134">
        <v>0</v>
      </c>
      <c r="T782" s="134">
        <v>0</v>
      </c>
      <c r="U782" s="168">
        <v>0</v>
      </c>
      <c r="V782" s="134">
        <v>0</v>
      </c>
      <c r="W782" s="142">
        <v>0</v>
      </c>
      <c r="X782" s="142"/>
      <c r="Y782" s="142"/>
      <c r="Z782" s="142"/>
      <c r="AA782" s="142"/>
      <c r="AB782" s="142"/>
      <c r="AC782" s="142"/>
      <c r="AD782" s="142"/>
      <c r="AE782" s="134">
        <v>0</v>
      </c>
      <c r="AF782" s="142"/>
      <c r="AG782" s="142"/>
      <c r="AH782" s="142"/>
      <c r="AI782" s="142"/>
      <c r="AJ782" s="134">
        <v>0</v>
      </c>
      <c r="AK782" s="142"/>
    </row>
    <row r="783" spans="1:37" ht="47.25" x14ac:dyDescent="0.25">
      <c r="A783" s="267">
        <f t="shared" si="662"/>
        <v>687</v>
      </c>
      <c r="B783" s="133" t="s">
        <v>1144</v>
      </c>
      <c r="C783" s="138" t="s">
        <v>1145</v>
      </c>
      <c r="D783" s="142">
        <v>4.7763360000000006</v>
      </c>
      <c r="E783" s="142">
        <f t="shared" si="700"/>
        <v>0.28658016000000003</v>
      </c>
      <c r="F783" s="142">
        <f t="shared" si="701"/>
        <v>4.012122240000001</v>
      </c>
      <c r="G783" s="142">
        <v>0</v>
      </c>
      <c r="H783" s="142">
        <f t="shared" si="702"/>
        <v>0.4776336000000001</v>
      </c>
      <c r="I783" s="142">
        <v>0.94626245799999997</v>
      </c>
      <c r="J783" s="142">
        <v>0</v>
      </c>
      <c r="K783" s="142">
        <v>0.87313332999999993</v>
      </c>
      <c r="L783" s="142">
        <v>0</v>
      </c>
      <c r="M783" s="142">
        <v>7.3129128000000002E-2</v>
      </c>
      <c r="N783" s="142">
        <f t="shared" si="703"/>
        <v>3.8300735420000005</v>
      </c>
      <c r="O783" s="142">
        <f t="shared" si="704"/>
        <v>0.28658016000000003</v>
      </c>
      <c r="P783" s="142">
        <f t="shared" si="705"/>
        <v>3.138988910000001</v>
      </c>
      <c r="Q783" s="142">
        <f t="shared" si="706"/>
        <v>0</v>
      </c>
      <c r="R783" s="142">
        <f t="shared" si="707"/>
        <v>0.40450447200000011</v>
      </c>
      <c r="S783" s="134">
        <v>6.0940940000000006E-2</v>
      </c>
      <c r="T783" s="134">
        <v>0</v>
      </c>
      <c r="U783" s="168">
        <v>0</v>
      </c>
      <c r="V783" s="134">
        <v>0</v>
      </c>
      <c r="W783" s="142">
        <v>6.0940940000000006E-2</v>
      </c>
      <c r="X783" s="142"/>
      <c r="Y783" s="142"/>
      <c r="Z783" s="142"/>
      <c r="AA783" s="142"/>
      <c r="AB783" s="181">
        <v>2020</v>
      </c>
      <c r="AC783" s="142" t="s">
        <v>2198</v>
      </c>
      <c r="AD783" s="142" t="s">
        <v>2199</v>
      </c>
      <c r="AE783" s="134">
        <v>0.25</v>
      </c>
      <c r="AF783" s="181">
        <v>2020</v>
      </c>
      <c r="AG783" s="142" t="s">
        <v>2200</v>
      </c>
      <c r="AH783" s="142" t="s">
        <v>2201</v>
      </c>
      <c r="AI783" s="142" t="s">
        <v>2202</v>
      </c>
      <c r="AJ783" s="134">
        <v>0.84</v>
      </c>
      <c r="AK783" s="142"/>
    </row>
    <row r="784" spans="1:37" ht="78.75" x14ac:dyDescent="0.25">
      <c r="A784" s="267">
        <f t="shared" si="662"/>
        <v>688</v>
      </c>
      <c r="B784" s="133" t="s">
        <v>1146</v>
      </c>
      <c r="C784" s="138" t="s">
        <v>1147</v>
      </c>
      <c r="D784" s="142">
        <v>12</v>
      </c>
      <c r="E784" s="142">
        <f t="shared" si="700"/>
        <v>0.72</v>
      </c>
      <c r="F784" s="142">
        <f t="shared" si="701"/>
        <v>10.079999999999998</v>
      </c>
      <c r="G784" s="142">
        <v>0</v>
      </c>
      <c r="H784" s="142">
        <f t="shared" si="702"/>
        <v>1.2000000000000002</v>
      </c>
      <c r="I784" s="142">
        <v>3.96548714</v>
      </c>
      <c r="J784" s="142">
        <v>3.1120352599999999</v>
      </c>
      <c r="K784" s="142">
        <v>0</v>
      </c>
      <c r="L784" s="142">
        <v>0</v>
      </c>
      <c r="M784" s="142">
        <v>0.85345188000000005</v>
      </c>
      <c r="N784" s="142">
        <f t="shared" si="703"/>
        <v>8.0345128599999995</v>
      </c>
      <c r="O784" s="142">
        <f t="shared" si="704"/>
        <v>-2.3920352600000001</v>
      </c>
      <c r="P784" s="142">
        <f t="shared" si="705"/>
        <v>10.079999999999998</v>
      </c>
      <c r="Q784" s="142">
        <f t="shared" si="706"/>
        <v>0</v>
      </c>
      <c r="R784" s="142">
        <f t="shared" si="707"/>
        <v>0.34654812000000013</v>
      </c>
      <c r="S784" s="134">
        <v>3.3045726099999992</v>
      </c>
      <c r="T784" s="134">
        <v>2.5933627099999996</v>
      </c>
      <c r="U784" s="168">
        <v>0</v>
      </c>
      <c r="V784" s="134">
        <v>0</v>
      </c>
      <c r="W784" s="142">
        <v>0.71120989999999995</v>
      </c>
      <c r="X784" s="142"/>
      <c r="Y784" s="142"/>
      <c r="Z784" s="142"/>
      <c r="AA784" s="142"/>
      <c r="AB784" s="142"/>
      <c r="AC784" s="142"/>
      <c r="AD784" s="142"/>
      <c r="AE784" s="134">
        <v>0</v>
      </c>
      <c r="AF784" s="142"/>
      <c r="AG784" s="142"/>
      <c r="AH784" s="142"/>
      <c r="AI784" s="142"/>
      <c r="AJ784" s="134">
        <v>0</v>
      </c>
      <c r="AK784" s="142"/>
    </row>
    <row r="785" spans="1:37" ht="47.25" x14ac:dyDescent="0.25">
      <c r="A785" s="267">
        <f t="shared" si="662"/>
        <v>689</v>
      </c>
      <c r="B785" s="135" t="s">
        <v>1148</v>
      </c>
      <c r="C785" s="171" t="s">
        <v>1149</v>
      </c>
      <c r="D785" s="142">
        <v>0.20421600000000001</v>
      </c>
      <c r="E785" s="142">
        <f t="shared" si="700"/>
        <v>1.225296E-2</v>
      </c>
      <c r="F785" s="142">
        <f t="shared" si="701"/>
        <v>0.17154143999999999</v>
      </c>
      <c r="G785" s="142">
        <v>0</v>
      </c>
      <c r="H785" s="142">
        <f t="shared" si="702"/>
        <v>2.0421600000000002E-2</v>
      </c>
      <c r="I785" s="142">
        <v>2.5052699759999997</v>
      </c>
      <c r="J785" s="142">
        <v>0</v>
      </c>
      <c r="K785" s="142">
        <v>2.4873868199999998</v>
      </c>
      <c r="L785" s="142">
        <v>0</v>
      </c>
      <c r="M785" s="142">
        <v>1.7883156000000001E-2</v>
      </c>
      <c r="N785" s="142">
        <f t="shared" si="703"/>
        <v>-2.3010539759999995</v>
      </c>
      <c r="O785" s="142">
        <f t="shared" si="704"/>
        <v>1.225296E-2</v>
      </c>
      <c r="P785" s="142">
        <f t="shared" si="705"/>
        <v>-2.3158453799999998</v>
      </c>
      <c r="Q785" s="142">
        <f t="shared" si="706"/>
        <v>0</v>
      </c>
      <c r="R785" s="142">
        <f t="shared" si="707"/>
        <v>2.5384440000000008E-3</v>
      </c>
      <c r="S785" s="134">
        <v>2.08772498</v>
      </c>
      <c r="T785" s="134">
        <v>0</v>
      </c>
      <c r="U785" s="168">
        <v>2.07282235</v>
      </c>
      <c r="V785" s="134">
        <v>0</v>
      </c>
      <c r="W785" s="142">
        <v>1.4902629999999998E-2</v>
      </c>
      <c r="X785" s="142"/>
      <c r="Y785" s="142"/>
      <c r="Z785" s="142"/>
      <c r="AA785" s="142"/>
      <c r="AB785" s="142"/>
      <c r="AC785" s="142"/>
      <c r="AD785" s="142"/>
      <c r="AE785" s="134">
        <v>0</v>
      </c>
      <c r="AF785" s="181">
        <v>2020</v>
      </c>
      <c r="AG785" s="142" t="s">
        <v>2200</v>
      </c>
      <c r="AH785" s="142" t="s">
        <v>2201</v>
      </c>
      <c r="AI785" s="142" t="s">
        <v>2202</v>
      </c>
      <c r="AJ785" s="134">
        <v>7.0000000000000001E-3</v>
      </c>
      <c r="AK785" s="142"/>
    </row>
    <row r="786" spans="1:37" ht="47.25" x14ac:dyDescent="0.25">
      <c r="A786" s="267">
        <f t="shared" si="662"/>
        <v>690</v>
      </c>
      <c r="B786" s="135" t="s">
        <v>1150</v>
      </c>
      <c r="C786" s="171" t="s">
        <v>1151</v>
      </c>
      <c r="D786" s="142">
        <v>0.20421600000000001</v>
      </c>
      <c r="E786" s="142">
        <f t="shared" si="700"/>
        <v>1.225296E-2</v>
      </c>
      <c r="F786" s="142">
        <f t="shared" si="701"/>
        <v>0.17154143999999999</v>
      </c>
      <c r="G786" s="142">
        <v>0</v>
      </c>
      <c r="H786" s="142">
        <f t="shared" si="702"/>
        <v>2.0421600000000002E-2</v>
      </c>
      <c r="I786" s="142">
        <v>0.49822986800000002</v>
      </c>
      <c r="J786" s="142">
        <v>0</v>
      </c>
      <c r="K786" s="142">
        <v>0.48699578000000004</v>
      </c>
      <c r="L786" s="142">
        <v>0</v>
      </c>
      <c r="M786" s="142">
        <v>1.1234087999999998E-2</v>
      </c>
      <c r="N786" s="142">
        <f t="shared" si="703"/>
        <v>-0.29401386800000001</v>
      </c>
      <c r="O786" s="142">
        <f t="shared" si="704"/>
        <v>1.225296E-2</v>
      </c>
      <c r="P786" s="142">
        <f t="shared" si="705"/>
        <v>-0.31545434000000006</v>
      </c>
      <c r="Q786" s="142">
        <f t="shared" si="706"/>
        <v>0</v>
      </c>
      <c r="R786" s="142">
        <f t="shared" si="707"/>
        <v>9.1875120000000036E-3</v>
      </c>
      <c r="S786" s="134">
        <v>9.3617399999999986E-3</v>
      </c>
      <c r="T786" s="134">
        <v>0</v>
      </c>
      <c r="U786" s="168">
        <v>0</v>
      </c>
      <c r="V786" s="134">
        <v>0</v>
      </c>
      <c r="W786" s="142">
        <v>9.3617399999999986E-3</v>
      </c>
      <c r="X786" s="142"/>
      <c r="Y786" s="142"/>
      <c r="Z786" s="142"/>
      <c r="AA786" s="142"/>
      <c r="AB786" s="142"/>
      <c r="AC786" s="142"/>
      <c r="AD786" s="142"/>
      <c r="AE786" s="134">
        <v>0</v>
      </c>
      <c r="AF786" s="181">
        <v>2020</v>
      </c>
      <c r="AG786" s="142" t="s">
        <v>2200</v>
      </c>
      <c r="AH786" s="142" t="s">
        <v>2201</v>
      </c>
      <c r="AI786" s="142" t="s">
        <v>2202</v>
      </c>
      <c r="AJ786" s="134">
        <v>6.6000000000000003E-2</v>
      </c>
      <c r="AK786" s="142"/>
    </row>
    <row r="787" spans="1:37" ht="47.25" x14ac:dyDescent="0.25">
      <c r="A787" s="267">
        <f t="shared" si="662"/>
        <v>691</v>
      </c>
      <c r="B787" s="140" t="s">
        <v>1152</v>
      </c>
      <c r="C787" s="132" t="s">
        <v>1153</v>
      </c>
      <c r="D787" s="142">
        <v>0.20421600000000001</v>
      </c>
      <c r="E787" s="142">
        <f t="shared" si="700"/>
        <v>1.225296E-2</v>
      </c>
      <c r="F787" s="142">
        <f t="shared" si="701"/>
        <v>0.17154143999999999</v>
      </c>
      <c r="G787" s="142">
        <v>0</v>
      </c>
      <c r="H787" s="142">
        <f t="shared" si="702"/>
        <v>2.0421600000000002E-2</v>
      </c>
      <c r="I787" s="142">
        <v>2.2542978659999999</v>
      </c>
      <c r="J787" s="142">
        <v>0</v>
      </c>
      <c r="K787" s="142">
        <v>2.2333532699999998</v>
      </c>
      <c r="L787" s="142">
        <v>0</v>
      </c>
      <c r="M787" s="142">
        <v>2.0944596000000003E-2</v>
      </c>
      <c r="N787" s="142">
        <f t="shared" si="703"/>
        <v>-2.0500818659999998</v>
      </c>
      <c r="O787" s="142">
        <f t="shared" si="704"/>
        <v>1.225296E-2</v>
      </c>
      <c r="P787" s="142">
        <f t="shared" si="705"/>
        <v>-2.0618118299999999</v>
      </c>
      <c r="Q787" s="142">
        <f t="shared" si="706"/>
        <v>0</v>
      </c>
      <c r="R787" s="142">
        <f t="shared" si="707"/>
        <v>-5.2299600000000127E-4</v>
      </c>
      <c r="S787" s="134">
        <v>1.7453830000000004E-2</v>
      </c>
      <c r="T787" s="134">
        <v>0</v>
      </c>
      <c r="U787" s="168">
        <v>0</v>
      </c>
      <c r="V787" s="134">
        <v>0</v>
      </c>
      <c r="W787" s="142">
        <v>1.7453830000000004E-2</v>
      </c>
      <c r="X787" s="142"/>
      <c r="Y787" s="142"/>
      <c r="Z787" s="142"/>
      <c r="AA787" s="142"/>
      <c r="AB787" s="142"/>
      <c r="AC787" s="142"/>
      <c r="AD787" s="142"/>
      <c r="AE787" s="134">
        <v>0</v>
      </c>
      <c r="AF787" s="181">
        <v>2020</v>
      </c>
      <c r="AG787" s="142" t="s">
        <v>2200</v>
      </c>
      <c r="AH787" s="142" t="s">
        <v>2201</v>
      </c>
      <c r="AI787" s="142" t="s">
        <v>2202</v>
      </c>
      <c r="AJ787" s="134">
        <v>0.08</v>
      </c>
      <c r="AK787" s="142"/>
    </row>
    <row r="788" spans="1:37" ht="47.25" x14ac:dyDescent="0.25">
      <c r="A788" s="267">
        <f t="shared" si="662"/>
        <v>692</v>
      </c>
      <c r="B788" s="140" t="s">
        <v>1154</v>
      </c>
      <c r="C788" s="132" t="s">
        <v>1155</v>
      </c>
      <c r="D788" s="142">
        <v>0.20421600000000001</v>
      </c>
      <c r="E788" s="142">
        <f t="shared" si="700"/>
        <v>1.225296E-2</v>
      </c>
      <c r="F788" s="142">
        <f t="shared" si="701"/>
        <v>0.17154143999999999</v>
      </c>
      <c r="G788" s="142">
        <v>0</v>
      </c>
      <c r="H788" s="142">
        <f t="shared" si="702"/>
        <v>2.0421600000000002E-2</v>
      </c>
      <c r="I788" s="142">
        <v>0.49267820000000001</v>
      </c>
      <c r="J788" s="142">
        <v>0</v>
      </c>
      <c r="K788" s="142">
        <v>0.47989520000000002</v>
      </c>
      <c r="L788" s="142">
        <v>0</v>
      </c>
      <c r="M788" s="142">
        <v>1.2783000000000001E-2</v>
      </c>
      <c r="N788" s="142">
        <f t="shared" si="703"/>
        <v>-0.2884622</v>
      </c>
      <c r="O788" s="142">
        <f t="shared" si="704"/>
        <v>1.225296E-2</v>
      </c>
      <c r="P788" s="142">
        <f t="shared" si="705"/>
        <v>-0.30835376000000003</v>
      </c>
      <c r="Q788" s="142">
        <f t="shared" si="706"/>
        <v>0</v>
      </c>
      <c r="R788" s="142">
        <f t="shared" si="707"/>
        <v>7.6386000000000006E-3</v>
      </c>
      <c r="S788" s="134">
        <v>1.0652500000000001E-2</v>
      </c>
      <c r="T788" s="134">
        <v>0</v>
      </c>
      <c r="U788" s="168">
        <v>0</v>
      </c>
      <c r="V788" s="134">
        <v>0</v>
      </c>
      <c r="W788" s="142">
        <v>1.0652500000000001E-2</v>
      </c>
      <c r="X788" s="142"/>
      <c r="Y788" s="142"/>
      <c r="Z788" s="142"/>
      <c r="AA788" s="142"/>
      <c r="AB788" s="142"/>
      <c r="AC788" s="142"/>
      <c r="AD788" s="142"/>
      <c r="AE788" s="134">
        <v>0</v>
      </c>
      <c r="AF788" s="181">
        <v>2020</v>
      </c>
      <c r="AG788" s="142" t="s">
        <v>2200</v>
      </c>
      <c r="AH788" s="142" t="s">
        <v>2201</v>
      </c>
      <c r="AI788" s="142" t="s">
        <v>2202</v>
      </c>
      <c r="AJ788" s="134">
        <v>5.2699999999999997E-2</v>
      </c>
      <c r="AK788" s="142"/>
    </row>
    <row r="789" spans="1:37" ht="47.25" x14ac:dyDescent="0.25">
      <c r="A789" s="267">
        <f t="shared" si="662"/>
        <v>693</v>
      </c>
      <c r="B789" s="140" t="s">
        <v>1156</v>
      </c>
      <c r="C789" s="132" t="s">
        <v>1157</v>
      </c>
      <c r="D789" s="142">
        <v>0.15929999999999997</v>
      </c>
      <c r="E789" s="142">
        <f t="shared" si="700"/>
        <v>9.5579999999999971E-3</v>
      </c>
      <c r="F789" s="142">
        <f t="shared" si="701"/>
        <v>0.13381199999999999</v>
      </c>
      <c r="G789" s="142">
        <v>0</v>
      </c>
      <c r="H789" s="142">
        <f t="shared" si="702"/>
        <v>1.5929999999999996E-2</v>
      </c>
      <c r="I789" s="142">
        <v>1.1329523999999999E-2</v>
      </c>
      <c r="J789" s="142">
        <v>0</v>
      </c>
      <c r="K789" s="142">
        <v>0</v>
      </c>
      <c r="L789" s="142">
        <v>0</v>
      </c>
      <c r="M789" s="142">
        <v>1.1329523999999999E-2</v>
      </c>
      <c r="N789" s="142">
        <f t="shared" si="703"/>
        <v>0.14797047599999996</v>
      </c>
      <c r="O789" s="142">
        <f t="shared" si="704"/>
        <v>9.5579999999999971E-3</v>
      </c>
      <c r="P789" s="142">
        <f t="shared" si="705"/>
        <v>0.13381199999999999</v>
      </c>
      <c r="Q789" s="142">
        <f t="shared" si="706"/>
        <v>0</v>
      </c>
      <c r="R789" s="142">
        <f t="shared" si="707"/>
        <v>4.6004759999999974E-3</v>
      </c>
      <c r="S789" s="134">
        <v>9.4412700000000016E-3</v>
      </c>
      <c r="T789" s="134">
        <v>0</v>
      </c>
      <c r="U789" s="168">
        <v>0</v>
      </c>
      <c r="V789" s="134">
        <v>0</v>
      </c>
      <c r="W789" s="142">
        <v>9.4412700000000016E-3</v>
      </c>
      <c r="X789" s="142"/>
      <c r="Y789" s="142"/>
      <c r="Z789" s="142"/>
      <c r="AA789" s="142"/>
      <c r="AB789" s="142"/>
      <c r="AC789" s="142"/>
      <c r="AD789" s="142"/>
      <c r="AE789" s="134">
        <v>0</v>
      </c>
      <c r="AF789" s="142"/>
      <c r="AG789" s="142"/>
      <c r="AH789" s="142"/>
      <c r="AI789" s="142"/>
      <c r="AJ789" s="134">
        <v>0</v>
      </c>
      <c r="AK789" s="142"/>
    </row>
    <row r="790" spans="1:37" ht="47.25" x14ac:dyDescent="0.25">
      <c r="A790" s="267">
        <f t="shared" ref="A790:A853" si="708">IF(A789&gt;0,A789+1,A788+1)</f>
        <v>694</v>
      </c>
      <c r="B790" s="140" t="s">
        <v>1158</v>
      </c>
      <c r="C790" s="132" t="s">
        <v>1159</v>
      </c>
      <c r="D790" s="142">
        <v>0.20421600000000001</v>
      </c>
      <c r="E790" s="142">
        <f t="shared" si="700"/>
        <v>1.225296E-2</v>
      </c>
      <c r="F790" s="142">
        <f t="shared" si="701"/>
        <v>0.17154143999999999</v>
      </c>
      <c r="G790" s="142">
        <v>0</v>
      </c>
      <c r="H790" s="142">
        <f t="shared" si="702"/>
        <v>2.0421600000000002E-2</v>
      </c>
      <c r="I790" s="142">
        <v>0.49320759400000003</v>
      </c>
      <c r="J790" s="142">
        <v>0</v>
      </c>
      <c r="K790" s="142">
        <v>0.48014359000000001</v>
      </c>
      <c r="L790" s="142">
        <v>0</v>
      </c>
      <c r="M790" s="142">
        <v>1.3064004000000001E-2</v>
      </c>
      <c r="N790" s="142">
        <f t="shared" si="703"/>
        <v>-0.28899159400000002</v>
      </c>
      <c r="O790" s="142">
        <f t="shared" si="704"/>
        <v>1.225296E-2</v>
      </c>
      <c r="P790" s="142">
        <f t="shared" si="705"/>
        <v>-0.30860215000000002</v>
      </c>
      <c r="Q790" s="142">
        <f t="shared" si="706"/>
        <v>0</v>
      </c>
      <c r="R790" s="142">
        <f t="shared" si="707"/>
        <v>7.357596000000001E-3</v>
      </c>
      <c r="S790" s="134">
        <v>1.0886670000000001E-2</v>
      </c>
      <c r="T790" s="134">
        <v>0</v>
      </c>
      <c r="U790" s="168">
        <v>0</v>
      </c>
      <c r="V790" s="134">
        <v>0</v>
      </c>
      <c r="W790" s="142">
        <v>1.0886670000000001E-2</v>
      </c>
      <c r="X790" s="142"/>
      <c r="Y790" s="142"/>
      <c r="Z790" s="142"/>
      <c r="AA790" s="142"/>
      <c r="AB790" s="142"/>
      <c r="AC790" s="142"/>
      <c r="AD790" s="142"/>
      <c r="AE790" s="134">
        <v>0</v>
      </c>
      <c r="AF790" s="181">
        <v>2020</v>
      </c>
      <c r="AG790" s="142" t="s">
        <v>2200</v>
      </c>
      <c r="AH790" s="142" t="s">
        <v>2201</v>
      </c>
      <c r="AI790" s="142" t="s">
        <v>2202</v>
      </c>
      <c r="AJ790" s="134">
        <v>6.3E-2</v>
      </c>
      <c r="AK790" s="142"/>
    </row>
    <row r="791" spans="1:37" ht="47.25" x14ac:dyDescent="0.25">
      <c r="A791" s="267">
        <f t="shared" si="708"/>
        <v>695</v>
      </c>
      <c r="B791" s="135" t="s">
        <v>1160</v>
      </c>
      <c r="C791" s="136" t="s">
        <v>1161</v>
      </c>
      <c r="D791" s="142">
        <v>0.20421600000000001</v>
      </c>
      <c r="E791" s="142">
        <f t="shared" si="700"/>
        <v>1.225296E-2</v>
      </c>
      <c r="F791" s="142">
        <f t="shared" si="701"/>
        <v>0.17154143999999999</v>
      </c>
      <c r="G791" s="142">
        <v>0</v>
      </c>
      <c r="H791" s="142">
        <f t="shared" si="702"/>
        <v>2.0421600000000002E-2</v>
      </c>
      <c r="I791" s="142">
        <v>3.0739282999999999</v>
      </c>
      <c r="J791" s="142">
        <v>0.47658208000000002</v>
      </c>
      <c r="K791" s="142">
        <v>2.56680742</v>
      </c>
      <c r="L791" s="142">
        <v>0</v>
      </c>
      <c r="M791" s="142">
        <v>3.0538800000000001E-2</v>
      </c>
      <c r="N791" s="142">
        <f t="shared" si="703"/>
        <v>-2.8697122999999998</v>
      </c>
      <c r="O791" s="142">
        <f t="shared" si="704"/>
        <v>-0.46432912000000004</v>
      </c>
      <c r="P791" s="142">
        <f t="shared" si="705"/>
        <v>-2.39526598</v>
      </c>
      <c r="Q791" s="142">
        <f t="shared" si="706"/>
        <v>0</v>
      </c>
      <c r="R791" s="142">
        <f t="shared" si="707"/>
        <v>-1.01172E-2</v>
      </c>
      <c r="S791" s="134">
        <v>2.5616069100000005</v>
      </c>
      <c r="T791" s="134">
        <v>0.39715173000000004</v>
      </c>
      <c r="U791" s="168">
        <v>2.1390061800000004</v>
      </c>
      <c r="V791" s="134">
        <v>0</v>
      </c>
      <c r="W791" s="142">
        <v>2.5448999999999999E-2</v>
      </c>
      <c r="X791" s="142"/>
      <c r="Y791" s="142"/>
      <c r="Z791" s="142"/>
      <c r="AA791" s="142"/>
      <c r="AB791" s="142"/>
      <c r="AC791" s="142"/>
      <c r="AD791" s="142"/>
      <c r="AE791" s="134">
        <v>0</v>
      </c>
      <c r="AF791" s="181">
        <v>2020</v>
      </c>
      <c r="AG791" s="142" t="s">
        <v>2200</v>
      </c>
      <c r="AH791" s="142" t="s">
        <v>2201</v>
      </c>
      <c r="AI791" s="142" t="s">
        <v>2202</v>
      </c>
      <c r="AJ791" s="134">
        <v>4.3999999999999997E-2</v>
      </c>
      <c r="AK791" s="142"/>
    </row>
    <row r="792" spans="1:37" ht="47.25" x14ac:dyDescent="0.25">
      <c r="A792" s="267">
        <f t="shared" si="708"/>
        <v>696</v>
      </c>
      <c r="B792" s="140" t="s">
        <v>1162</v>
      </c>
      <c r="C792" s="132" t="s">
        <v>1163</v>
      </c>
      <c r="D792" s="142">
        <v>0.20421600000000001</v>
      </c>
      <c r="E792" s="142">
        <f t="shared" si="700"/>
        <v>1.225296E-2</v>
      </c>
      <c r="F792" s="142">
        <f t="shared" si="701"/>
        <v>0.17154143999999999</v>
      </c>
      <c r="G792" s="142">
        <v>0</v>
      </c>
      <c r="H792" s="142">
        <f t="shared" si="702"/>
        <v>2.0421600000000002E-2</v>
      </c>
      <c r="I792" s="142">
        <v>2.3163990499999998</v>
      </c>
      <c r="J792" s="142">
        <v>0</v>
      </c>
      <c r="K792" s="142">
        <v>2.29956863</v>
      </c>
      <c r="L792" s="142">
        <v>0</v>
      </c>
      <c r="M792" s="142">
        <v>1.6830419999999999E-2</v>
      </c>
      <c r="N792" s="142">
        <f t="shared" si="703"/>
        <v>-2.1121830499999996</v>
      </c>
      <c r="O792" s="142">
        <f t="shared" si="704"/>
        <v>1.225296E-2</v>
      </c>
      <c r="P792" s="142">
        <f t="shared" si="705"/>
        <v>-2.1280271900000001</v>
      </c>
      <c r="Q792" s="142">
        <f t="shared" si="706"/>
        <v>0</v>
      </c>
      <c r="R792" s="142">
        <f t="shared" si="707"/>
        <v>3.5911800000000028E-3</v>
      </c>
      <c r="S792" s="134">
        <v>1.93033254</v>
      </c>
      <c r="T792" s="134">
        <v>0</v>
      </c>
      <c r="U792" s="168">
        <v>1.9163071899999999</v>
      </c>
      <c r="V792" s="134">
        <v>0</v>
      </c>
      <c r="W792" s="142">
        <v>1.4025349999999999E-2</v>
      </c>
      <c r="X792" s="142"/>
      <c r="Y792" s="142"/>
      <c r="Z792" s="142"/>
      <c r="AA792" s="142"/>
      <c r="AB792" s="142"/>
      <c r="AC792" s="142"/>
      <c r="AD792" s="142"/>
      <c r="AE792" s="134">
        <v>0</v>
      </c>
      <c r="AF792" s="181">
        <v>2020</v>
      </c>
      <c r="AG792" s="142" t="s">
        <v>2200</v>
      </c>
      <c r="AH792" s="142" t="s">
        <v>2201</v>
      </c>
      <c r="AI792" s="142" t="s">
        <v>2202</v>
      </c>
      <c r="AJ792" s="134">
        <v>3.2000000000000001E-2</v>
      </c>
      <c r="AK792" s="142"/>
    </row>
    <row r="793" spans="1:37" ht="63" x14ac:dyDescent="0.25">
      <c r="A793" s="267">
        <f t="shared" si="708"/>
        <v>697</v>
      </c>
      <c r="B793" s="140" t="s">
        <v>1164</v>
      </c>
      <c r="C793" s="132" t="s">
        <v>1165</v>
      </c>
      <c r="D793" s="142">
        <v>0.20421600000000001</v>
      </c>
      <c r="E793" s="142">
        <f t="shared" si="700"/>
        <v>1.225296E-2</v>
      </c>
      <c r="F793" s="142">
        <f t="shared" si="701"/>
        <v>0.17154143999999999</v>
      </c>
      <c r="G793" s="142">
        <v>0</v>
      </c>
      <c r="H793" s="142">
        <f t="shared" si="702"/>
        <v>2.0421600000000002E-2</v>
      </c>
      <c r="I793" s="142">
        <v>2.2939603740000005</v>
      </c>
      <c r="J793" s="142">
        <v>0</v>
      </c>
      <c r="K793" s="142">
        <v>2.2770385500000003</v>
      </c>
      <c r="L793" s="142">
        <v>0</v>
      </c>
      <c r="M793" s="142">
        <v>1.6921823999999999E-2</v>
      </c>
      <c r="N793" s="142">
        <f t="shared" si="703"/>
        <v>-2.0897443740000003</v>
      </c>
      <c r="O793" s="142">
        <f t="shared" si="704"/>
        <v>1.225296E-2</v>
      </c>
      <c r="P793" s="142">
        <f t="shared" si="705"/>
        <v>-2.1054971100000004</v>
      </c>
      <c r="Q793" s="142">
        <f t="shared" si="706"/>
        <v>0</v>
      </c>
      <c r="R793" s="142">
        <f t="shared" si="707"/>
        <v>3.4997760000000031E-3</v>
      </c>
      <c r="S793" s="134">
        <v>1.91163364</v>
      </c>
      <c r="T793" s="134">
        <v>0</v>
      </c>
      <c r="U793" s="168">
        <v>1.8975321200000002</v>
      </c>
      <c r="V793" s="134">
        <v>0</v>
      </c>
      <c r="W793" s="142">
        <v>1.4101520000000001E-2</v>
      </c>
      <c r="X793" s="142"/>
      <c r="Y793" s="142"/>
      <c r="Z793" s="142"/>
      <c r="AA793" s="142"/>
      <c r="AB793" s="142"/>
      <c r="AC793" s="142"/>
      <c r="AD793" s="142"/>
      <c r="AE793" s="134">
        <v>0</v>
      </c>
      <c r="AF793" s="181">
        <v>2020</v>
      </c>
      <c r="AG793" s="142" t="s">
        <v>2200</v>
      </c>
      <c r="AH793" s="142" t="s">
        <v>2201</v>
      </c>
      <c r="AI793" s="142" t="s">
        <v>2202</v>
      </c>
      <c r="AJ793" s="134">
        <v>3.2000000000000001E-2</v>
      </c>
      <c r="AK793" s="142"/>
    </row>
    <row r="794" spans="1:37" ht="63" x14ac:dyDescent="0.25">
      <c r="A794" s="267">
        <f t="shared" si="708"/>
        <v>698</v>
      </c>
      <c r="B794" s="140" t="s">
        <v>1166</v>
      </c>
      <c r="C794" s="132" t="s">
        <v>1167</v>
      </c>
      <c r="D794" s="142">
        <v>0.20421600000000001</v>
      </c>
      <c r="E794" s="142">
        <f t="shared" si="700"/>
        <v>1.225296E-2</v>
      </c>
      <c r="F794" s="142">
        <f t="shared" si="701"/>
        <v>0.17154143999999999</v>
      </c>
      <c r="G794" s="142">
        <v>0</v>
      </c>
      <c r="H794" s="142">
        <f t="shared" si="702"/>
        <v>2.0421600000000002E-2</v>
      </c>
      <c r="I794" s="142">
        <v>2.3043465480000003</v>
      </c>
      <c r="J794" s="142">
        <v>0</v>
      </c>
      <c r="K794" s="142">
        <v>2.2898364000000004</v>
      </c>
      <c r="L794" s="142">
        <v>0</v>
      </c>
      <c r="M794" s="142">
        <v>1.4510147999999999E-2</v>
      </c>
      <c r="N794" s="142">
        <f t="shared" si="703"/>
        <v>-2.1001305480000001</v>
      </c>
      <c r="O794" s="142">
        <f t="shared" si="704"/>
        <v>1.225296E-2</v>
      </c>
      <c r="P794" s="142">
        <f t="shared" si="705"/>
        <v>-2.1182949600000005</v>
      </c>
      <c r="Q794" s="142">
        <f t="shared" si="706"/>
        <v>0</v>
      </c>
      <c r="R794" s="142">
        <f t="shared" si="707"/>
        <v>5.9114520000000028E-3</v>
      </c>
      <c r="S794" s="134">
        <v>1.9202887899999999</v>
      </c>
      <c r="T794" s="134">
        <v>0</v>
      </c>
      <c r="U794" s="168">
        <v>1.9081969999999999</v>
      </c>
      <c r="V794" s="134">
        <v>0</v>
      </c>
      <c r="W794" s="142">
        <v>1.2091790000000002E-2</v>
      </c>
      <c r="X794" s="142"/>
      <c r="Y794" s="142"/>
      <c r="Z794" s="142"/>
      <c r="AA794" s="142"/>
      <c r="AB794" s="142"/>
      <c r="AC794" s="142"/>
      <c r="AD794" s="142"/>
      <c r="AE794" s="134">
        <v>0</v>
      </c>
      <c r="AF794" s="181">
        <v>2020</v>
      </c>
      <c r="AG794" s="142" t="s">
        <v>2200</v>
      </c>
      <c r="AH794" s="142" t="s">
        <v>2201</v>
      </c>
      <c r="AI794" s="142" t="s">
        <v>2202</v>
      </c>
      <c r="AJ794" s="134">
        <v>3.2000000000000001E-2</v>
      </c>
      <c r="AK794" s="142"/>
    </row>
    <row r="795" spans="1:37" ht="47.25" x14ac:dyDescent="0.25">
      <c r="A795" s="267">
        <f t="shared" si="708"/>
        <v>699</v>
      </c>
      <c r="B795" s="140" t="s">
        <v>1168</v>
      </c>
      <c r="C795" s="132" t="s">
        <v>1169</v>
      </c>
      <c r="D795" s="142">
        <v>0.20421600000000001</v>
      </c>
      <c r="E795" s="142">
        <f t="shared" si="700"/>
        <v>1.225296E-2</v>
      </c>
      <c r="F795" s="142">
        <f t="shared" si="701"/>
        <v>0.17154143999999999</v>
      </c>
      <c r="G795" s="142">
        <v>0</v>
      </c>
      <c r="H795" s="142">
        <f t="shared" si="702"/>
        <v>2.0421600000000002E-2</v>
      </c>
      <c r="I795" s="142">
        <v>2.1121108339999997</v>
      </c>
      <c r="J795" s="142">
        <v>0</v>
      </c>
      <c r="K795" s="142">
        <v>2.0857769899999998</v>
      </c>
      <c r="L795" s="142">
        <v>0</v>
      </c>
      <c r="M795" s="142">
        <v>2.6333844000000002E-2</v>
      </c>
      <c r="N795" s="142">
        <f t="shared" si="703"/>
        <v>-1.9078948339999997</v>
      </c>
      <c r="O795" s="142">
        <f t="shared" si="704"/>
        <v>1.225296E-2</v>
      </c>
      <c r="P795" s="142">
        <f t="shared" si="705"/>
        <v>-1.9142355499999999</v>
      </c>
      <c r="Q795" s="142">
        <f t="shared" si="706"/>
        <v>0</v>
      </c>
      <c r="R795" s="142">
        <f t="shared" si="707"/>
        <v>-5.9122440000000005E-3</v>
      </c>
      <c r="S795" s="134">
        <v>1.76009236</v>
      </c>
      <c r="T795" s="134">
        <v>0</v>
      </c>
      <c r="U795" s="168">
        <v>1.73814749</v>
      </c>
      <c r="V795" s="134">
        <v>0</v>
      </c>
      <c r="W795" s="142">
        <v>2.1944869999999998E-2</v>
      </c>
      <c r="X795" s="142"/>
      <c r="Y795" s="142"/>
      <c r="Z795" s="142"/>
      <c r="AA795" s="142"/>
      <c r="AB795" s="142"/>
      <c r="AC795" s="142"/>
      <c r="AD795" s="142"/>
      <c r="AE795" s="134">
        <v>0</v>
      </c>
      <c r="AF795" s="181">
        <v>2020</v>
      </c>
      <c r="AG795" s="142" t="s">
        <v>2200</v>
      </c>
      <c r="AH795" s="142" t="s">
        <v>2201</v>
      </c>
      <c r="AI795" s="142" t="s">
        <v>2202</v>
      </c>
      <c r="AJ795" s="134">
        <v>7.3999999999999996E-2</v>
      </c>
      <c r="AK795" s="142"/>
    </row>
    <row r="796" spans="1:37" ht="63" x14ac:dyDescent="0.25">
      <c r="A796" s="267">
        <f t="shared" si="708"/>
        <v>700</v>
      </c>
      <c r="B796" s="135" t="s">
        <v>1170</v>
      </c>
      <c r="C796" s="136" t="s">
        <v>1171</v>
      </c>
      <c r="D796" s="142">
        <v>0.20421600000000001</v>
      </c>
      <c r="E796" s="142">
        <f t="shared" si="700"/>
        <v>1.225296E-2</v>
      </c>
      <c r="F796" s="142">
        <f t="shared" si="701"/>
        <v>0.17154143999999999</v>
      </c>
      <c r="G796" s="142">
        <v>0</v>
      </c>
      <c r="H796" s="142">
        <f t="shared" si="702"/>
        <v>2.0421600000000002E-2</v>
      </c>
      <c r="I796" s="142">
        <v>2.1269336700000001</v>
      </c>
      <c r="J796" s="142">
        <v>0</v>
      </c>
      <c r="K796" s="142">
        <v>2.1071847900000003</v>
      </c>
      <c r="L796" s="142">
        <v>0</v>
      </c>
      <c r="M796" s="142">
        <v>1.974888E-2</v>
      </c>
      <c r="N796" s="142">
        <f t="shared" si="703"/>
        <v>-1.9227176700000002</v>
      </c>
      <c r="O796" s="142">
        <f t="shared" si="704"/>
        <v>1.225296E-2</v>
      </c>
      <c r="P796" s="142">
        <f t="shared" si="705"/>
        <v>-1.9356433500000003</v>
      </c>
      <c r="Q796" s="142">
        <f t="shared" si="706"/>
        <v>0</v>
      </c>
      <c r="R796" s="142">
        <f t="shared" si="707"/>
        <v>6.7272000000000165E-4</v>
      </c>
      <c r="S796" s="134">
        <v>1.7724447300000001</v>
      </c>
      <c r="T796" s="134">
        <v>0</v>
      </c>
      <c r="U796" s="168">
        <v>1.7559873300000002</v>
      </c>
      <c r="V796" s="134">
        <v>0</v>
      </c>
      <c r="W796" s="142">
        <v>1.6457399999999997E-2</v>
      </c>
      <c r="X796" s="142"/>
      <c r="Y796" s="142"/>
      <c r="Z796" s="142"/>
      <c r="AA796" s="142"/>
      <c r="AB796" s="142"/>
      <c r="AC796" s="142"/>
      <c r="AD796" s="142"/>
      <c r="AE796" s="134">
        <v>0</v>
      </c>
      <c r="AF796" s="181">
        <v>2020</v>
      </c>
      <c r="AG796" s="142" t="s">
        <v>2200</v>
      </c>
      <c r="AH796" s="142" t="s">
        <v>2201</v>
      </c>
      <c r="AI796" s="142" t="s">
        <v>2202</v>
      </c>
      <c r="AJ796" s="134">
        <v>1.4E-2</v>
      </c>
      <c r="AK796" s="142"/>
    </row>
    <row r="797" spans="1:37" ht="47.25" x14ac:dyDescent="0.25">
      <c r="A797" s="267">
        <f t="shared" si="708"/>
        <v>701</v>
      </c>
      <c r="B797" s="140" t="s">
        <v>1172</v>
      </c>
      <c r="C797" s="132" t="s">
        <v>1173</v>
      </c>
      <c r="D797" s="142">
        <v>0.20421600000000001</v>
      </c>
      <c r="E797" s="142">
        <f t="shared" si="700"/>
        <v>1.225296E-2</v>
      </c>
      <c r="F797" s="142">
        <f t="shared" si="701"/>
        <v>0.17154143999999999</v>
      </c>
      <c r="G797" s="142">
        <v>0</v>
      </c>
      <c r="H797" s="142">
        <f t="shared" si="702"/>
        <v>2.0421600000000002E-2</v>
      </c>
      <c r="I797" s="142">
        <v>0.49302970400000001</v>
      </c>
      <c r="J797" s="142">
        <v>0</v>
      </c>
      <c r="K797" s="142">
        <v>0.47987102000000004</v>
      </c>
      <c r="L797" s="142">
        <v>0</v>
      </c>
      <c r="M797" s="142">
        <v>1.3158683999999999E-2</v>
      </c>
      <c r="N797" s="142">
        <f t="shared" si="703"/>
        <v>-0.288813704</v>
      </c>
      <c r="O797" s="142">
        <f t="shared" si="704"/>
        <v>1.225296E-2</v>
      </c>
      <c r="P797" s="142">
        <f t="shared" si="705"/>
        <v>-0.30832958000000005</v>
      </c>
      <c r="Q797" s="142">
        <f t="shared" si="706"/>
        <v>0</v>
      </c>
      <c r="R797" s="142">
        <f t="shared" si="707"/>
        <v>7.2629160000000029E-3</v>
      </c>
      <c r="S797" s="134">
        <v>1.0965569999999999E-2</v>
      </c>
      <c r="T797" s="134">
        <v>0</v>
      </c>
      <c r="U797" s="168">
        <v>0</v>
      </c>
      <c r="V797" s="134">
        <v>0</v>
      </c>
      <c r="W797" s="142">
        <v>1.0965569999999999E-2</v>
      </c>
      <c r="X797" s="142"/>
      <c r="Y797" s="142"/>
      <c r="Z797" s="142"/>
      <c r="AA797" s="142"/>
      <c r="AB797" s="142"/>
      <c r="AC797" s="142"/>
      <c r="AD797" s="142"/>
      <c r="AE797" s="134">
        <v>0</v>
      </c>
      <c r="AF797" s="181">
        <v>2020</v>
      </c>
      <c r="AG797" s="142" t="s">
        <v>2200</v>
      </c>
      <c r="AH797" s="142" t="s">
        <v>2201</v>
      </c>
      <c r="AI797" s="142" t="s">
        <v>2202</v>
      </c>
      <c r="AJ797" s="134">
        <v>4.2299999999999997E-2</v>
      </c>
      <c r="AK797" s="142"/>
    </row>
    <row r="798" spans="1:37" ht="47.25" x14ac:dyDescent="0.25">
      <c r="A798" s="267">
        <f t="shared" si="708"/>
        <v>702</v>
      </c>
      <c r="B798" s="140" t="s">
        <v>1174</v>
      </c>
      <c r="C798" s="132" t="s">
        <v>1175</v>
      </c>
      <c r="D798" s="142">
        <v>0.20421600000000001</v>
      </c>
      <c r="E798" s="142">
        <f t="shared" si="700"/>
        <v>1.225296E-2</v>
      </c>
      <c r="F798" s="142">
        <f t="shared" si="701"/>
        <v>0.17154143999999999</v>
      </c>
      <c r="G798" s="142">
        <v>0</v>
      </c>
      <c r="H798" s="142">
        <f t="shared" si="702"/>
        <v>2.0421600000000002E-2</v>
      </c>
      <c r="I798" s="142">
        <v>0.49476036400000001</v>
      </c>
      <c r="J798" s="142">
        <v>0</v>
      </c>
      <c r="K798" s="142">
        <v>0.48086614</v>
      </c>
      <c r="L798" s="142">
        <v>0</v>
      </c>
      <c r="M798" s="142">
        <v>1.3894224000000002E-2</v>
      </c>
      <c r="N798" s="142">
        <f t="shared" si="703"/>
        <v>-0.290544364</v>
      </c>
      <c r="O798" s="142">
        <f t="shared" si="704"/>
        <v>1.225296E-2</v>
      </c>
      <c r="P798" s="142">
        <f t="shared" si="705"/>
        <v>-0.30932470000000001</v>
      </c>
      <c r="Q798" s="142">
        <f t="shared" si="706"/>
        <v>0</v>
      </c>
      <c r="R798" s="142">
        <f t="shared" si="707"/>
        <v>6.5273759999999997E-3</v>
      </c>
      <c r="S798" s="134">
        <v>1.1578520000000002E-2</v>
      </c>
      <c r="T798" s="134">
        <v>0</v>
      </c>
      <c r="U798" s="168">
        <v>0</v>
      </c>
      <c r="V798" s="134">
        <v>0</v>
      </c>
      <c r="W798" s="142">
        <v>1.1578520000000002E-2</v>
      </c>
      <c r="X798" s="142"/>
      <c r="Y798" s="142"/>
      <c r="Z798" s="142"/>
      <c r="AA798" s="142"/>
      <c r="AB798" s="142"/>
      <c r="AC798" s="142"/>
      <c r="AD798" s="142"/>
      <c r="AE798" s="134">
        <v>0</v>
      </c>
      <c r="AF798" s="181">
        <v>2020</v>
      </c>
      <c r="AG798" s="142" t="s">
        <v>2200</v>
      </c>
      <c r="AH798" s="142" t="s">
        <v>2201</v>
      </c>
      <c r="AI798" s="142" t="s">
        <v>2202</v>
      </c>
      <c r="AJ798" s="134">
        <v>7.5600000000000001E-2</v>
      </c>
      <c r="AK798" s="142"/>
    </row>
    <row r="799" spans="1:37" ht="78.75" x14ac:dyDescent="0.25">
      <c r="A799" s="267">
        <f t="shared" si="708"/>
        <v>703</v>
      </c>
      <c r="B799" s="135" t="s">
        <v>1176</v>
      </c>
      <c r="C799" s="136" t="s">
        <v>1177</v>
      </c>
      <c r="D799" s="142">
        <v>1.5445800000000001</v>
      </c>
      <c r="E799" s="142">
        <f t="shared" si="700"/>
        <v>9.2674800000000002E-2</v>
      </c>
      <c r="F799" s="142">
        <f t="shared" si="701"/>
        <v>1.2974472000000001</v>
      </c>
      <c r="G799" s="142">
        <v>0</v>
      </c>
      <c r="H799" s="142">
        <f t="shared" si="702"/>
        <v>0.15445800000000001</v>
      </c>
      <c r="I799" s="142">
        <v>0.29722929399999998</v>
      </c>
      <c r="J799" s="142">
        <v>0</v>
      </c>
      <c r="K799" s="142">
        <v>0.27501144999999999</v>
      </c>
      <c r="L799" s="142">
        <v>0</v>
      </c>
      <c r="M799" s="142">
        <v>2.2217843999999997E-2</v>
      </c>
      <c r="N799" s="142">
        <f t="shared" si="703"/>
        <v>1.2473507060000002</v>
      </c>
      <c r="O799" s="142">
        <f t="shared" si="704"/>
        <v>9.2674800000000002E-2</v>
      </c>
      <c r="P799" s="142">
        <f t="shared" si="705"/>
        <v>1.0224357500000001</v>
      </c>
      <c r="Q799" s="142">
        <f t="shared" si="706"/>
        <v>0</v>
      </c>
      <c r="R799" s="142">
        <f t="shared" si="707"/>
        <v>0.13224015600000003</v>
      </c>
      <c r="S799" s="134">
        <v>1.8514869999999999E-2</v>
      </c>
      <c r="T799" s="134">
        <v>0</v>
      </c>
      <c r="U799" s="168">
        <v>0</v>
      </c>
      <c r="V799" s="134">
        <v>0</v>
      </c>
      <c r="W799" s="142">
        <v>1.8514869999999999E-2</v>
      </c>
      <c r="X799" s="142"/>
      <c r="Y799" s="142"/>
      <c r="Z799" s="142"/>
      <c r="AA799" s="142"/>
      <c r="AB799" s="181">
        <v>2020</v>
      </c>
      <c r="AC799" s="142" t="s">
        <v>2198</v>
      </c>
      <c r="AD799" s="142" t="s">
        <v>2199</v>
      </c>
      <c r="AE799" s="134">
        <v>0.25</v>
      </c>
      <c r="AF799" s="181">
        <v>2020</v>
      </c>
      <c r="AG799" s="142" t="s">
        <v>2200</v>
      </c>
      <c r="AH799" s="142" t="s">
        <v>2201</v>
      </c>
      <c r="AI799" s="142" t="s">
        <v>2202</v>
      </c>
      <c r="AJ799" s="134">
        <v>5.5E-2</v>
      </c>
      <c r="AK799" s="142"/>
    </row>
    <row r="800" spans="1:37" ht="78.75" x14ac:dyDescent="0.25">
      <c r="A800" s="267">
        <f t="shared" si="708"/>
        <v>704</v>
      </c>
      <c r="B800" s="140" t="s">
        <v>2029</v>
      </c>
      <c r="C800" s="132" t="s">
        <v>1178</v>
      </c>
      <c r="D800" s="142">
        <v>1.3513079999999997</v>
      </c>
      <c r="E800" s="142">
        <f t="shared" si="700"/>
        <v>8.1078479999999981E-2</v>
      </c>
      <c r="F800" s="142">
        <f t="shared" si="701"/>
        <v>1.1350987199999998</v>
      </c>
      <c r="G800" s="142">
        <v>0</v>
      </c>
      <c r="H800" s="142">
        <f t="shared" si="702"/>
        <v>0.13513079999999997</v>
      </c>
      <c r="I800" s="142">
        <v>1.5733480480000002</v>
      </c>
      <c r="J800" s="142">
        <v>1.4772416800000001</v>
      </c>
      <c r="K800" s="142">
        <v>0</v>
      </c>
      <c r="L800" s="142">
        <v>0</v>
      </c>
      <c r="M800" s="142">
        <v>9.6106368000000011E-2</v>
      </c>
      <c r="N800" s="142">
        <f t="shared" si="703"/>
        <v>-0.22204004800000043</v>
      </c>
      <c r="O800" s="142">
        <f t="shared" si="704"/>
        <v>-1.3961632000000002</v>
      </c>
      <c r="P800" s="142">
        <f t="shared" si="705"/>
        <v>1.1350987199999998</v>
      </c>
      <c r="Q800" s="142">
        <f t="shared" si="706"/>
        <v>0</v>
      </c>
      <c r="R800" s="142">
        <f t="shared" si="707"/>
        <v>3.9024431999999956E-2</v>
      </c>
      <c r="S800" s="134">
        <v>1.31112337</v>
      </c>
      <c r="T800" s="134">
        <v>1.2310347300000002</v>
      </c>
      <c r="U800" s="168">
        <v>0</v>
      </c>
      <c r="V800" s="134">
        <v>0</v>
      </c>
      <c r="W800" s="142">
        <v>8.0088639999999989E-2</v>
      </c>
      <c r="X800" s="142"/>
      <c r="Y800" s="142"/>
      <c r="Z800" s="142"/>
      <c r="AA800" s="142"/>
      <c r="AB800" s="142"/>
      <c r="AC800" s="142"/>
      <c r="AD800" s="142"/>
      <c r="AE800" s="134">
        <v>0</v>
      </c>
      <c r="AF800" s="142"/>
      <c r="AG800" s="142"/>
      <c r="AH800" s="142"/>
      <c r="AI800" s="142"/>
      <c r="AJ800" s="134">
        <v>0</v>
      </c>
      <c r="AK800" s="142"/>
    </row>
    <row r="801" spans="1:37" ht="78.75" x14ac:dyDescent="0.25">
      <c r="A801" s="267">
        <f t="shared" si="708"/>
        <v>705</v>
      </c>
      <c r="B801" s="135" t="s">
        <v>2030</v>
      </c>
      <c r="C801" s="136" t="s">
        <v>1179</v>
      </c>
      <c r="D801" s="142">
        <v>0.28053599999999995</v>
      </c>
      <c r="E801" s="142">
        <f t="shared" si="700"/>
        <v>1.6832159999999995E-2</v>
      </c>
      <c r="F801" s="142">
        <f t="shared" si="701"/>
        <v>0.23565023999999996</v>
      </c>
      <c r="G801" s="142">
        <v>0</v>
      </c>
      <c r="H801" s="142">
        <f t="shared" si="702"/>
        <v>2.8053599999999998E-2</v>
      </c>
      <c r="I801" s="142">
        <v>0.19807213600000001</v>
      </c>
      <c r="J801" s="142">
        <v>0</v>
      </c>
      <c r="K801" s="142">
        <v>0.18178516</v>
      </c>
      <c r="L801" s="142">
        <v>0</v>
      </c>
      <c r="M801" s="142">
        <v>1.6286975999999998E-2</v>
      </c>
      <c r="N801" s="142">
        <f t="shared" si="703"/>
        <v>8.2463863999999942E-2</v>
      </c>
      <c r="O801" s="142">
        <f t="shared" si="704"/>
        <v>1.6832159999999995E-2</v>
      </c>
      <c r="P801" s="142">
        <f t="shared" si="705"/>
        <v>5.3865079999999954E-2</v>
      </c>
      <c r="Q801" s="142">
        <f t="shared" si="706"/>
        <v>0</v>
      </c>
      <c r="R801" s="142">
        <f t="shared" si="707"/>
        <v>1.1766624E-2</v>
      </c>
      <c r="S801" s="134">
        <v>1.357248E-2</v>
      </c>
      <c r="T801" s="134">
        <v>0</v>
      </c>
      <c r="U801" s="168">
        <v>0</v>
      </c>
      <c r="V801" s="134">
        <v>0</v>
      </c>
      <c r="W801" s="142">
        <v>1.357248E-2</v>
      </c>
      <c r="X801" s="142"/>
      <c r="Y801" s="142"/>
      <c r="Z801" s="142"/>
      <c r="AA801" s="142"/>
      <c r="AB801" s="181">
        <v>2020</v>
      </c>
      <c r="AC801" s="142" t="s">
        <v>2198</v>
      </c>
      <c r="AD801" s="142" t="s">
        <v>2199</v>
      </c>
      <c r="AE801" s="134">
        <v>0.1</v>
      </c>
      <c r="AF801" s="181">
        <v>2020</v>
      </c>
      <c r="AG801" s="142" t="s">
        <v>2200</v>
      </c>
      <c r="AH801" s="142" t="s">
        <v>2201</v>
      </c>
      <c r="AI801" s="142" t="s">
        <v>2202</v>
      </c>
      <c r="AJ801" s="134">
        <v>0.04</v>
      </c>
      <c r="AK801" s="142"/>
    </row>
    <row r="802" spans="1:37" ht="94.5" x14ac:dyDescent="0.25">
      <c r="A802" s="267">
        <f t="shared" si="708"/>
        <v>706</v>
      </c>
      <c r="B802" s="140" t="s">
        <v>2031</v>
      </c>
      <c r="C802" s="132" t="s">
        <v>1180</v>
      </c>
      <c r="D802" s="142">
        <v>1.1442479999999997</v>
      </c>
      <c r="E802" s="142">
        <f t="shared" si="700"/>
        <v>6.8654879999999974E-2</v>
      </c>
      <c r="F802" s="142">
        <f t="shared" si="701"/>
        <v>0.96116831999999974</v>
      </c>
      <c r="G802" s="142">
        <v>0</v>
      </c>
      <c r="H802" s="142">
        <f t="shared" si="702"/>
        <v>0.11442479999999998</v>
      </c>
      <c r="I802" s="142">
        <v>0.25666192999999998</v>
      </c>
      <c r="J802" s="142">
        <v>0</v>
      </c>
      <c r="K802" s="142">
        <v>0.22773257</v>
      </c>
      <c r="L802" s="142">
        <v>0</v>
      </c>
      <c r="M802" s="142">
        <v>2.8929360000000001E-2</v>
      </c>
      <c r="N802" s="142">
        <f t="shared" si="703"/>
        <v>0.88758606999999978</v>
      </c>
      <c r="O802" s="142">
        <f t="shared" si="704"/>
        <v>6.8654879999999974E-2</v>
      </c>
      <c r="P802" s="142">
        <f t="shared" si="705"/>
        <v>0.73343574999999972</v>
      </c>
      <c r="Q802" s="142">
        <f t="shared" si="706"/>
        <v>0</v>
      </c>
      <c r="R802" s="142">
        <f t="shared" si="707"/>
        <v>8.5495439999999978E-2</v>
      </c>
      <c r="S802" s="134">
        <v>2.4107800000000002E-2</v>
      </c>
      <c r="T802" s="134">
        <v>0</v>
      </c>
      <c r="U802" s="168">
        <v>0</v>
      </c>
      <c r="V802" s="134">
        <v>0</v>
      </c>
      <c r="W802" s="142">
        <v>2.4107800000000002E-2</v>
      </c>
      <c r="X802" s="142"/>
      <c r="Y802" s="142"/>
      <c r="Z802" s="142"/>
      <c r="AA802" s="142"/>
      <c r="AB802" s="181">
        <v>2020</v>
      </c>
      <c r="AC802" s="142" t="s">
        <v>2198</v>
      </c>
      <c r="AD802" s="142" t="s">
        <v>2199</v>
      </c>
      <c r="AE802" s="134">
        <v>0.16</v>
      </c>
      <c r="AF802" s="181">
        <v>2020</v>
      </c>
      <c r="AG802" s="142" t="s">
        <v>2200</v>
      </c>
      <c r="AH802" s="142" t="s">
        <v>2201</v>
      </c>
      <c r="AI802" s="142" t="s">
        <v>2202</v>
      </c>
      <c r="AJ802" s="134">
        <v>0.126</v>
      </c>
      <c r="AK802" s="142"/>
    </row>
    <row r="803" spans="1:37" ht="94.5" x14ac:dyDescent="0.25">
      <c r="A803" s="267">
        <f t="shared" si="708"/>
        <v>707</v>
      </c>
      <c r="B803" s="135" t="s">
        <v>2032</v>
      </c>
      <c r="C803" s="136" t="s">
        <v>1181</v>
      </c>
      <c r="D803" s="142">
        <v>1.6202688000000001</v>
      </c>
      <c r="E803" s="142">
        <f t="shared" si="700"/>
        <v>9.7216127999999999E-2</v>
      </c>
      <c r="F803" s="142">
        <f t="shared" si="701"/>
        <v>1.3610257920000002</v>
      </c>
      <c r="G803" s="142">
        <v>0</v>
      </c>
      <c r="H803" s="142">
        <f t="shared" si="702"/>
        <v>0.16202688000000001</v>
      </c>
      <c r="I803" s="142">
        <v>1.9294950319999999</v>
      </c>
      <c r="J803" s="142">
        <v>0</v>
      </c>
      <c r="K803" s="142">
        <v>1.9036001</v>
      </c>
      <c r="L803" s="142">
        <v>0</v>
      </c>
      <c r="M803" s="142">
        <v>2.5894931999999999E-2</v>
      </c>
      <c r="N803" s="142">
        <f t="shared" si="703"/>
        <v>-0.30922623199999988</v>
      </c>
      <c r="O803" s="142">
        <f t="shared" si="704"/>
        <v>9.7216127999999999E-2</v>
      </c>
      <c r="P803" s="142">
        <f t="shared" si="705"/>
        <v>-0.54257430799999984</v>
      </c>
      <c r="Q803" s="142">
        <f t="shared" si="706"/>
        <v>0</v>
      </c>
      <c r="R803" s="142">
        <f t="shared" si="707"/>
        <v>0.136131948</v>
      </c>
      <c r="S803" s="134">
        <v>1.6079125299999999</v>
      </c>
      <c r="T803" s="134">
        <v>0</v>
      </c>
      <c r="U803" s="168">
        <v>1.5863334199999999</v>
      </c>
      <c r="V803" s="134">
        <v>0</v>
      </c>
      <c r="W803" s="142">
        <v>2.1579109999999999E-2</v>
      </c>
      <c r="X803" s="142"/>
      <c r="Y803" s="142"/>
      <c r="Z803" s="142"/>
      <c r="AA803" s="142"/>
      <c r="AB803" s="181">
        <v>2020</v>
      </c>
      <c r="AC803" s="142" t="s">
        <v>2198</v>
      </c>
      <c r="AD803" s="142" t="s">
        <v>2199</v>
      </c>
      <c r="AE803" s="134">
        <v>0.2</v>
      </c>
      <c r="AF803" s="181">
        <v>2020</v>
      </c>
      <c r="AG803" s="142" t="s">
        <v>2200</v>
      </c>
      <c r="AH803" s="142" t="s">
        <v>2201</v>
      </c>
      <c r="AI803" s="142" t="s">
        <v>2202</v>
      </c>
      <c r="AJ803" s="134">
        <v>0.10058</v>
      </c>
      <c r="AK803" s="142"/>
    </row>
    <row r="804" spans="1:37" ht="78.75" x14ac:dyDescent="0.25">
      <c r="A804" s="267">
        <f t="shared" si="708"/>
        <v>708</v>
      </c>
      <c r="B804" s="140" t="s">
        <v>2033</v>
      </c>
      <c r="C804" s="132" t="s">
        <v>1182</v>
      </c>
      <c r="D804" s="142">
        <v>3.6101639999999997</v>
      </c>
      <c r="E804" s="142">
        <f t="shared" si="700"/>
        <v>0.21660983999999997</v>
      </c>
      <c r="F804" s="142">
        <f t="shared" si="701"/>
        <v>3.0325377599999999</v>
      </c>
      <c r="G804" s="142">
        <v>0</v>
      </c>
      <c r="H804" s="142">
        <f t="shared" si="702"/>
        <v>0.36101640000000002</v>
      </c>
      <c r="I804" s="142">
        <v>2.5694149980000001</v>
      </c>
      <c r="J804" s="142">
        <v>0.34797211</v>
      </c>
      <c r="K804" s="142">
        <v>2.1279616400000001</v>
      </c>
      <c r="L804" s="142">
        <v>0</v>
      </c>
      <c r="M804" s="142">
        <v>9.3481248000000003E-2</v>
      </c>
      <c r="N804" s="142">
        <f t="shared" si="703"/>
        <v>1.0407490019999996</v>
      </c>
      <c r="O804" s="142">
        <f t="shared" si="704"/>
        <v>-0.13136227000000003</v>
      </c>
      <c r="P804" s="142">
        <f t="shared" si="705"/>
        <v>0.90457611999999976</v>
      </c>
      <c r="Q804" s="142">
        <f t="shared" si="706"/>
        <v>0</v>
      </c>
      <c r="R804" s="142">
        <f t="shared" si="707"/>
        <v>0.267535152</v>
      </c>
      <c r="S804" s="134">
        <v>2.1411791700000005</v>
      </c>
      <c r="T804" s="134">
        <v>0.28997676</v>
      </c>
      <c r="U804" s="168">
        <v>1.7733013700000002</v>
      </c>
      <c r="V804" s="134">
        <v>0</v>
      </c>
      <c r="W804" s="142">
        <v>7.7901040000000005E-2</v>
      </c>
      <c r="X804" s="142"/>
      <c r="Y804" s="142"/>
      <c r="Z804" s="142"/>
      <c r="AA804" s="142"/>
      <c r="AB804" s="181">
        <v>2020</v>
      </c>
      <c r="AC804" s="142" t="s">
        <v>2198</v>
      </c>
      <c r="AD804" s="142" t="s">
        <v>2199</v>
      </c>
      <c r="AE804" s="134">
        <v>0.25</v>
      </c>
      <c r="AF804" s="181">
        <v>2020</v>
      </c>
      <c r="AG804" s="142" t="s">
        <v>2200</v>
      </c>
      <c r="AH804" s="142" t="s">
        <v>2201</v>
      </c>
      <c r="AI804" s="142" t="s">
        <v>2202</v>
      </c>
      <c r="AJ804" s="134">
        <v>0.18784000000000001</v>
      </c>
      <c r="AK804" s="142"/>
    </row>
    <row r="805" spans="1:37" ht="47.25" x14ac:dyDescent="0.25">
      <c r="A805" s="267">
        <f t="shared" si="708"/>
        <v>709</v>
      </c>
      <c r="B805" s="135" t="s">
        <v>1183</v>
      </c>
      <c r="C805" s="136" t="s">
        <v>1750</v>
      </c>
      <c r="D805" s="142">
        <v>3.6964319999999997</v>
      </c>
      <c r="E805" s="142">
        <f t="shared" si="700"/>
        <v>0.22178591999999997</v>
      </c>
      <c r="F805" s="142">
        <f t="shared" si="701"/>
        <v>3.1050028799999998</v>
      </c>
      <c r="G805" s="142">
        <v>0</v>
      </c>
      <c r="H805" s="142">
        <f t="shared" si="702"/>
        <v>0.36964320000000001</v>
      </c>
      <c r="I805" s="142">
        <v>2.740787214</v>
      </c>
      <c r="J805" s="142">
        <v>0.45809638999999996</v>
      </c>
      <c r="K805" s="142">
        <v>2.0197969599999999</v>
      </c>
      <c r="L805" s="142">
        <v>0</v>
      </c>
      <c r="M805" s="142">
        <v>0.26289386400000003</v>
      </c>
      <c r="N805" s="142">
        <f t="shared" si="703"/>
        <v>0.95564478599999969</v>
      </c>
      <c r="O805" s="142">
        <f t="shared" si="704"/>
        <v>-0.23631046999999999</v>
      </c>
      <c r="P805" s="142">
        <f t="shared" si="705"/>
        <v>1.0852059199999999</v>
      </c>
      <c r="Q805" s="142">
        <f t="shared" si="706"/>
        <v>0</v>
      </c>
      <c r="R805" s="142">
        <f t="shared" si="707"/>
        <v>0.10674933599999997</v>
      </c>
      <c r="S805" s="134">
        <v>2.7047803599999996</v>
      </c>
      <c r="T805" s="134">
        <v>0.38174698999999995</v>
      </c>
      <c r="U805" s="168">
        <v>2.10395515</v>
      </c>
      <c r="V805" s="134">
        <v>0</v>
      </c>
      <c r="W805" s="142">
        <v>0.21907821999999999</v>
      </c>
      <c r="X805" s="142"/>
      <c r="Y805" s="142"/>
      <c r="Z805" s="142"/>
      <c r="AA805" s="142"/>
      <c r="AB805" s="142"/>
      <c r="AC805" s="142"/>
      <c r="AD805" s="142"/>
      <c r="AE805" s="134">
        <v>0</v>
      </c>
      <c r="AF805" s="142"/>
      <c r="AG805" s="142"/>
      <c r="AH805" s="142"/>
      <c r="AI805" s="142"/>
      <c r="AJ805" s="134">
        <v>0</v>
      </c>
      <c r="AK805" s="142"/>
    </row>
    <row r="806" spans="1:37" ht="78.75" x14ac:dyDescent="0.25">
      <c r="A806" s="267">
        <f t="shared" si="708"/>
        <v>710</v>
      </c>
      <c r="B806" s="140" t="s">
        <v>1184</v>
      </c>
      <c r="C806" s="132" t="s">
        <v>1751</v>
      </c>
      <c r="D806" s="142">
        <v>6.6109919999999995</v>
      </c>
      <c r="E806" s="142">
        <f t="shared" si="700"/>
        <v>0.39665951999999993</v>
      </c>
      <c r="F806" s="142">
        <f t="shared" si="701"/>
        <v>5.5532332799999997</v>
      </c>
      <c r="G806" s="142">
        <v>0</v>
      </c>
      <c r="H806" s="142">
        <f t="shared" si="702"/>
        <v>0.6610992</v>
      </c>
      <c r="I806" s="142">
        <v>7.8392058799999997</v>
      </c>
      <c r="J806" s="142">
        <v>6.2354586300000001</v>
      </c>
      <c r="K806" s="142">
        <v>1.2885533300000001</v>
      </c>
      <c r="L806" s="142">
        <v>0</v>
      </c>
      <c r="M806" s="142">
        <v>0.31519391999999996</v>
      </c>
      <c r="N806" s="142">
        <f t="shared" si="703"/>
        <v>-1.2282138800000002</v>
      </c>
      <c r="O806" s="142">
        <f t="shared" si="704"/>
        <v>-5.8387991100000001</v>
      </c>
      <c r="P806" s="142">
        <f t="shared" si="705"/>
        <v>4.2646799499999997</v>
      </c>
      <c r="Q806" s="142">
        <f t="shared" si="706"/>
        <v>0</v>
      </c>
      <c r="R806" s="142">
        <f t="shared" si="707"/>
        <v>0.34590528000000004</v>
      </c>
      <c r="S806" s="134">
        <v>6.5326715700000006</v>
      </c>
      <c r="T806" s="134">
        <v>0.90103772999999998</v>
      </c>
      <c r="U806" s="168">
        <v>5.3689722399999997</v>
      </c>
      <c r="V806" s="134">
        <v>0</v>
      </c>
      <c r="W806" s="142">
        <v>0.2626616</v>
      </c>
      <c r="X806" s="142"/>
      <c r="Y806" s="142"/>
      <c r="Z806" s="142"/>
      <c r="AA806" s="142"/>
      <c r="AB806" s="181">
        <v>2020</v>
      </c>
      <c r="AC806" s="142" t="s">
        <v>2198</v>
      </c>
      <c r="AD806" s="142" t="s">
        <v>2199</v>
      </c>
      <c r="AE806" s="134">
        <v>0.4</v>
      </c>
      <c r="AF806" s="181">
        <v>2020</v>
      </c>
      <c r="AG806" s="142" t="s">
        <v>2200</v>
      </c>
      <c r="AH806" s="142" t="s">
        <v>2201</v>
      </c>
      <c r="AI806" s="142" t="s">
        <v>2202</v>
      </c>
      <c r="AJ806" s="134">
        <v>2.23</v>
      </c>
      <c r="AK806" s="142"/>
    </row>
    <row r="807" spans="1:37" ht="47.25" x14ac:dyDescent="0.25">
      <c r="A807" s="267">
        <f t="shared" si="708"/>
        <v>711</v>
      </c>
      <c r="B807" s="140" t="s">
        <v>2034</v>
      </c>
      <c r="C807" s="132" t="s">
        <v>2035</v>
      </c>
      <c r="D807" s="142">
        <v>0</v>
      </c>
      <c r="E807" s="142">
        <f t="shared" si="700"/>
        <v>0</v>
      </c>
      <c r="F807" s="142">
        <f t="shared" si="701"/>
        <v>0</v>
      </c>
      <c r="G807" s="142">
        <v>0</v>
      </c>
      <c r="H807" s="142">
        <f t="shared" si="702"/>
        <v>0</v>
      </c>
      <c r="I807" s="142">
        <v>2.9484727939999997</v>
      </c>
      <c r="J807" s="142">
        <v>0.35015595999999999</v>
      </c>
      <c r="K807" s="142">
        <v>2.57774803</v>
      </c>
      <c r="L807" s="142">
        <v>0</v>
      </c>
      <c r="M807" s="142">
        <v>2.0568803999999996E-2</v>
      </c>
      <c r="N807" s="142">
        <f t="shared" si="703"/>
        <v>-2.9484727939999997</v>
      </c>
      <c r="O807" s="142">
        <f t="shared" si="704"/>
        <v>-0.35015595999999999</v>
      </c>
      <c r="P807" s="142">
        <f t="shared" si="705"/>
        <v>-2.57774803</v>
      </c>
      <c r="Q807" s="142">
        <f t="shared" si="706"/>
        <v>0</v>
      </c>
      <c r="R807" s="142">
        <f t="shared" si="707"/>
        <v>-2.0568803999999996E-2</v>
      </c>
      <c r="S807" s="134">
        <v>2.4570606599999998</v>
      </c>
      <c r="T807" s="134">
        <v>0.29179663</v>
      </c>
      <c r="U807" s="168">
        <v>2.14812336</v>
      </c>
      <c r="V807" s="134">
        <v>0</v>
      </c>
      <c r="W807" s="142">
        <v>1.7140669999999997E-2</v>
      </c>
      <c r="X807" s="142"/>
      <c r="Y807" s="142"/>
      <c r="Z807" s="142"/>
      <c r="AA807" s="142"/>
      <c r="AB807" s="181">
        <v>2020</v>
      </c>
      <c r="AC807" s="142" t="s">
        <v>2198</v>
      </c>
      <c r="AD807" s="142" t="s">
        <v>2199</v>
      </c>
      <c r="AE807" s="134">
        <v>0.25</v>
      </c>
      <c r="AF807" s="181">
        <v>2020</v>
      </c>
      <c r="AG807" s="142" t="s">
        <v>2200</v>
      </c>
      <c r="AH807" s="142" t="s">
        <v>2201</v>
      </c>
      <c r="AI807" s="142" t="s">
        <v>2202</v>
      </c>
      <c r="AJ807" s="134">
        <v>3.2000000000000001E-2</v>
      </c>
      <c r="AK807" s="142"/>
    </row>
    <row r="808" spans="1:37" ht="47.25" x14ac:dyDescent="0.25">
      <c r="A808" s="267">
        <f t="shared" si="708"/>
        <v>712</v>
      </c>
      <c r="B808" s="140" t="s">
        <v>2036</v>
      </c>
      <c r="C808" s="132" t="s">
        <v>2037</v>
      </c>
      <c r="D808" s="142">
        <v>0</v>
      </c>
      <c r="E808" s="142">
        <f t="shared" si="700"/>
        <v>0</v>
      </c>
      <c r="F808" s="142">
        <f t="shared" si="701"/>
        <v>0</v>
      </c>
      <c r="G808" s="142">
        <v>0</v>
      </c>
      <c r="H808" s="142">
        <f t="shared" si="702"/>
        <v>0</v>
      </c>
      <c r="I808" s="142">
        <v>3.8418462019999997</v>
      </c>
      <c r="J808" s="142">
        <v>0.68040579000000001</v>
      </c>
      <c r="K808" s="142">
        <v>3.1036989199999998</v>
      </c>
      <c r="L808" s="142">
        <v>0</v>
      </c>
      <c r="M808" s="142">
        <v>5.7741491999999998E-2</v>
      </c>
      <c r="N808" s="142">
        <f t="shared" si="703"/>
        <v>-3.8418462019999997</v>
      </c>
      <c r="O808" s="142">
        <f t="shared" si="704"/>
        <v>-0.68040579000000001</v>
      </c>
      <c r="P808" s="142">
        <f t="shared" si="705"/>
        <v>-3.1036989199999998</v>
      </c>
      <c r="Q808" s="142">
        <f t="shared" si="706"/>
        <v>0</v>
      </c>
      <c r="R808" s="142">
        <f t="shared" si="707"/>
        <v>-5.7741491999999998E-2</v>
      </c>
      <c r="S808" s="134">
        <v>3.2015384899999999</v>
      </c>
      <c r="T808" s="134">
        <v>0.56700482000000008</v>
      </c>
      <c r="U808" s="168">
        <v>2.58641576</v>
      </c>
      <c r="V808" s="134">
        <v>0</v>
      </c>
      <c r="W808" s="142">
        <v>4.811791E-2</v>
      </c>
      <c r="X808" s="142"/>
      <c r="Y808" s="142"/>
      <c r="Z808" s="142"/>
      <c r="AA808" s="142"/>
      <c r="AB808" s="181">
        <v>2020</v>
      </c>
      <c r="AC808" s="142" t="s">
        <v>2198</v>
      </c>
      <c r="AD808" s="142" t="s">
        <v>2199</v>
      </c>
      <c r="AE808" s="134">
        <v>0.1</v>
      </c>
      <c r="AF808" s="181">
        <v>2020</v>
      </c>
      <c r="AG808" s="142" t="s">
        <v>2200</v>
      </c>
      <c r="AH808" s="142" t="s">
        <v>2201</v>
      </c>
      <c r="AI808" s="142" t="s">
        <v>2202</v>
      </c>
      <c r="AJ808" s="134">
        <v>1.0269999999999999</v>
      </c>
      <c r="AK808" s="142"/>
    </row>
    <row r="809" spans="1:37" ht="63" x14ac:dyDescent="0.25">
      <c r="A809" s="267">
        <f t="shared" si="708"/>
        <v>713</v>
      </c>
      <c r="B809" s="140" t="s">
        <v>2038</v>
      </c>
      <c r="C809" s="132" t="s">
        <v>2039</v>
      </c>
      <c r="D809" s="142">
        <v>0</v>
      </c>
      <c r="E809" s="142">
        <f t="shared" si="700"/>
        <v>0</v>
      </c>
      <c r="F809" s="142">
        <f t="shared" si="701"/>
        <v>0</v>
      </c>
      <c r="G809" s="142">
        <v>0</v>
      </c>
      <c r="H809" s="142">
        <f t="shared" si="702"/>
        <v>0</v>
      </c>
      <c r="I809" s="142">
        <v>1.00847022</v>
      </c>
      <c r="J809" s="142">
        <v>1.00847022</v>
      </c>
      <c r="K809" s="142">
        <v>0</v>
      </c>
      <c r="L809" s="142">
        <v>0</v>
      </c>
      <c r="M809" s="142">
        <v>0</v>
      </c>
      <c r="N809" s="142">
        <f t="shared" si="703"/>
        <v>-1.00847022</v>
      </c>
      <c r="O809" s="142">
        <f t="shared" si="704"/>
        <v>-1.00847022</v>
      </c>
      <c r="P809" s="142">
        <f t="shared" si="705"/>
        <v>0</v>
      </c>
      <c r="Q809" s="142">
        <f t="shared" si="706"/>
        <v>0</v>
      </c>
      <c r="R809" s="142">
        <f t="shared" si="707"/>
        <v>0</v>
      </c>
      <c r="S809" s="134">
        <v>0.84039184999999994</v>
      </c>
      <c r="T809" s="134">
        <v>0.84039184999999994</v>
      </c>
      <c r="U809" s="168">
        <v>0</v>
      </c>
      <c r="V809" s="134">
        <v>0</v>
      </c>
      <c r="W809" s="142">
        <v>0</v>
      </c>
      <c r="X809" s="142"/>
      <c r="Y809" s="142"/>
      <c r="Z809" s="142"/>
      <c r="AA809" s="142"/>
      <c r="AB809" s="142"/>
      <c r="AC809" s="142"/>
      <c r="AD809" s="142"/>
      <c r="AE809" s="134">
        <v>0</v>
      </c>
      <c r="AF809" s="142"/>
      <c r="AG809" s="142"/>
      <c r="AH809" s="142"/>
      <c r="AI809" s="142"/>
      <c r="AJ809" s="134">
        <v>0</v>
      </c>
      <c r="AK809" s="142"/>
    </row>
    <row r="810" spans="1:37" ht="47.25" x14ac:dyDescent="0.25">
      <c r="A810" s="267">
        <f t="shared" si="708"/>
        <v>714</v>
      </c>
      <c r="B810" s="135" t="s">
        <v>1581</v>
      </c>
      <c r="C810" s="136" t="s">
        <v>1582</v>
      </c>
      <c r="D810" s="142">
        <v>0</v>
      </c>
      <c r="E810" s="142">
        <f t="shared" si="700"/>
        <v>0</v>
      </c>
      <c r="F810" s="142">
        <f t="shared" si="701"/>
        <v>0</v>
      </c>
      <c r="G810" s="142">
        <v>0</v>
      </c>
      <c r="H810" s="142">
        <f t="shared" si="702"/>
        <v>0</v>
      </c>
      <c r="I810" s="142">
        <v>0.53083117000000002</v>
      </c>
      <c r="J810" s="142">
        <v>0.53083117000000002</v>
      </c>
      <c r="K810" s="142">
        <v>0</v>
      </c>
      <c r="L810" s="142">
        <v>0</v>
      </c>
      <c r="M810" s="142">
        <v>0</v>
      </c>
      <c r="N810" s="142">
        <f t="shared" si="703"/>
        <v>-0.53083117000000002</v>
      </c>
      <c r="O810" s="142">
        <f t="shared" si="704"/>
        <v>-0.53083117000000002</v>
      </c>
      <c r="P810" s="142">
        <f t="shared" si="705"/>
        <v>0</v>
      </c>
      <c r="Q810" s="142">
        <f t="shared" si="706"/>
        <v>0</v>
      </c>
      <c r="R810" s="142">
        <f t="shared" si="707"/>
        <v>0</v>
      </c>
      <c r="S810" s="134">
        <v>0.44235931000000001</v>
      </c>
      <c r="T810" s="134">
        <v>0.44235931000000001</v>
      </c>
      <c r="U810" s="168">
        <v>0</v>
      </c>
      <c r="V810" s="134">
        <v>0</v>
      </c>
      <c r="W810" s="142">
        <v>0</v>
      </c>
      <c r="X810" s="142"/>
      <c r="Y810" s="142"/>
      <c r="Z810" s="142"/>
      <c r="AA810" s="142"/>
      <c r="AB810" s="142"/>
      <c r="AC810" s="142"/>
      <c r="AD810" s="142"/>
      <c r="AE810" s="134">
        <v>0</v>
      </c>
      <c r="AF810" s="142"/>
      <c r="AG810" s="142"/>
      <c r="AH810" s="142"/>
      <c r="AI810" s="142"/>
      <c r="AJ810" s="134">
        <v>0</v>
      </c>
      <c r="AK810" s="142"/>
    </row>
    <row r="811" spans="1:37" ht="47.25" x14ac:dyDescent="0.25">
      <c r="A811" s="267">
        <f t="shared" si="708"/>
        <v>715</v>
      </c>
      <c r="B811" s="140" t="s">
        <v>1583</v>
      </c>
      <c r="C811" s="132" t="s">
        <v>1584</v>
      </c>
      <c r="D811" s="142">
        <v>0</v>
      </c>
      <c r="E811" s="142">
        <f t="shared" si="700"/>
        <v>0</v>
      </c>
      <c r="F811" s="142">
        <f t="shared" si="701"/>
        <v>0</v>
      </c>
      <c r="G811" s="142">
        <v>0</v>
      </c>
      <c r="H811" s="142">
        <f t="shared" si="702"/>
        <v>0</v>
      </c>
      <c r="I811" s="142">
        <v>0.50715321999999996</v>
      </c>
      <c r="J811" s="142">
        <v>0.50715321999999996</v>
      </c>
      <c r="K811" s="142">
        <v>0</v>
      </c>
      <c r="L811" s="142">
        <v>0</v>
      </c>
      <c r="M811" s="142">
        <v>0</v>
      </c>
      <c r="N811" s="142">
        <f t="shared" si="703"/>
        <v>-0.50715321999999996</v>
      </c>
      <c r="O811" s="142">
        <f t="shared" si="704"/>
        <v>-0.50715321999999996</v>
      </c>
      <c r="P811" s="142">
        <f t="shared" si="705"/>
        <v>0</v>
      </c>
      <c r="Q811" s="142">
        <f t="shared" si="706"/>
        <v>0</v>
      </c>
      <c r="R811" s="142">
        <f t="shared" si="707"/>
        <v>0</v>
      </c>
      <c r="S811" s="134">
        <v>0.37471101999999995</v>
      </c>
      <c r="T811" s="134">
        <v>0.37471101999999995</v>
      </c>
      <c r="U811" s="168">
        <v>0</v>
      </c>
      <c r="V811" s="134">
        <v>0</v>
      </c>
      <c r="W811" s="142">
        <v>0</v>
      </c>
      <c r="X811" s="142"/>
      <c r="Y811" s="142"/>
      <c r="Z811" s="142"/>
      <c r="AA811" s="142"/>
      <c r="AB811" s="142"/>
      <c r="AC811" s="142"/>
      <c r="AD811" s="142"/>
      <c r="AE811" s="134">
        <v>0</v>
      </c>
      <c r="AF811" s="142"/>
      <c r="AG811" s="142"/>
      <c r="AH811" s="142"/>
      <c r="AI811" s="142"/>
      <c r="AJ811" s="134">
        <v>0</v>
      </c>
      <c r="AK811" s="142"/>
    </row>
    <row r="812" spans="1:37" ht="47.25" x14ac:dyDescent="0.25">
      <c r="A812" s="267">
        <f t="shared" si="708"/>
        <v>716</v>
      </c>
      <c r="B812" s="140" t="s">
        <v>1585</v>
      </c>
      <c r="C812" s="132" t="s">
        <v>1586</v>
      </c>
      <c r="D812" s="142">
        <v>0</v>
      </c>
      <c r="E812" s="142">
        <f t="shared" si="700"/>
        <v>0</v>
      </c>
      <c r="F812" s="142">
        <f t="shared" si="701"/>
        <v>0</v>
      </c>
      <c r="G812" s="142">
        <v>0</v>
      </c>
      <c r="H812" s="142">
        <f t="shared" si="702"/>
        <v>0</v>
      </c>
      <c r="I812" s="142">
        <v>0.27135519000000002</v>
      </c>
      <c r="J812" s="142">
        <v>0.27135519000000002</v>
      </c>
      <c r="K812" s="142">
        <v>0</v>
      </c>
      <c r="L812" s="142">
        <v>0</v>
      </c>
      <c r="M812" s="142">
        <v>0</v>
      </c>
      <c r="N812" s="142">
        <f t="shared" si="703"/>
        <v>-0.27135519000000002</v>
      </c>
      <c r="O812" s="142">
        <f t="shared" si="704"/>
        <v>-0.27135519000000002</v>
      </c>
      <c r="P812" s="142">
        <f t="shared" si="705"/>
        <v>0</v>
      </c>
      <c r="Q812" s="142">
        <f t="shared" si="706"/>
        <v>0</v>
      </c>
      <c r="R812" s="142">
        <f t="shared" si="707"/>
        <v>0</v>
      </c>
      <c r="S812" s="134">
        <v>0.22612933000000002</v>
      </c>
      <c r="T812" s="134">
        <v>0.22612933000000002</v>
      </c>
      <c r="U812" s="168">
        <v>0</v>
      </c>
      <c r="V812" s="134">
        <v>0</v>
      </c>
      <c r="W812" s="142">
        <v>0</v>
      </c>
      <c r="X812" s="142"/>
      <c r="Y812" s="142"/>
      <c r="Z812" s="142"/>
      <c r="AA812" s="142"/>
      <c r="AB812" s="142"/>
      <c r="AC812" s="142"/>
      <c r="AD812" s="142"/>
      <c r="AE812" s="134">
        <v>0</v>
      </c>
      <c r="AF812" s="142"/>
      <c r="AG812" s="142"/>
      <c r="AH812" s="142"/>
      <c r="AI812" s="142"/>
      <c r="AJ812" s="134">
        <v>0</v>
      </c>
      <c r="AK812" s="142"/>
    </row>
    <row r="813" spans="1:37" ht="63" x14ac:dyDescent="0.25">
      <c r="A813" s="267">
        <f t="shared" si="708"/>
        <v>717</v>
      </c>
      <c r="B813" s="140" t="s">
        <v>1587</v>
      </c>
      <c r="C813" s="132" t="s">
        <v>1588</v>
      </c>
      <c r="D813" s="142">
        <v>0</v>
      </c>
      <c r="E813" s="142">
        <f t="shared" si="700"/>
        <v>0</v>
      </c>
      <c r="F813" s="142">
        <f t="shared" si="701"/>
        <v>0</v>
      </c>
      <c r="G813" s="142">
        <v>0</v>
      </c>
      <c r="H813" s="142">
        <f t="shared" si="702"/>
        <v>0</v>
      </c>
      <c r="I813" s="142">
        <v>1.7180593740000001</v>
      </c>
      <c r="J813" s="142">
        <v>0.48539392999999997</v>
      </c>
      <c r="K813" s="142">
        <v>1.2131095000000001</v>
      </c>
      <c r="L813" s="142">
        <v>0</v>
      </c>
      <c r="M813" s="142">
        <v>1.9555944000000002E-2</v>
      </c>
      <c r="N813" s="142">
        <f t="shared" si="703"/>
        <v>-1.7180593740000001</v>
      </c>
      <c r="O813" s="142">
        <f t="shared" si="704"/>
        <v>-0.48539392999999997</v>
      </c>
      <c r="P813" s="142">
        <f t="shared" si="705"/>
        <v>-1.2131095000000001</v>
      </c>
      <c r="Q813" s="142">
        <f t="shared" si="706"/>
        <v>0</v>
      </c>
      <c r="R813" s="142">
        <f t="shared" si="707"/>
        <v>-1.9555944000000002E-2</v>
      </c>
      <c r="S813" s="134">
        <v>1.43171615</v>
      </c>
      <c r="T813" s="134">
        <v>0.15176379999999998</v>
      </c>
      <c r="U813" s="168">
        <v>1.26365573</v>
      </c>
      <c r="V813" s="134">
        <v>0</v>
      </c>
      <c r="W813" s="142">
        <v>1.6296620000000001E-2</v>
      </c>
      <c r="X813" s="142"/>
      <c r="Y813" s="142"/>
      <c r="Z813" s="142"/>
      <c r="AA813" s="142"/>
      <c r="AB813" s="181">
        <v>2020</v>
      </c>
      <c r="AC813" s="142" t="s">
        <v>2198</v>
      </c>
      <c r="AD813" s="142" t="s">
        <v>2199</v>
      </c>
      <c r="AE813" s="134">
        <v>0.25</v>
      </c>
      <c r="AF813" s="181">
        <v>2020</v>
      </c>
      <c r="AG813" s="142" t="s">
        <v>2200</v>
      </c>
      <c r="AH813" s="142" t="s">
        <v>2201</v>
      </c>
      <c r="AI813" s="142" t="s">
        <v>2202</v>
      </c>
      <c r="AJ813" s="134">
        <v>2.7E-2</v>
      </c>
      <c r="AK813" s="142"/>
    </row>
    <row r="814" spans="1:37" ht="47.25" x14ac:dyDescent="0.25">
      <c r="A814" s="267">
        <f t="shared" si="708"/>
        <v>718</v>
      </c>
      <c r="B814" s="140" t="s">
        <v>2040</v>
      </c>
      <c r="C814" s="132" t="s">
        <v>2041</v>
      </c>
      <c r="D814" s="142">
        <v>0</v>
      </c>
      <c r="E814" s="142">
        <f t="shared" si="700"/>
        <v>0</v>
      </c>
      <c r="F814" s="142">
        <f t="shared" si="701"/>
        <v>0</v>
      </c>
      <c r="G814" s="142">
        <v>0</v>
      </c>
      <c r="H814" s="142">
        <f t="shared" si="702"/>
        <v>0</v>
      </c>
      <c r="I814" s="142">
        <v>0.43148915999999998</v>
      </c>
      <c r="J814" s="142">
        <v>0.43148915999999998</v>
      </c>
      <c r="K814" s="142">
        <v>0</v>
      </c>
      <c r="L814" s="142">
        <v>0</v>
      </c>
      <c r="M814" s="142">
        <v>0</v>
      </c>
      <c r="N814" s="142">
        <f t="shared" si="703"/>
        <v>-0.43148915999999998</v>
      </c>
      <c r="O814" s="142">
        <f t="shared" si="704"/>
        <v>-0.43148915999999998</v>
      </c>
      <c r="P814" s="142">
        <f t="shared" si="705"/>
        <v>0</v>
      </c>
      <c r="Q814" s="142">
        <f t="shared" si="706"/>
        <v>0</v>
      </c>
      <c r="R814" s="142">
        <f t="shared" si="707"/>
        <v>0</v>
      </c>
      <c r="S814" s="134">
        <v>0.35957430000000001</v>
      </c>
      <c r="T814" s="134">
        <v>0.35957430000000001</v>
      </c>
      <c r="U814" s="168">
        <v>0</v>
      </c>
      <c r="V814" s="134">
        <v>0</v>
      </c>
      <c r="W814" s="142">
        <v>0</v>
      </c>
      <c r="X814" s="142"/>
      <c r="Y814" s="142"/>
      <c r="Z814" s="142"/>
      <c r="AA814" s="142"/>
      <c r="AB814" s="142"/>
      <c r="AC814" s="142"/>
      <c r="AD814" s="142"/>
      <c r="AE814" s="134">
        <v>0</v>
      </c>
      <c r="AF814" s="142"/>
      <c r="AG814" s="142"/>
      <c r="AH814" s="142"/>
      <c r="AI814" s="142"/>
      <c r="AJ814" s="134">
        <v>0</v>
      </c>
      <c r="AK814" s="142"/>
    </row>
    <row r="815" spans="1:37" ht="47.25" x14ac:dyDescent="0.25">
      <c r="A815" s="267">
        <f t="shared" si="708"/>
        <v>719</v>
      </c>
      <c r="B815" s="140" t="s">
        <v>2042</v>
      </c>
      <c r="C815" s="132" t="s">
        <v>2043</v>
      </c>
      <c r="D815" s="142">
        <v>0</v>
      </c>
      <c r="E815" s="142">
        <f t="shared" si="700"/>
        <v>0</v>
      </c>
      <c r="F815" s="142">
        <f t="shared" si="701"/>
        <v>0</v>
      </c>
      <c r="G815" s="142">
        <v>0</v>
      </c>
      <c r="H815" s="142">
        <f t="shared" si="702"/>
        <v>0</v>
      </c>
      <c r="I815" s="142">
        <v>0.13147916000000001</v>
      </c>
      <c r="J815" s="142">
        <v>0.13147916000000001</v>
      </c>
      <c r="K815" s="142">
        <v>0</v>
      </c>
      <c r="L815" s="142">
        <v>0</v>
      </c>
      <c r="M815" s="142">
        <v>0</v>
      </c>
      <c r="N815" s="142">
        <f t="shared" si="703"/>
        <v>-0.13147916000000001</v>
      </c>
      <c r="O815" s="142">
        <f t="shared" si="704"/>
        <v>-0.13147916000000001</v>
      </c>
      <c r="P815" s="142">
        <f t="shared" si="705"/>
        <v>0</v>
      </c>
      <c r="Q815" s="142">
        <f t="shared" si="706"/>
        <v>0</v>
      </c>
      <c r="R815" s="142">
        <f t="shared" si="707"/>
        <v>0</v>
      </c>
      <c r="S815" s="134">
        <v>0.10956597000000001</v>
      </c>
      <c r="T815" s="134">
        <v>0.10956597000000001</v>
      </c>
      <c r="U815" s="168">
        <v>0</v>
      </c>
      <c r="V815" s="134">
        <v>0</v>
      </c>
      <c r="W815" s="142">
        <v>0</v>
      </c>
      <c r="X815" s="142"/>
      <c r="Y815" s="142"/>
      <c r="Z815" s="142"/>
      <c r="AA815" s="142"/>
      <c r="AB815" s="142"/>
      <c r="AC815" s="142"/>
      <c r="AD815" s="142"/>
      <c r="AE815" s="134">
        <v>0</v>
      </c>
      <c r="AF815" s="142"/>
      <c r="AG815" s="142"/>
      <c r="AH815" s="142"/>
      <c r="AI815" s="142"/>
      <c r="AJ815" s="134">
        <v>0</v>
      </c>
      <c r="AK815" s="142"/>
    </row>
    <row r="816" spans="1:37" ht="47.25" x14ac:dyDescent="0.25">
      <c r="A816" s="267">
        <f t="shared" si="708"/>
        <v>720</v>
      </c>
      <c r="B816" s="140" t="s">
        <v>2044</v>
      </c>
      <c r="C816" s="132" t="s">
        <v>2045</v>
      </c>
      <c r="D816" s="142">
        <v>0</v>
      </c>
      <c r="E816" s="142">
        <f t="shared" si="700"/>
        <v>0</v>
      </c>
      <c r="F816" s="142">
        <f t="shared" si="701"/>
        <v>0</v>
      </c>
      <c r="G816" s="142">
        <v>0</v>
      </c>
      <c r="H816" s="142">
        <f t="shared" si="702"/>
        <v>0</v>
      </c>
      <c r="I816" s="142">
        <v>2.8977976800000005</v>
      </c>
      <c r="J816" s="142">
        <v>0.44689856</v>
      </c>
      <c r="K816" s="142">
        <v>2.4508991200000003</v>
      </c>
      <c r="L816" s="142">
        <v>0</v>
      </c>
      <c r="M816" s="142">
        <v>0</v>
      </c>
      <c r="N816" s="142">
        <f t="shared" si="703"/>
        <v>-2.8977976800000005</v>
      </c>
      <c r="O816" s="142">
        <f t="shared" si="704"/>
        <v>-0.44689856</v>
      </c>
      <c r="P816" s="142">
        <f t="shared" si="705"/>
        <v>-2.4508991200000003</v>
      </c>
      <c r="Q816" s="142">
        <f t="shared" si="706"/>
        <v>0</v>
      </c>
      <c r="R816" s="142">
        <f t="shared" si="707"/>
        <v>0</v>
      </c>
      <c r="S816" s="134">
        <v>2.9254353899999996</v>
      </c>
      <c r="T816" s="134">
        <v>0.37241546999999997</v>
      </c>
      <c r="U816" s="168">
        <v>2.5530199199999997</v>
      </c>
      <c r="V816" s="134">
        <v>0</v>
      </c>
      <c r="W816" s="142">
        <v>0</v>
      </c>
      <c r="X816" s="142"/>
      <c r="Y816" s="142"/>
      <c r="Z816" s="142"/>
      <c r="AA816" s="142"/>
      <c r="AB816" s="142"/>
      <c r="AC816" s="142"/>
      <c r="AD816" s="142"/>
      <c r="AE816" s="134">
        <v>0</v>
      </c>
      <c r="AF816" s="142"/>
      <c r="AG816" s="142"/>
      <c r="AH816" s="142"/>
      <c r="AI816" s="142"/>
      <c r="AJ816" s="134">
        <v>0</v>
      </c>
      <c r="AK816" s="142"/>
    </row>
    <row r="817" spans="1:37" ht="47.25" x14ac:dyDescent="0.25">
      <c r="A817" s="267">
        <f t="shared" si="708"/>
        <v>721</v>
      </c>
      <c r="B817" s="140" t="s">
        <v>2046</v>
      </c>
      <c r="C817" s="132" t="s">
        <v>2047</v>
      </c>
      <c r="D817" s="142">
        <v>0</v>
      </c>
      <c r="E817" s="142">
        <f t="shared" si="700"/>
        <v>0</v>
      </c>
      <c r="F817" s="142">
        <f t="shared" si="701"/>
        <v>0</v>
      </c>
      <c r="G817" s="142">
        <v>0</v>
      </c>
      <c r="H817" s="142">
        <f t="shared" si="702"/>
        <v>0</v>
      </c>
      <c r="I817" s="142">
        <v>1.1752429799999999</v>
      </c>
      <c r="J817" s="142">
        <v>0.24997633000000002</v>
      </c>
      <c r="K817" s="142">
        <v>0.92526664999999997</v>
      </c>
      <c r="L817" s="142">
        <v>0</v>
      </c>
      <c r="M817" s="142">
        <v>0</v>
      </c>
      <c r="N817" s="142">
        <f t="shared" si="703"/>
        <v>-1.1752429799999999</v>
      </c>
      <c r="O817" s="142">
        <f t="shared" si="704"/>
        <v>-0.24997633000000002</v>
      </c>
      <c r="P817" s="142">
        <f t="shared" si="705"/>
        <v>-0.92526664999999997</v>
      </c>
      <c r="Q817" s="142">
        <f t="shared" si="706"/>
        <v>0</v>
      </c>
      <c r="R817" s="142">
        <f t="shared" si="707"/>
        <v>0</v>
      </c>
      <c r="S817" s="134">
        <v>1.1721330399999998</v>
      </c>
      <c r="T817" s="134">
        <v>0.20831360999999998</v>
      </c>
      <c r="U817" s="168">
        <v>0.96381943000000003</v>
      </c>
      <c r="V817" s="134">
        <v>0</v>
      </c>
      <c r="W817" s="142">
        <v>0</v>
      </c>
      <c r="X817" s="142"/>
      <c r="Y817" s="142"/>
      <c r="Z817" s="142"/>
      <c r="AA817" s="142"/>
      <c r="AB817" s="142"/>
      <c r="AC817" s="142"/>
      <c r="AD817" s="142"/>
      <c r="AE817" s="134">
        <v>0</v>
      </c>
      <c r="AF817" s="142"/>
      <c r="AG817" s="142"/>
      <c r="AH817" s="142"/>
      <c r="AI817" s="142"/>
      <c r="AJ817" s="134">
        <v>0</v>
      </c>
      <c r="AK817" s="142"/>
    </row>
    <row r="818" spans="1:37" ht="63" x14ac:dyDescent="0.25">
      <c r="A818" s="267">
        <f t="shared" si="708"/>
        <v>722</v>
      </c>
      <c r="B818" s="140" t="s">
        <v>2048</v>
      </c>
      <c r="C818" s="132" t="s">
        <v>2049</v>
      </c>
      <c r="D818" s="142">
        <v>0</v>
      </c>
      <c r="E818" s="142">
        <f t="shared" si="700"/>
        <v>0</v>
      </c>
      <c r="F818" s="142">
        <f t="shared" si="701"/>
        <v>0</v>
      </c>
      <c r="G818" s="142">
        <v>0</v>
      </c>
      <c r="H818" s="142">
        <f t="shared" si="702"/>
        <v>0</v>
      </c>
      <c r="I818" s="142">
        <v>0</v>
      </c>
      <c r="J818" s="142">
        <v>0</v>
      </c>
      <c r="K818" s="142">
        <v>0</v>
      </c>
      <c r="L818" s="142">
        <v>0</v>
      </c>
      <c r="M818" s="142">
        <v>0</v>
      </c>
      <c r="N818" s="142">
        <f t="shared" si="703"/>
        <v>0</v>
      </c>
      <c r="O818" s="142">
        <f t="shared" si="704"/>
        <v>0</v>
      </c>
      <c r="P818" s="142">
        <f t="shared" si="705"/>
        <v>0</v>
      </c>
      <c r="Q818" s="142">
        <f t="shared" si="706"/>
        <v>0</v>
      </c>
      <c r="R818" s="142">
        <f t="shared" si="707"/>
        <v>0</v>
      </c>
      <c r="S818" s="134">
        <v>0.20748490999999999</v>
      </c>
      <c r="T818" s="134">
        <v>0.20748490999999999</v>
      </c>
      <c r="U818" s="168">
        <v>0</v>
      </c>
      <c r="V818" s="134">
        <v>0</v>
      </c>
      <c r="W818" s="142">
        <v>0</v>
      </c>
      <c r="X818" s="142"/>
      <c r="Y818" s="142"/>
      <c r="Z818" s="142"/>
      <c r="AA818" s="142"/>
      <c r="AB818" s="142"/>
      <c r="AC818" s="142"/>
      <c r="AD818" s="142"/>
      <c r="AE818" s="134">
        <v>0</v>
      </c>
      <c r="AF818" s="142"/>
      <c r="AG818" s="142"/>
      <c r="AH818" s="142"/>
      <c r="AI818" s="142"/>
      <c r="AJ818" s="134">
        <v>0</v>
      </c>
      <c r="AK818" s="142"/>
    </row>
    <row r="819" spans="1:37" ht="47.25" x14ac:dyDescent="0.25">
      <c r="A819" s="267">
        <f t="shared" si="708"/>
        <v>723</v>
      </c>
      <c r="B819" s="140" t="s">
        <v>2050</v>
      </c>
      <c r="C819" s="132" t="s">
        <v>2051</v>
      </c>
      <c r="D819" s="142">
        <v>0</v>
      </c>
      <c r="E819" s="142">
        <f t="shared" si="700"/>
        <v>0</v>
      </c>
      <c r="F819" s="142">
        <f t="shared" si="701"/>
        <v>0</v>
      </c>
      <c r="G819" s="142">
        <v>0</v>
      </c>
      <c r="H819" s="142">
        <f t="shared" si="702"/>
        <v>0</v>
      </c>
      <c r="I819" s="142">
        <v>2.57846566</v>
      </c>
      <c r="J819" s="142">
        <v>0.51542761000000004</v>
      </c>
      <c r="K819" s="142">
        <v>2.0630380499999998</v>
      </c>
      <c r="L819" s="142">
        <v>0</v>
      </c>
      <c r="M819" s="142">
        <v>0</v>
      </c>
      <c r="N819" s="142">
        <f t="shared" si="703"/>
        <v>-2.57846566</v>
      </c>
      <c r="O819" s="142">
        <f t="shared" si="704"/>
        <v>-0.51542761000000004</v>
      </c>
      <c r="P819" s="142">
        <f t="shared" si="705"/>
        <v>-2.0630380499999998</v>
      </c>
      <c r="Q819" s="142">
        <f t="shared" si="706"/>
        <v>0</v>
      </c>
      <c r="R819" s="142">
        <f t="shared" si="707"/>
        <v>0</v>
      </c>
      <c r="S819" s="134">
        <v>2.5785209800000004</v>
      </c>
      <c r="T819" s="134">
        <v>0.42952300999999993</v>
      </c>
      <c r="U819" s="168">
        <v>2.1489979700000004</v>
      </c>
      <c r="V819" s="134">
        <v>0</v>
      </c>
      <c r="W819" s="142">
        <v>0</v>
      </c>
      <c r="X819" s="142"/>
      <c r="Y819" s="142"/>
      <c r="Z819" s="142"/>
      <c r="AA819" s="142"/>
      <c r="AB819" s="142"/>
      <c r="AC819" s="142"/>
      <c r="AD819" s="142"/>
      <c r="AE819" s="134">
        <v>0</v>
      </c>
      <c r="AF819" s="142"/>
      <c r="AG819" s="142"/>
      <c r="AH819" s="142"/>
      <c r="AI819" s="142"/>
      <c r="AJ819" s="134">
        <v>0</v>
      </c>
      <c r="AK819" s="142"/>
    </row>
    <row r="820" spans="1:37" ht="31.5" x14ac:dyDescent="0.25">
      <c r="A820" s="267"/>
      <c r="B820" s="189" t="s">
        <v>483</v>
      </c>
      <c r="C820" s="177"/>
      <c r="D820" s="170">
        <v>19.883433351999997</v>
      </c>
      <c r="E820" s="170">
        <f t="shared" ref="E820:AK820" si="709">SUM(E821:E827)</f>
        <v>1.1930060011199997</v>
      </c>
      <c r="F820" s="170">
        <f t="shared" si="709"/>
        <v>16.702084015679997</v>
      </c>
      <c r="G820" s="170">
        <f t="shared" si="709"/>
        <v>0</v>
      </c>
      <c r="H820" s="170">
        <f t="shared" si="709"/>
        <v>1.9883433351999995</v>
      </c>
      <c r="I820" s="170">
        <f t="shared" si="709"/>
        <v>3.6388827780000002</v>
      </c>
      <c r="J820" s="170">
        <f t="shared" si="709"/>
        <v>2.22475347</v>
      </c>
      <c r="K820" s="170">
        <f t="shared" si="709"/>
        <v>0</v>
      </c>
      <c r="L820" s="170">
        <f t="shared" si="709"/>
        <v>0</v>
      </c>
      <c r="M820" s="170">
        <f t="shared" si="709"/>
        <v>1.4141293080000001</v>
      </c>
      <c r="N820" s="170">
        <f t="shared" si="709"/>
        <v>16.244550573999994</v>
      </c>
      <c r="O820" s="170">
        <f t="shared" si="709"/>
        <v>-1.0317474688799999</v>
      </c>
      <c r="P820" s="170">
        <f t="shared" si="709"/>
        <v>16.702084015679997</v>
      </c>
      <c r="Q820" s="170">
        <f t="shared" si="709"/>
        <v>0</v>
      </c>
      <c r="R820" s="170">
        <f t="shared" si="709"/>
        <v>0.57421402719999959</v>
      </c>
      <c r="S820" s="170">
        <v>3.03240233</v>
      </c>
      <c r="T820" s="170">
        <v>1.8539612400000001</v>
      </c>
      <c r="U820" s="168">
        <v>0</v>
      </c>
      <c r="V820" s="170">
        <v>0</v>
      </c>
      <c r="W820" s="170">
        <v>1.17844109</v>
      </c>
      <c r="X820" s="170">
        <f t="shared" si="709"/>
        <v>0</v>
      </c>
      <c r="Y820" s="170">
        <f t="shared" si="709"/>
        <v>0</v>
      </c>
      <c r="Z820" s="170">
        <f t="shared" si="709"/>
        <v>0</v>
      </c>
      <c r="AA820" s="170">
        <f t="shared" si="709"/>
        <v>0</v>
      </c>
      <c r="AB820" s="170"/>
      <c r="AC820" s="170"/>
      <c r="AD820" s="170"/>
      <c r="AE820" s="170">
        <f t="shared" si="709"/>
        <v>0</v>
      </c>
      <c r="AF820" s="170"/>
      <c r="AG820" s="170"/>
      <c r="AH820" s="170"/>
      <c r="AI820" s="170"/>
      <c r="AJ820" s="170">
        <f t="shared" si="709"/>
        <v>0</v>
      </c>
      <c r="AK820" s="170">
        <f t="shared" si="709"/>
        <v>0</v>
      </c>
    </row>
    <row r="821" spans="1:37" ht="110.25" x14ac:dyDescent="0.25">
      <c r="A821" s="267">
        <f t="shared" si="708"/>
        <v>724</v>
      </c>
      <c r="B821" s="140" t="s">
        <v>1185</v>
      </c>
      <c r="C821" s="132" t="s">
        <v>1186</v>
      </c>
      <c r="D821" s="142">
        <v>1.2E-2</v>
      </c>
      <c r="E821" s="142">
        <f t="shared" ref="E821:E827" si="710">D821*6%</f>
        <v>7.1999999999999994E-4</v>
      </c>
      <c r="F821" s="142">
        <f t="shared" ref="F821:F827" si="711">D821-E821-H821</f>
        <v>1.008E-2</v>
      </c>
      <c r="G821" s="142">
        <v>0</v>
      </c>
      <c r="H821" s="142">
        <f t="shared" ref="H821:H827" si="712">D821*10%</f>
        <v>1.2000000000000001E-3</v>
      </c>
      <c r="I821" s="142">
        <v>8.5344000000000001E-4</v>
      </c>
      <c r="J821" s="142">
        <v>0</v>
      </c>
      <c r="K821" s="142">
        <v>0</v>
      </c>
      <c r="L821" s="142">
        <v>0</v>
      </c>
      <c r="M821" s="142">
        <v>8.5344000000000001E-4</v>
      </c>
      <c r="N821" s="142">
        <f t="shared" ref="N821:N827" si="713">D821-I821</f>
        <v>1.114656E-2</v>
      </c>
      <c r="O821" s="142">
        <f t="shared" ref="O821:O827" si="714">E821-J821</f>
        <v>7.1999999999999994E-4</v>
      </c>
      <c r="P821" s="142">
        <f t="shared" ref="P821:P827" si="715">F821-K821</f>
        <v>1.008E-2</v>
      </c>
      <c r="Q821" s="142">
        <f t="shared" ref="Q821:Q827" si="716">G821-L821</f>
        <v>0</v>
      </c>
      <c r="R821" s="142">
        <f t="shared" ref="R821:R827" si="717">H821-M821</f>
        <v>3.465600000000001E-4</v>
      </c>
      <c r="S821" s="134">
        <v>7.1119999999999994E-4</v>
      </c>
      <c r="T821" s="134">
        <v>0</v>
      </c>
      <c r="U821" s="168">
        <v>0</v>
      </c>
      <c r="V821" s="134">
        <v>0</v>
      </c>
      <c r="W821" s="142">
        <v>7.1119999999999994E-4</v>
      </c>
      <c r="X821" s="142"/>
      <c r="Y821" s="142"/>
      <c r="Z821" s="142"/>
      <c r="AA821" s="142"/>
      <c r="AB821" s="142"/>
      <c r="AC821" s="142"/>
      <c r="AD821" s="142"/>
      <c r="AE821" s="134">
        <v>0</v>
      </c>
      <c r="AF821" s="142"/>
      <c r="AG821" s="142"/>
      <c r="AH821" s="142"/>
      <c r="AI821" s="142"/>
      <c r="AJ821" s="134">
        <v>0</v>
      </c>
      <c r="AK821" s="142"/>
    </row>
    <row r="822" spans="1:37" ht="63" x14ac:dyDescent="0.25">
      <c r="A822" s="267">
        <f t="shared" si="708"/>
        <v>725</v>
      </c>
      <c r="B822" s="140" t="s">
        <v>1187</v>
      </c>
      <c r="C822" s="132" t="s">
        <v>1188</v>
      </c>
      <c r="D822" s="142">
        <v>3.2316047999999995</v>
      </c>
      <c r="E822" s="142">
        <f t="shared" si="710"/>
        <v>0.19389628799999997</v>
      </c>
      <c r="F822" s="142">
        <f t="shared" si="711"/>
        <v>2.7145480319999997</v>
      </c>
      <c r="G822" s="142">
        <v>0</v>
      </c>
      <c r="H822" s="142">
        <f t="shared" si="712"/>
        <v>0.32316047999999997</v>
      </c>
      <c r="I822" s="142">
        <v>1.0877948399999999</v>
      </c>
      <c r="J822" s="142">
        <v>0.85795991999999999</v>
      </c>
      <c r="K822" s="142">
        <v>0</v>
      </c>
      <c r="L822" s="142">
        <v>0</v>
      </c>
      <c r="M822" s="142">
        <v>0.22983492</v>
      </c>
      <c r="N822" s="142">
        <f t="shared" si="713"/>
        <v>2.1438099599999996</v>
      </c>
      <c r="O822" s="142">
        <f t="shared" si="714"/>
        <v>-0.66406363199999996</v>
      </c>
      <c r="P822" s="142">
        <f t="shared" si="715"/>
        <v>2.7145480319999997</v>
      </c>
      <c r="Q822" s="142">
        <f t="shared" si="716"/>
        <v>0</v>
      </c>
      <c r="R822" s="142">
        <f t="shared" si="717"/>
        <v>9.3325559999999974E-2</v>
      </c>
      <c r="S822" s="134">
        <v>0.9064956999999999</v>
      </c>
      <c r="T822" s="134">
        <v>0.71496660000000001</v>
      </c>
      <c r="U822" s="168">
        <v>0</v>
      </c>
      <c r="V822" s="134">
        <v>0</v>
      </c>
      <c r="W822" s="142">
        <v>0.19152910000000001</v>
      </c>
      <c r="X822" s="142"/>
      <c r="Y822" s="142"/>
      <c r="Z822" s="142"/>
      <c r="AA822" s="142"/>
      <c r="AB822" s="142"/>
      <c r="AC822" s="142"/>
      <c r="AD822" s="142"/>
      <c r="AE822" s="134">
        <v>0</v>
      </c>
      <c r="AF822" s="142"/>
      <c r="AG822" s="142"/>
      <c r="AH822" s="142"/>
      <c r="AI822" s="142"/>
      <c r="AJ822" s="134">
        <v>0</v>
      </c>
      <c r="AK822" s="142"/>
    </row>
    <row r="823" spans="1:37" ht="63" x14ac:dyDescent="0.25">
      <c r="A823" s="267">
        <f t="shared" si="708"/>
        <v>726</v>
      </c>
      <c r="B823" s="140" t="s">
        <v>1189</v>
      </c>
      <c r="C823" s="132" t="s">
        <v>1190</v>
      </c>
      <c r="D823" s="142">
        <v>1.2E-2</v>
      </c>
      <c r="E823" s="142">
        <f t="shared" si="710"/>
        <v>7.1999999999999994E-4</v>
      </c>
      <c r="F823" s="142">
        <f t="shared" si="711"/>
        <v>1.008E-2</v>
      </c>
      <c r="G823" s="142">
        <v>0</v>
      </c>
      <c r="H823" s="142">
        <f t="shared" si="712"/>
        <v>1.2000000000000001E-3</v>
      </c>
      <c r="I823" s="142">
        <v>0.54426143999999999</v>
      </c>
      <c r="J823" s="142">
        <v>0.543408</v>
      </c>
      <c r="K823" s="142">
        <v>0</v>
      </c>
      <c r="L823" s="142">
        <v>0</v>
      </c>
      <c r="M823" s="142">
        <v>8.5344000000000001E-4</v>
      </c>
      <c r="N823" s="142">
        <f t="shared" si="713"/>
        <v>-0.53226143999999997</v>
      </c>
      <c r="O823" s="142">
        <f t="shared" si="714"/>
        <v>-0.54268799999999995</v>
      </c>
      <c r="P823" s="142">
        <f t="shared" si="715"/>
        <v>1.008E-2</v>
      </c>
      <c r="Q823" s="142">
        <f t="shared" si="716"/>
        <v>0</v>
      </c>
      <c r="R823" s="142">
        <f t="shared" si="717"/>
        <v>3.465600000000001E-4</v>
      </c>
      <c r="S823" s="134">
        <v>0.45355121000000009</v>
      </c>
      <c r="T823" s="134">
        <v>0.45284001000000007</v>
      </c>
      <c r="U823" s="168">
        <v>0</v>
      </c>
      <c r="V823" s="134">
        <v>0</v>
      </c>
      <c r="W823" s="142">
        <v>7.1119999999999994E-4</v>
      </c>
      <c r="X823" s="142"/>
      <c r="Y823" s="142"/>
      <c r="Z823" s="142"/>
      <c r="AA823" s="142"/>
      <c r="AB823" s="142"/>
      <c r="AC823" s="142"/>
      <c r="AD823" s="142"/>
      <c r="AE823" s="134">
        <v>0</v>
      </c>
      <c r="AF823" s="142"/>
      <c r="AG823" s="142"/>
      <c r="AH823" s="142"/>
      <c r="AI823" s="142"/>
      <c r="AJ823" s="134">
        <v>0</v>
      </c>
      <c r="AK823" s="142"/>
    </row>
    <row r="824" spans="1:37" ht="47.25" x14ac:dyDescent="0.25">
      <c r="A824" s="267">
        <f t="shared" si="708"/>
        <v>727</v>
      </c>
      <c r="B824" s="135" t="s">
        <v>1191</v>
      </c>
      <c r="C824" s="136" t="s">
        <v>1192</v>
      </c>
      <c r="D824" s="142">
        <v>2.2716384000000001</v>
      </c>
      <c r="E824" s="142">
        <f t="shared" si="710"/>
        <v>0.13629830400000001</v>
      </c>
      <c r="F824" s="142">
        <f t="shared" si="711"/>
        <v>1.9081762560000002</v>
      </c>
      <c r="G824" s="142">
        <v>0</v>
      </c>
      <c r="H824" s="142">
        <f t="shared" si="712"/>
        <v>0.22716384000000001</v>
      </c>
      <c r="I824" s="142">
        <v>0.16156113600000002</v>
      </c>
      <c r="J824" s="142">
        <v>0</v>
      </c>
      <c r="K824" s="142">
        <v>0</v>
      </c>
      <c r="L824" s="142">
        <v>0</v>
      </c>
      <c r="M824" s="142">
        <v>0.16156113600000002</v>
      </c>
      <c r="N824" s="142">
        <f t="shared" si="713"/>
        <v>2.1100772640000001</v>
      </c>
      <c r="O824" s="142">
        <f t="shared" si="714"/>
        <v>0.13629830400000001</v>
      </c>
      <c r="P824" s="142">
        <f t="shared" si="715"/>
        <v>1.9081762560000002</v>
      </c>
      <c r="Q824" s="142">
        <f t="shared" si="716"/>
        <v>0</v>
      </c>
      <c r="R824" s="142">
        <f t="shared" si="717"/>
        <v>6.5602703999999984E-2</v>
      </c>
      <c r="S824" s="134">
        <v>0.13463428</v>
      </c>
      <c r="T824" s="134">
        <v>0</v>
      </c>
      <c r="U824" s="168">
        <v>0</v>
      </c>
      <c r="V824" s="134">
        <v>0</v>
      </c>
      <c r="W824" s="142">
        <v>0.13463428</v>
      </c>
      <c r="X824" s="142"/>
      <c r="Y824" s="142"/>
      <c r="Z824" s="142"/>
      <c r="AA824" s="142"/>
      <c r="AB824" s="142"/>
      <c r="AC824" s="142"/>
      <c r="AD824" s="142"/>
      <c r="AE824" s="134">
        <v>0</v>
      </c>
      <c r="AF824" s="142"/>
      <c r="AG824" s="142"/>
      <c r="AH824" s="142"/>
      <c r="AI824" s="142"/>
      <c r="AJ824" s="134">
        <v>0</v>
      </c>
      <c r="AK824" s="142"/>
    </row>
    <row r="825" spans="1:37" ht="31.5" x14ac:dyDescent="0.25">
      <c r="A825" s="267">
        <f t="shared" si="708"/>
        <v>728</v>
      </c>
      <c r="B825" s="140" t="s">
        <v>1193</v>
      </c>
      <c r="C825" s="132" t="s">
        <v>1194</v>
      </c>
      <c r="D825" s="142">
        <v>6.2187021519999961</v>
      </c>
      <c r="E825" s="142">
        <f t="shared" si="710"/>
        <v>0.37312212911999976</v>
      </c>
      <c r="F825" s="142">
        <f t="shared" si="711"/>
        <v>5.223709807679997</v>
      </c>
      <c r="G825" s="142">
        <v>0</v>
      </c>
      <c r="H825" s="142">
        <f t="shared" si="712"/>
        <v>0.62187021519999963</v>
      </c>
      <c r="I825" s="142">
        <v>0.44228019599999996</v>
      </c>
      <c r="J825" s="142">
        <v>0</v>
      </c>
      <c r="K825" s="142">
        <v>0</v>
      </c>
      <c r="L825" s="142">
        <v>0</v>
      </c>
      <c r="M825" s="142">
        <v>0.44228019599999996</v>
      </c>
      <c r="N825" s="142">
        <f t="shared" si="713"/>
        <v>5.7764219559999965</v>
      </c>
      <c r="O825" s="142">
        <f t="shared" si="714"/>
        <v>0.37312212911999976</v>
      </c>
      <c r="P825" s="142">
        <f t="shared" si="715"/>
        <v>5.223709807679997</v>
      </c>
      <c r="Q825" s="142">
        <f t="shared" si="716"/>
        <v>0</v>
      </c>
      <c r="R825" s="142">
        <f t="shared" si="717"/>
        <v>0.17959001919999967</v>
      </c>
      <c r="S825" s="134">
        <v>0.36856683000000001</v>
      </c>
      <c r="T825" s="134">
        <v>0</v>
      </c>
      <c r="U825" s="168">
        <v>0</v>
      </c>
      <c r="V825" s="134">
        <v>0</v>
      </c>
      <c r="W825" s="142">
        <v>0.36856683000000001</v>
      </c>
      <c r="X825" s="142"/>
      <c r="Y825" s="142"/>
      <c r="Z825" s="142"/>
      <c r="AA825" s="142"/>
      <c r="AB825" s="142"/>
      <c r="AC825" s="142"/>
      <c r="AD825" s="142"/>
      <c r="AE825" s="134">
        <v>0</v>
      </c>
      <c r="AF825" s="142"/>
      <c r="AG825" s="142"/>
      <c r="AH825" s="142"/>
      <c r="AI825" s="142"/>
      <c r="AJ825" s="134">
        <v>0</v>
      </c>
      <c r="AK825" s="142"/>
    </row>
    <row r="826" spans="1:37" ht="47.25" x14ac:dyDescent="0.25">
      <c r="A826" s="267">
        <f t="shared" si="708"/>
        <v>729</v>
      </c>
      <c r="B826" s="140" t="s">
        <v>1195</v>
      </c>
      <c r="C826" s="132" t="s">
        <v>1196</v>
      </c>
      <c r="D826" s="142">
        <v>8.1374879999999994</v>
      </c>
      <c r="E826" s="142">
        <f t="shared" si="710"/>
        <v>0.48824927999999995</v>
      </c>
      <c r="F826" s="142">
        <f t="shared" si="711"/>
        <v>6.8354899199999997</v>
      </c>
      <c r="G826" s="142">
        <v>0</v>
      </c>
      <c r="H826" s="142">
        <f t="shared" si="712"/>
        <v>0.81374879999999994</v>
      </c>
      <c r="I826" s="142">
        <v>0.578746176</v>
      </c>
      <c r="J826" s="142">
        <v>0</v>
      </c>
      <c r="K826" s="142">
        <v>0</v>
      </c>
      <c r="L826" s="142">
        <v>0</v>
      </c>
      <c r="M826" s="142">
        <v>0.578746176</v>
      </c>
      <c r="N826" s="142">
        <f t="shared" si="713"/>
        <v>7.5587418239999993</v>
      </c>
      <c r="O826" s="142">
        <f t="shared" si="714"/>
        <v>0.48824927999999995</v>
      </c>
      <c r="P826" s="142">
        <f t="shared" si="715"/>
        <v>6.8354899199999997</v>
      </c>
      <c r="Q826" s="142">
        <f t="shared" si="716"/>
        <v>0</v>
      </c>
      <c r="R826" s="142">
        <f t="shared" si="717"/>
        <v>0.23500262399999994</v>
      </c>
      <c r="S826" s="134">
        <v>0.48228848000000002</v>
      </c>
      <c r="T826" s="134">
        <v>0</v>
      </c>
      <c r="U826" s="168">
        <v>0</v>
      </c>
      <c r="V826" s="134">
        <v>0</v>
      </c>
      <c r="W826" s="142">
        <v>0.48228848000000002</v>
      </c>
      <c r="X826" s="142"/>
      <c r="Y826" s="142"/>
      <c r="Z826" s="142"/>
      <c r="AA826" s="142"/>
      <c r="AB826" s="142"/>
      <c r="AC826" s="142"/>
      <c r="AD826" s="142"/>
      <c r="AE826" s="134">
        <v>0</v>
      </c>
      <c r="AF826" s="142"/>
      <c r="AG826" s="142"/>
      <c r="AH826" s="142"/>
      <c r="AI826" s="142"/>
      <c r="AJ826" s="134">
        <v>0</v>
      </c>
      <c r="AK826" s="142"/>
    </row>
    <row r="827" spans="1:37" ht="78.75" x14ac:dyDescent="0.25">
      <c r="A827" s="267">
        <f t="shared" si="708"/>
        <v>730</v>
      </c>
      <c r="B827" s="140" t="s">
        <v>1589</v>
      </c>
      <c r="C827" s="132" t="s">
        <v>1590</v>
      </c>
      <c r="D827" s="142">
        <v>0</v>
      </c>
      <c r="E827" s="142">
        <f t="shared" si="710"/>
        <v>0</v>
      </c>
      <c r="F827" s="142">
        <f t="shared" si="711"/>
        <v>0</v>
      </c>
      <c r="G827" s="142">
        <v>0</v>
      </c>
      <c r="H827" s="142">
        <f t="shared" si="712"/>
        <v>0</v>
      </c>
      <c r="I827" s="142">
        <v>0.82338555000000002</v>
      </c>
      <c r="J827" s="142">
        <v>0.82338555000000002</v>
      </c>
      <c r="K827" s="142">
        <v>0</v>
      </c>
      <c r="L827" s="142">
        <v>0</v>
      </c>
      <c r="M827" s="142">
        <v>0</v>
      </c>
      <c r="N827" s="142">
        <f t="shared" si="713"/>
        <v>-0.82338555000000002</v>
      </c>
      <c r="O827" s="142">
        <f t="shared" si="714"/>
        <v>-0.82338555000000002</v>
      </c>
      <c r="P827" s="142">
        <f t="shared" si="715"/>
        <v>0</v>
      </c>
      <c r="Q827" s="142">
        <f t="shared" si="716"/>
        <v>0</v>
      </c>
      <c r="R827" s="142">
        <f t="shared" si="717"/>
        <v>0</v>
      </c>
      <c r="S827" s="134">
        <v>0.68615462999999999</v>
      </c>
      <c r="T827" s="134">
        <v>0.68615462999999999</v>
      </c>
      <c r="U827" s="168">
        <v>0</v>
      </c>
      <c r="V827" s="134">
        <v>0</v>
      </c>
      <c r="W827" s="142">
        <v>0</v>
      </c>
      <c r="X827" s="142"/>
      <c r="Y827" s="142"/>
      <c r="Z827" s="142"/>
      <c r="AA827" s="142"/>
      <c r="AB827" s="142"/>
      <c r="AC827" s="142"/>
      <c r="AD827" s="142"/>
      <c r="AE827" s="134">
        <v>0</v>
      </c>
      <c r="AF827" s="142"/>
      <c r="AG827" s="142"/>
      <c r="AH827" s="142"/>
      <c r="AI827" s="142"/>
      <c r="AJ827" s="134">
        <v>0</v>
      </c>
      <c r="AK827" s="142"/>
    </row>
    <row r="828" spans="1:37" ht="31.5" x14ac:dyDescent="0.25">
      <c r="A828" s="267"/>
      <c r="B828" s="189" t="s">
        <v>1197</v>
      </c>
      <c r="C828" s="177"/>
      <c r="D828" s="170">
        <v>8.8538999999999994</v>
      </c>
      <c r="E828" s="170">
        <f t="shared" ref="E828:AK828" si="718">SUM(E829:E830)</f>
        <v>0.53123399999999998</v>
      </c>
      <c r="F828" s="170">
        <f t="shared" si="718"/>
        <v>7.4372760000000007</v>
      </c>
      <c r="G828" s="170">
        <f t="shared" si="718"/>
        <v>0</v>
      </c>
      <c r="H828" s="170">
        <f t="shared" si="718"/>
        <v>0.88539000000000012</v>
      </c>
      <c r="I828" s="170">
        <f t="shared" si="718"/>
        <v>10.089541457999999</v>
      </c>
      <c r="J828" s="170">
        <f t="shared" si="718"/>
        <v>1.1755676499999999</v>
      </c>
      <c r="K828" s="170">
        <f t="shared" si="718"/>
        <v>8.1216466399999998</v>
      </c>
      <c r="L828" s="170">
        <f t="shared" si="718"/>
        <v>0</v>
      </c>
      <c r="M828" s="170">
        <f t="shared" si="718"/>
        <v>0.79232716799999992</v>
      </c>
      <c r="N828" s="170">
        <f t="shared" si="718"/>
        <v>-1.2356414579999995</v>
      </c>
      <c r="O828" s="170">
        <f t="shared" si="718"/>
        <v>-0.64433364999999987</v>
      </c>
      <c r="P828" s="170">
        <f t="shared" si="718"/>
        <v>-0.68437063999999959</v>
      </c>
      <c r="Q828" s="170">
        <f t="shared" si="718"/>
        <v>0</v>
      </c>
      <c r="R828" s="170">
        <f t="shared" si="718"/>
        <v>9.3062832000000095E-2</v>
      </c>
      <c r="S828" s="170">
        <v>10.099960930000002</v>
      </c>
      <c r="T828" s="170">
        <v>0.97963970999999994</v>
      </c>
      <c r="U828" s="168">
        <v>8.4600485800000005</v>
      </c>
      <c r="V828" s="170">
        <v>0</v>
      </c>
      <c r="W828" s="170">
        <v>0.66027263999999986</v>
      </c>
      <c r="X828" s="170">
        <f t="shared" si="718"/>
        <v>0</v>
      </c>
      <c r="Y828" s="170">
        <f t="shared" si="718"/>
        <v>0</v>
      </c>
      <c r="Z828" s="170">
        <f t="shared" si="718"/>
        <v>0</v>
      </c>
      <c r="AA828" s="170">
        <f t="shared" si="718"/>
        <v>0</v>
      </c>
      <c r="AB828" s="170"/>
      <c r="AC828" s="170"/>
      <c r="AD828" s="170"/>
      <c r="AE828" s="170">
        <f t="shared" si="718"/>
        <v>0.4</v>
      </c>
      <c r="AF828" s="170"/>
      <c r="AG828" s="170"/>
      <c r="AH828" s="170"/>
      <c r="AI828" s="170"/>
      <c r="AJ828" s="170">
        <f t="shared" si="718"/>
        <v>0.88800000000000001</v>
      </c>
      <c r="AK828" s="170">
        <f t="shared" si="718"/>
        <v>0</v>
      </c>
    </row>
    <row r="829" spans="1:37" ht="47.25" x14ac:dyDescent="0.25">
      <c r="A829" s="267">
        <f t="shared" si="708"/>
        <v>731</v>
      </c>
      <c r="B829" s="135" t="s">
        <v>1198</v>
      </c>
      <c r="C829" s="136" t="s">
        <v>1199</v>
      </c>
      <c r="D829" s="142">
        <v>4.9779960000000001</v>
      </c>
      <c r="E829" s="142">
        <f t="shared" ref="E829:E830" si="719">D829*6%</f>
        <v>0.29867976000000002</v>
      </c>
      <c r="F829" s="142">
        <f t="shared" ref="F829:F830" si="720">D829-E829-H829</f>
        <v>4.1815166399999999</v>
      </c>
      <c r="G829" s="142">
        <v>0</v>
      </c>
      <c r="H829" s="142">
        <f t="shared" ref="H829:H830" si="721">D829*10%</f>
        <v>0.49779960000000001</v>
      </c>
      <c r="I829" s="142">
        <v>9.8138833979999998</v>
      </c>
      <c r="J829" s="142">
        <v>1.1755676499999999</v>
      </c>
      <c r="K829" s="142">
        <v>8.1216466399999998</v>
      </c>
      <c r="L829" s="142">
        <v>0</v>
      </c>
      <c r="M829" s="142">
        <v>0.51666910799999999</v>
      </c>
      <c r="N829" s="142">
        <f t="shared" ref="N829:N830" si="722">D829-I829</f>
        <v>-4.8358873979999997</v>
      </c>
      <c r="O829" s="142">
        <f t="shared" ref="O829:O830" si="723">E829-J829</f>
        <v>-0.87688788999999989</v>
      </c>
      <c r="P829" s="142">
        <f t="shared" ref="P829:P830" si="724">F829-K829</f>
        <v>-3.9401299999999999</v>
      </c>
      <c r="Q829" s="142">
        <f t="shared" ref="Q829:Q830" si="725">G829-L829</f>
        <v>0</v>
      </c>
      <c r="R829" s="142">
        <f t="shared" ref="R829:R830" si="726">H829-M829</f>
        <v>-1.8869507999999979E-2</v>
      </c>
      <c r="S829" s="134">
        <v>9.8702458800000006</v>
      </c>
      <c r="T829" s="134">
        <v>0.97963970999999994</v>
      </c>
      <c r="U829" s="168">
        <v>8.4600485800000005</v>
      </c>
      <c r="V829" s="134">
        <v>0</v>
      </c>
      <c r="W829" s="142">
        <v>0.43055758999999993</v>
      </c>
      <c r="X829" s="142"/>
      <c r="Y829" s="142"/>
      <c r="Z829" s="142"/>
      <c r="AA829" s="142"/>
      <c r="AB829" s="181">
        <v>2020</v>
      </c>
      <c r="AC829" s="142" t="s">
        <v>2198</v>
      </c>
      <c r="AD829" s="142" t="s">
        <v>2199</v>
      </c>
      <c r="AE829" s="134">
        <v>0.4</v>
      </c>
      <c r="AF829" s="181">
        <v>2020</v>
      </c>
      <c r="AG829" s="142" t="s">
        <v>2200</v>
      </c>
      <c r="AH829" s="142" t="s">
        <v>2201</v>
      </c>
      <c r="AI829" s="142" t="s">
        <v>2202</v>
      </c>
      <c r="AJ829" s="134">
        <v>0.88800000000000001</v>
      </c>
      <c r="AK829" s="142"/>
    </row>
    <row r="830" spans="1:37" ht="47.25" x14ac:dyDescent="0.25">
      <c r="A830" s="267">
        <f t="shared" si="708"/>
        <v>732</v>
      </c>
      <c r="B830" s="140" t="s">
        <v>1200</v>
      </c>
      <c r="C830" s="132" t="s">
        <v>1201</v>
      </c>
      <c r="D830" s="142">
        <v>3.8759040000000002</v>
      </c>
      <c r="E830" s="142">
        <f t="shared" si="719"/>
        <v>0.23255424</v>
      </c>
      <c r="F830" s="142">
        <f t="shared" si="720"/>
        <v>3.2557593600000003</v>
      </c>
      <c r="G830" s="142">
        <v>0</v>
      </c>
      <c r="H830" s="142">
        <f t="shared" si="721"/>
        <v>0.38759040000000006</v>
      </c>
      <c r="I830" s="142">
        <v>0.27565805999999998</v>
      </c>
      <c r="J830" s="142">
        <v>0</v>
      </c>
      <c r="K830" s="142">
        <v>0</v>
      </c>
      <c r="L830" s="142">
        <v>0</v>
      </c>
      <c r="M830" s="142">
        <v>0.27565805999999998</v>
      </c>
      <c r="N830" s="142">
        <f t="shared" si="722"/>
        <v>3.6002459400000002</v>
      </c>
      <c r="O830" s="142">
        <f t="shared" si="723"/>
        <v>0.23255424</v>
      </c>
      <c r="P830" s="142">
        <f t="shared" si="724"/>
        <v>3.2557593600000003</v>
      </c>
      <c r="Q830" s="142">
        <f t="shared" si="725"/>
        <v>0</v>
      </c>
      <c r="R830" s="142">
        <f t="shared" si="726"/>
        <v>0.11193234000000007</v>
      </c>
      <c r="S830" s="134">
        <v>0.22971505000000003</v>
      </c>
      <c r="T830" s="134">
        <v>0</v>
      </c>
      <c r="U830" s="168">
        <v>0</v>
      </c>
      <c r="V830" s="134">
        <v>0</v>
      </c>
      <c r="W830" s="142">
        <v>0.22971505000000003</v>
      </c>
      <c r="X830" s="142"/>
      <c r="Y830" s="142"/>
      <c r="Z830" s="142"/>
      <c r="AA830" s="142"/>
      <c r="AB830" s="142"/>
      <c r="AC830" s="142"/>
      <c r="AD830" s="142"/>
      <c r="AE830" s="134">
        <v>0</v>
      </c>
      <c r="AF830" s="142"/>
      <c r="AG830" s="142"/>
      <c r="AH830" s="142"/>
      <c r="AI830" s="142"/>
      <c r="AJ830" s="134">
        <v>0</v>
      </c>
      <c r="AK830" s="142"/>
    </row>
    <row r="831" spans="1:37" ht="15.75" x14ac:dyDescent="0.25">
      <c r="A831" s="267"/>
      <c r="B831" s="192" t="s">
        <v>520</v>
      </c>
      <c r="C831" s="193"/>
      <c r="D831" s="170">
        <v>0.26911200000000024</v>
      </c>
      <c r="E831" s="170">
        <f t="shared" ref="E831:AK831" si="727">SUM(E832:E833)</f>
        <v>1.6146720000000014E-2</v>
      </c>
      <c r="F831" s="170">
        <f t="shared" si="727"/>
        <v>0.22605408000000021</v>
      </c>
      <c r="G831" s="170">
        <f t="shared" si="727"/>
        <v>0</v>
      </c>
      <c r="H831" s="170">
        <f t="shared" si="727"/>
        <v>2.6911200000000024E-2</v>
      </c>
      <c r="I831" s="170">
        <f t="shared" si="727"/>
        <v>0.14889502800000001</v>
      </c>
      <c r="J831" s="170">
        <f t="shared" si="727"/>
        <v>0.12975552000000001</v>
      </c>
      <c r="K831" s="170">
        <f t="shared" si="727"/>
        <v>0</v>
      </c>
      <c r="L831" s="170">
        <f t="shared" si="727"/>
        <v>0</v>
      </c>
      <c r="M831" s="170">
        <f t="shared" si="727"/>
        <v>1.9139508E-2</v>
      </c>
      <c r="N831" s="170">
        <f t="shared" si="727"/>
        <v>0.12021697200000023</v>
      </c>
      <c r="O831" s="170">
        <f t="shared" si="727"/>
        <v>-0.1136088</v>
      </c>
      <c r="P831" s="170">
        <f t="shared" si="727"/>
        <v>0.22605408000000021</v>
      </c>
      <c r="Q831" s="170">
        <f t="shared" si="727"/>
        <v>0</v>
      </c>
      <c r="R831" s="170">
        <f t="shared" si="727"/>
        <v>7.7716920000000245E-3</v>
      </c>
      <c r="S831" s="170">
        <v>0.12407918999999999</v>
      </c>
      <c r="T831" s="170">
        <v>0.10812959999999999</v>
      </c>
      <c r="U831" s="168">
        <v>0</v>
      </c>
      <c r="V831" s="170">
        <v>0</v>
      </c>
      <c r="W831" s="170">
        <v>1.594959E-2</v>
      </c>
      <c r="X831" s="170">
        <f t="shared" si="727"/>
        <v>0</v>
      </c>
      <c r="Y831" s="170">
        <f t="shared" si="727"/>
        <v>0</v>
      </c>
      <c r="Z831" s="170">
        <f t="shared" si="727"/>
        <v>0</v>
      </c>
      <c r="AA831" s="170">
        <f t="shared" si="727"/>
        <v>0</v>
      </c>
      <c r="AB831" s="170"/>
      <c r="AC831" s="170"/>
      <c r="AD831" s="170"/>
      <c r="AE831" s="170">
        <f t="shared" si="727"/>
        <v>0</v>
      </c>
      <c r="AF831" s="170"/>
      <c r="AG831" s="170"/>
      <c r="AH831" s="170"/>
      <c r="AI831" s="170"/>
      <c r="AJ831" s="170">
        <f t="shared" si="727"/>
        <v>0</v>
      </c>
      <c r="AK831" s="170">
        <f t="shared" si="727"/>
        <v>0</v>
      </c>
    </row>
    <row r="832" spans="1:37" ht="47.25" x14ac:dyDescent="0.25">
      <c r="A832" s="267">
        <f t="shared" si="708"/>
        <v>733</v>
      </c>
      <c r="B832" s="140" t="s">
        <v>1202</v>
      </c>
      <c r="C832" s="132" t="s">
        <v>1203</v>
      </c>
      <c r="D832" s="142">
        <v>0.26911200000000024</v>
      </c>
      <c r="E832" s="142">
        <f t="shared" ref="E832:E833" si="728">D832*6%</f>
        <v>1.6146720000000014E-2</v>
      </c>
      <c r="F832" s="142">
        <f t="shared" ref="F832:F833" si="729">D832-E832-H832</f>
        <v>0.22605408000000021</v>
      </c>
      <c r="G832" s="142">
        <v>0</v>
      </c>
      <c r="H832" s="142">
        <f t="shared" ref="H832:H833" si="730">D832*10%</f>
        <v>2.6911200000000024E-2</v>
      </c>
      <c r="I832" s="142">
        <v>1.9139508E-2</v>
      </c>
      <c r="J832" s="142">
        <v>0</v>
      </c>
      <c r="K832" s="142">
        <v>0</v>
      </c>
      <c r="L832" s="142">
        <v>0</v>
      </c>
      <c r="M832" s="142">
        <v>1.9139508E-2</v>
      </c>
      <c r="N832" s="142">
        <f t="shared" ref="N832:N833" si="731">D832-I832</f>
        <v>0.24997249200000024</v>
      </c>
      <c r="O832" s="142">
        <f t="shared" ref="O832:O833" si="732">E832-J832</f>
        <v>1.6146720000000014E-2</v>
      </c>
      <c r="P832" s="142">
        <f t="shared" ref="P832:P833" si="733">F832-K832</f>
        <v>0.22605408000000021</v>
      </c>
      <c r="Q832" s="142">
        <f t="shared" ref="Q832:Q833" si="734">G832-L832</f>
        <v>0</v>
      </c>
      <c r="R832" s="142">
        <f t="shared" ref="R832:R833" si="735">H832-M832</f>
        <v>7.7716920000000245E-3</v>
      </c>
      <c r="S832" s="134">
        <v>1.594959E-2</v>
      </c>
      <c r="T832" s="134">
        <v>0</v>
      </c>
      <c r="U832" s="168">
        <v>0</v>
      </c>
      <c r="V832" s="134">
        <v>0</v>
      </c>
      <c r="W832" s="142">
        <v>1.594959E-2</v>
      </c>
      <c r="X832" s="142"/>
      <c r="Y832" s="142"/>
      <c r="Z832" s="142"/>
      <c r="AA832" s="142"/>
      <c r="AB832" s="142"/>
      <c r="AC832" s="142"/>
      <c r="AD832" s="142"/>
      <c r="AE832" s="134">
        <v>0</v>
      </c>
      <c r="AF832" s="142"/>
      <c r="AG832" s="142"/>
      <c r="AH832" s="142"/>
      <c r="AI832" s="142"/>
      <c r="AJ832" s="134">
        <v>0</v>
      </c>
      <c r="AK832" s="142"/>
    </row>
    <row r="833" spans="1:37" ht="126" x14ac:dyDescent="0.25">
      <c r="A833" s="267">
        <f t="shared" si="708"/>
        <v>734</v>
      </c>
      <c r="B833" s="135" t="s">
        <v>1591</v>
      </c>
      <c r="C833" s="136" t="s">
        <v>1592</v>
      </c>
      <c r="D833" s="142">
        <v>0</v>
      </c>
      <c r="E833" s="142">
        <f t="shared" si="728"/>
        <v>0</v>
      </c>
      <c r="F833" s="142">
        <f t="shared" si="729"/>
        <v>0</v>
      </c>
      <c r="G833" s="142">
        <v>0</v>
      </c>
      <c r="H833" s="142">
        <f t="shared" si="730"/>
        <v>0</v>
      </c>
      <c r="I833" s="142">
        <v>0.12975552000000001</v>
      </c>
      <c r="J833" s="142">
        <v>0.12975552000000001</v>
      </c>
      <c r="K833" s="142">
        <v>0</v>
      </c>
      <c r="L833" s="142">
        <v>0</v>
      </c>
      <c r="M833" s="142">
        <v>0</v>
      </c>
      <c r="N833" s="142">
        <f t="shared" si="731"/>
        <v>-0.12975552000000001</v>
      </c>
      <c r="O833" s="142">
        <f t="shared" si="732"/>
        <v>-0.12975552000000001</v>
      </c>
      <c r="P833" s="142">
        <f t="shared" si="733"/>
        <v>0</v>
      </c>
      <c r="Q833" s="142">
        <f t="shared" si="734"/>
        <v>0</v>
      </c>
      <c r="R833" s="142">
        <f t="shared" si="735"/>
        <v>0</v>
      </c>
      <c r="S833" s="134">
        <v>0.10812959999999999</v>
      </c>
      <c r="T833" s="134">
        <v>0.10812959999999999</v>
      </c>
      <c r="U833" s="168">
        <v>0</v>
      </c>
      <c r="V833" s="134">
        <v>0</v>
      </c>
      <c r="W833" s="142">
        <v>0</v>
      </c>
      <c r="X833" s="142"/>
      <c r="Y833" s="142"/>
      <c r="Z833" s="142"/>
      <c r="AA833" s="142"/>
      <c r="AB833" s="142"/>
      <c r="AC833" s="142"/>
      <c r="AD833" s="142"/>
      <c r="AE833" s="134">
        <v>0</v>
      </c>
      <c r="AF833" s="142"/>
      <c r="AG833" s="142"/>
      <c r="AH833" s="142"/>
      <c r="AI833" s="142"/>
      <c r="AJ833" s="134">
        <v>0</v>
      </c>
      <c r="AK833" s="142"/>
    </row>
    <row r="834" spans="1:37" ht="15.75" x14ac:dyDescent="0.25">
      <c r="A834" s="267"/>
      <c r="B834" s="189" t="s">
        <v>691</v>
      </c>
      <c r="C834" s="177"/>
      <c r="D834" s="170">
        <v>37.523088000000008</v>
      </c>
      <c r="E834" s="170">
        <f t="shared" ref="E834:AK834" si="736">SUM(E835:E844)</f>
        <v>2.25138528</v>
      </c>
      <c r="F834" s="170">
        <f t="shared" si="736"/>
        <v>31.519393920000002</v>
      </c>
      <c r="G834" s="170">
        <f t="shared" si="736"/>
        <v>0</v>
      </c>
      <c r="H834" s="170">
        <f t="shared" si="736"/>
        <v>3.7523088000000002</v>
      </c>
      <c r="I834" s="170">
        <f t="shared" si="736"/>
        <v>33.956785732</v>
      </c>
      <c r="J834" s="170">
        <f t="shared" si="736"/>
        <v>2.9954244299999999</v>
      </c>
      <c r="K834" s="170">
        <f t="shared" si="736"/>
        <v>28.24644387</v>
      </c>
      <c r="L834" s="170">
        <f t="shared" si="736"/>
        <v>0.25600000000000001</v>
      </c>
      <c r="M834" s="170">
        <f t="shared" si="736"/>
        <v>2.4589174319999998</v>
      </c>
      <c r="N834" s="170">
        <f t="shared" si="736"/>
        <v>3.5663022680000012</v>
      </c>
      <c r="O834" s="170">
        <f t="shared" si="736"/>
        <v>-0.74403915000000009</v>
      </c>
      <c r="P834" s="170">
        <f t="shared" si="736"/>
        <v>3.2729500500000022</v>
      </c>
      <c r="Q834" s="170">
        <f t="shared" si="736"/>
        <v>-0.25600000000000001</v>
      </c>
      <c r="R834" s="170">
        <f t="shared" si="736"/>
        <v>1.2933913680000007</v>
      </c>
      <c r="S834" s="170">
        <v>32.642291070000006</v>
      </c>
      <c r="T834" s="170">
        <v>2.7286099400000001</v>
      </c>
      <c r="U834" s="168">
        <v>27.864583270000001</v>
      </c>
      <c r="V834" s="170">
        <v>0</v>
      </c>
      <c r="W834" s="170">
        <v>2.0490978599999998</v>
      </c>
      <c r="X834" s="170">
        <f t="shared" si="736"/>
        <v>0</v>
      </c>
      <c r="Y834" s="170">
        <f t="shared" si="736"/>
        <v>0</v>
      </c>
      <c r="Z834" s="170">
        <f t="shared" si="736"/>
        <v>0</v>
      </c>
      <c r="AA834" s="170">
        <f t="shared" si="736"/>
        <v>0</v>
      </c>
      <c r="AB834" s="170"/>
      <c r="AC834" s="170"/>
      <c r="AD834" s="170"/>
      <c r="AE834" s="170">
        <f t="shared" si="736"/>
        <v>1.6600000000000001</v>
      </c>
      <c r="AF834" s="170"/>
      <c r="AG834" s="170"/>
      <c r="AH834" s="170"/>
      <c r="AI834" s="170"/>
      <c r="AJ834" s="170">
        <f t="shared" si="736"/>
        <v>0.42300000000000004</v>
      </c>
      <c r="AK834" s="170">
        <f t="shared" si="736"/>
        <v>0</v>
      </c>
    </row>
    <row r="835" spans="1:37" ht="94.5" x14ac:dyDescent="0.25">
      <c r="A835" s="267">
        <f t="shared" si="708"/>
        <v>735</v>
      </c>
      <c r="B835" s="135" t="s">
        <v>2052</v>
      </c>
      <c r="C835" s="136" t="s">
        <v>1204</v>
      </c>
      <c r="D835" s="142">
        <v>1.2E-2</v>
      </c>
      <c r="E835" s="142">
        <f t="shared" ref="E835:E844" si="737">D835*6%</f>
        <v>7.1999999999999994E-4</v>
      </c>
      <c r="F835" s="142">
        <f t="shared" ref="F835:F844" si="738">D835-E835-H835</f>
        <v>1.008E-2</v>
      </c>
      <c r="G835" s="142">
        <v>0</v>
      </c>
      <c r="H835" s="142">
        <f t="shared" ref="H835:H844" si="739">D835*10%</f>
        <v>1.2000000000000001E-3</v>
      </c>
      <c r="I835" s="142">
        <v>8.5344000000000001E-4</v>
      </c>
      <c r="J835" s="142">
        <v>0</v>
      </c>
      <c r="K835" s="142">
        <v>0</v>
      </c>
      <c r="L835" s="142">
        <v>0</v>
      </c>
      <c r="M835" s="142">
        <v>8.5344000000000001E-4</v>
      </c>
      <c r="N835" s="142">
        <f t="shared" ref="N835:N844" si="740">D835-I835</f>
        <v>1.114656E-2</v>
      </c>
      <c r="O835" s="142">
        <f t="shared" ref="O835:O844" si="741">E835-J835</f>
        <v>7.1999999999999994E-4</v>
      </c>
      <c r="P835" s="142">
        <f t="shared" ref="P835:P844" si="742">F835-K835</f>
        <v>1.008E-2</v>
      </c>
      <c r="Q835" s="142">
        <f t="shared" ref="Q835:Q844" si="743">G835-L835</f>
        <v>0</v>
      </c>
      <c r="R835" s="142">
        <f t="shared" ref="R835:R844" si="744">H835-M835</f>
        <v>3.465600000000001E-4</v>
      </c>
      <c r="S835" s="134">
        <v>7.1119999999999994E-4</v>
      </c>
      <c r="T835" s="134">
        <v>0</v>
      </c>
      <c r="U835" s="168">
        <v>0</v>
      </c>
      <c r="V835" s="134">
        <v>0</v>
      </c>
      <c r="W835" s="142">
        <v>7.1119999999999994E-4</v>
      </c>
      <c r="X835" s="142"/>
      <c r="Y835" s="142"/>
      <c r="Z835" s="142"/>
      <c r="AA835" s="142"/>
      <c r="AB835" s="142"/>
      <c r="AC835" s="142"/>
      <c r="AD835" s="142"/>
      <c r="AE835" s="134">
        <v>0</v>
      </c>
      <c r="AF835" s="142"/>
      <c r="AG835" s="142"/>
      <c r="AH835" s="142"/>
      <c r="AI835" s="142"/>
      <c r="AJ835" s="134">
        <v>0</v>
      </c>
      <c r="AK835" s="142"/>
    </row>
    <row r="836" spans="1:37" ht="78.75" x14ac:dyDescent="0.25">
      <c r="A836" s="267">
        <f t="shared" si="708"/>
        <v>736</v>
      </c>
      <c r="B836" s="140" t="s">
        <v>2053</v>
      </c>
      <c r="C836" s="132" t="s">
        <v>1205</v>
      </c>
      <c r="D836" s="142">
        <v>0.53010000000000002</v>
      </c>
      <c r="E836" s="142">
        <f t="shared" si="737"/>
        <v>3.1806000000000001E-2</v>
      </c>
      <c r="F836" s="142">
        <f t="shared" si="738"/>
        <v>0.44528400000000001</v>
      </c>
      <c r="G836" s="142">
        <v>0</v>
      </c>
      <c r="H836" s="142">
        <f t="shared" si="739"/>
        <v>5.3010000000000002E-2</v>
      </c>
      <c r="I836" s="142">
        <v>0.69163220199999997</v>
      </c>
      <c r="J836" s="142">
        <v>0</v>
      </c>
      <c r="K836" s="142">
        <v>0.62875945</v>
      </c>
      <c r="L836" s="142">
        <v>0</v>
      </c>
      <c r="M836" s="142">
        <v>6.2872752000000004E-2</v>
      </c>
      <c r="N836" s="142">
        <f t="shared" si="740"/>
        <v>-0.16153220199999996</v>
      </c>
      <c r="O836" s="142">
        <f t="shared" si="741"/>
        <v>3.1806000000000001E-2</v>
      </c>
      <c r="P836" s="142">
        <f t="shared" si="742"/>
        <v>-0.18347544999999998</v>
      </c>
      <c r="Q836" s="142">
        <f t="shared" si="743"/>
        <v>0</v>
      </c>
      <c r="R836" s="142">
        <f t="shared" si="744"/>
        <v>-9.8627520000000024E-3</v>
      </c>
      <c r="S836" s="134">
        <v>5.2393960000000003E-2</v>
      </c>
      <c r="T836" s="134">
        <v>0</v>
      </c>
      <c r="U836" s="168">
        <v>0</v>
      </c>
      <c r="V836" s="134">
        <v>0</v>
      </c>
      <c r="W836" s="142">
        <v>5.2393960000000003E-2</v>
      </c>
      <c r="X836" s="142"/>
      <c r="Y836" s="142"/>
      <c r="Z836" s="142"/>
      <c r="AA836" s="142"/>
      <c r="AB836" s="181">
        <v>2020</v>
      </c>
      <c r="AC836" s="142" t="s">
        <v>2198</v>
      </c>
      <c r="AD836" s="142" t="s">
        <v>2199</v>
      </c>
      <c r="AE836" s="134">
        <v>0.63</v>
      </c>
      <c r="AF836" s="181">
        <v>2020</v>
      </c>
      <c r="AG836" s="142" t="s">
        <v>2200</v>
      </c>
      <c r="AH836" s="142" t="s">
        <v>2201</v>
      </c>
      <c r="AI836" s="142" t="s">
        <v>2202</v>
      </c>
      <c r="AJ836" s="134">
        <v>0.26200000000000001</v>
      </c>
      <c r="AK836" s="142"/>
    </row>
    <row r="837" spans="1:37" ht="78.75" x14ac:dyDescent="0.25">
      <c r="A837" s="267">
        <f t="shared" si="708"/>
        <v>737</v>
      </c>
      <c r="B837" s="135" t="s">
        <v>1206</v>
      </c>
      <c r="C837" s="136" t="s">
        <v>1207</v>
      </c>
      <c r="D837" s="142">
        <v>8.466564</v>
      </c>
      <c r="E837" s="142">
        <f t="shared" si="737"/>
        <v>0.50799384000000003</v>
      </c>
      <c r="F837" s="142">
        <f t="shared" si="738"/>
        <v>7.1119137600000002</v>
      </c>
      <c r="G837" s="142">
        <v>0</v>
      </c>
      <c r="H837" s="142">
        <f t="shared" si="739"/>
        <v>0.84665640000000009</v>
      </c>
      <c r="I837" s="142">
        <v>0.60215037599999988</v>
      </c>
      <c r="J837" s="142">
        <v>0</v>
      </c>
      <c r="K837" s="142">
        <v>0</v>
      </c>
      <c r="L837" s="142">
        <v>0</v>
      </c>
      <c r="M837" s="142">
        <v>0.60215037599999988</v>
      </c>
      <c r="N837" s="142">
        <f t="shared" si="740"/>
        <v>7.864413624</v>
      </c>
      <c r="O837" s="142">
        <f t="shared" si="741"/>
        <v>0.50799384000000003</v>
      </c>
      <c r="P837" s="142">
        <f t="shared" si="742"/>
        <v>7.1119137600000002</v>
      </c>
      <c r="Q837" s="142">
        <f t="shared" si="743"/>
        <v>0</v>
      </c>
      <c r="R837" s="142">
        <f t="shared" si="744"/>
        <v>0.24450602400000021</v>
      </c>
      <c r="S837" s="134">
        <v>0.50179198000000003</v>
      </c>
      <c r="T837" s="134">
        <v>0</v>
      </c>
      <c r="U837" s="168">
        <v>0</v>
      </c>
      <c r="V837" s="134">
        <v>0</v>
      </c>
      <c r="W837" s="142">
        <v>0.50179198000000003</v>
      </c>
      <c r="X837" s="142"/>
      <c r="Y837" s="142"/>
      <c r="Z837" s="142"/>
      <c r="AA837" s="142"/>
      <c r="AB837" s="142"/>
      <c r="AC837" s="142"/>
      <c r="AD837" s="142"/>
      <c r="AE837" s="134">
        <v>0</v>
      </c>
      <c r="AF837" s="142"/>
      <c r="AG837" s="142"/>
      <c r="AH837" s="142"/>
      <c r="AI837" s="142"/>
      <c r="AJ837" s="134">
        <v>0</v>
      </c>
      <c r="AK837" s="142"/>
    </row>
    <row r="838" spans="1:37" ht="110.25" x14ac:dyDescent="0.25">
      <c r="A838" s="267">
        <f t="shared" si="708"/>
        <v>738</v>
      </c>
      <c r="B838" s="140" t="s">
        <v>2054</v>
      </c>
      <c r="C838" s="132" t="s">
        <v>1208</v>
      </c>
      <c r="D838" s="142">
        <v>10.023119999999999</v>
      </c>
      <c r="E838" s="142">
        <f t="shared" si="737"/>
        <v>0.6013871999999999</v>
      </c>
      <c r="F838" s="142">
        <f t="shared" si="738"/>
        <v>8.4194207999999993</v>
      </c>
      <c r="G838" s="142">
        <v>0</v>
      </c>
      <c r="H838" s="142">
        <f t="shared" si="739"/>
        <v>1.0023119999999999</v>
      </c>
      <c r="I838" s="142">
        <v>0.71285422799999987</v>
      </c>
      <c r="J838" s="142">
        <v>0</v>
      </c>
      <c r="K838" s="142">
        <v>0</v>
      </c>
      <c r="L838" s="142">
        <v>0</v>
      </c>
      <c r="M838" s="142">
        <v>0.71285422799999987</v>
      </c>
      <c r="N838" s="142">
        <f t="shared" si="740"/>
        <v>9.3102657719999993</v>
      </c>
      <c r="O838" s="142">
        <f t="shared" si="741"/>
        <v>0.6013871999999999</v>
      </c>
      <c r="P838" s="142">
        <f t="shared" si="742"/>
        <v>8.4194207999999993</v>
      </c>
      <c r="Q838" s="142">
        <f t="shared" si="743"/>
        <v>0</v>
      </c>
      <c r="R838" s="142">
        <f t="shared" si="744"/>
        <v>0.289457772</v>
      </c>
      <c r="S838" s="134">
        <v>0.59404519</v>
      </c>
      <c r="T838" s="134">
        <v>0</v>
      </c>
      <c r="U838" s="168">
        <v>0</v>
      </c>
      <c r="V838" s="134">
        <v>0</v>
      </c>
      <c r="W838" s="142">
        <v>0.59404519</v>
      </c>
      <c r="X838" s="142"/>
      <c r="Y838" s="142"/>
      <c r="Z838" s="142"/>
      <c r="AA838" s="142"/>
      <c r="AB838" s="142"/>
      <c r="AC838" s="142"/>
      <c r="AD838" s="142"/>
      <c r="AE838" s="134">
        <v>0</v>
      </c>
      <c r="AF838" s="142"/>
      <c r="AG838" s="142"/>
      <c r="AH838" s="142"/>
      <c r="AI838" s="142"/>
      <c r="AJ838" s="134">
        <v>0</v>
      </c>
      <c r="AK838" s="142"/>
    </row>
    <row r="839" spans="1:37" ht="78.75" x14ac:dyDescent="0.25">
      <c r="A839" s="267">
        <f t="shared" si="708"/>
        <v>739</v>
      </c>
      <c r="B839" s="140" t="s">
        <v>2055</v>
      </c>
      <c r="C839" s="132" t="s">
        <v>1209</v>
      </c>
      <c r="D839" s="142">
        <v>2.280888</v>
      </c>
      <c r="E839" s="142">
        <f t="shared" si="737"/>
        <v>0.13685327999999999</v>
      </c>
      <c r="F839" s="142">
        <f t="shared" si="738"/>
        <v>1.91594592</v>
      </c>
      <c r="G839" s="142">
        <v>0</v>
      </c>
      <c r="H839" s="142">
        <f t="shared" si="739"/>
        <v>0.22808880000000001</v>
      </c>
      <c r="I839" s="142">
        <v>0.71974434200000004</v>
      </c>
      <c r="J839" s="142">
        <v>0</v>
      </c>
      <c r="K839" s="142">
        <v>0.69995375000000004</v>
      </c>
      <c r="L839" s="142">
        <v>0</v>
      </c>
      <c r="M839" s="142">
        <v>1.9790591999999999E-2</v>
      </c>
      <c r="N839" s="142">
        <f t="shared" si="740"/>
        <v>1.561143658</v>
      </c>
      <c r="O839" s="142">
        <f t="shared" si="741"/>
        <v>0.13685327999999999</v>
      </c>
      <c r="P839" s="142">
        <f t="shared" si="742"/>
        <v>1.2159921699999998</v>
      </c>
      <c r="Q839" s="142">
        <f t="shared" si="743"/>
        <v>0</v>
      </c>
      <c r="R839" s="142">
        <f t="shared" si="744"/>
        <v>0.20829820800000001</v>
      </c>
      <c r="S839" s="134">
        <v>1.6492159999999999E-2</v>
      </c>
      <c r="T839" s="134">
        <v>0</v>
      </c>
      <c r="U839" s="168">
        <v>0</v>
      </c>
      <c r="V839" s="134">
        <v>0</v>
      </c>
      <c r="W839" s="142">
        <v>1.6492159999999999E-2</v>
      </c>
      <c r="X839" s="142"/>
      <c r="Y839" s="142"/>
      <c r="Z839" s="142"/>
      <c r="AA839" s="142"/>
      <c r="AB839" s="181">
        <v>2020</v>
      </c>
      <c r="AC839" s="142" t="s">
        <v>2198</v>
      </c>
      <c r="AD839" s="142" t="s">
        <v>2199</v>
      </c>
      <c r="AE839" s="134">
        <v>0.4</v>
      </c>
      <c r="AF839" s="181">
        <v>2020</v>
      </c>
      <c r="AG839" s="142" t="s">
        <v>2200</v>
      </c>
      <c r="AH839" s="142" t="s">
        <v>2201</v>
      </c>
      <c r="AI839" s="142" t="s">
        <v>2202</v>
      </c>
      <c r="AJ839" s="134">
        <v>7.0999999999999994E-2</v>
      </c>
      <c r="AK839" s="142"/>
    </row>
    <row r="840" spans="1:37" ht="78.75" x14ac:dyDescent="0.25">
      <c r="A840" s="267">
        <f t="shared" si="708"/>
        <v>740</v>
      </c>
      <c r="B840" s="140" t="s">
        <v>1210</v>
      </c>
      <c r="C840" s="132" t="s">
        <v>1211</v>
      </c>
      <c r="D840" s="142">
        <v>7.9308096000000008</v>
      </c>
      <c r="E840" s="142">
        <f t="shared" si="737"/>
        <v>0.47584857600000002</v>
      </c>
      <c r="F840" s="142">
        <f t="shared" si="738"/>
        <v>6.6618800640000009</v>
      </c>
      <c r="G840" s="142">
        <v>0</v>
      </c>
      <c r="H840" s="142">
        <f t="shared" si="739"/>
        <v>0.79308096000000017</v>
      </c>
      <c r="I840" s="142">
        <v>7.194604558</v>
      </c>
      <c r="J840" s="142">
        <v>0.81927516</v>
      </c>
      <c r="K840" s="142">
        <v>5.8112823699999998</v>
      </c>
      <c r="L840" s="142">
        <v>0</v>
      </c>
      <c r="M840" s="142">
        <v>0.56404702799999995</v>
      </c>
      <c r="N840" s="142">
        <f t="shared" si="740"/>
        <v>0.73620504200000081</v>
      </c>
      <c r="O840" s="142">
        <f t="shared" si="741"/>
        <v>-0.34342658399999998</v>
      </c>
      <c r="P840" s="142">
        <f t="shared" si="742"/>
        <v>0.85059769400000107</v>
      </c>
      <c r="Q840" s="142">
        <f t="shared" si="743"/>
        <v>0</v>
      </c>
      <c r="R840" s="142">
        <f t="shared" si="744"/>
        <v>0.22903393200000022</v>
      </c>
      <c r="S840" s="134">
        <v>7.2061876300000005</v>
      </c>
      <c r="T840" s="134">
        <v>0.68272930000000009</v>
      </c>
      <c r="U840" s="168">
        <v>6.0534191399999999</v>
      </c>
      <c r="V840" s="134">
        <v>0</v>
      </c>
      <c r="W840" s="142">
        <v>0.47003919000000005</v>
      </c>
      <c r="X840" s="142"/>
      <c r="Y840" s="142"/>
      <c r="Z840" s="142"/>
      <c r="AA840" s="142"/>
      <c r="AB840" s="142"/>
      <c r="AC840" s="142"/>
      <c r="AD840" s="142"/>
      <c r="AE840" s="134">
        <v>0</v>
      </c>
      <c r="AF840" s="142"/>
      <c r="AG840" s="142"/>
      <c r="AH840" s="142"/>
      <c r="AI840" s="142"/>
      <c r="AJ840" s="134">
        <v>0</v>
      </c>
      <c r="AK840" s="142"/>
    </row>
    <row r="841" spans="1:37" ht="78.75" x14ac:dyDescent="0.25">
      <c r="A841" s="267">
        <f t="shared" si="708"/>
        <v>741</v>
      </c>
      <c r="B841" s="140" t="s">
        <v>1212</v>
      </c>
      <c r="C841" s="132" t="s">
        <v>1213</v>
      </c>
      <c r="D841" s="142">
        <v>3.2093472000000003</v>
      </c>
      <c r="E841" s="142">
        <f t="shared" si="737"/>
        <v>0.19256083200000002</v>
      </c>
      <c r="F841" s="142">
        <f t="shared" si="738"/>
        <v>2.6958516480000005</v>
      </c>
      <c r="G841" s="142">
        <v>0</v>
      </c>
      <c r="H841" s="142">
        <f t="shared" si="739"/>
        <v>0.32093472000000006</v>
      </c>
      <c r="I841" s="142">
        <v>3.7902328980000002</v>
      </c>
      <c r="J841" s="142">
        <v>7.6183229999999991E-2</v>
      </c>
      <c r="K841" s="142">
        <v>3.5783024400000003</v>
      </c>
      <c r="L841" s="142">
        <v>0</v>
      </c>
      <c r="M841" s="142">
        <v>0.135747228</v>
      </c>
      <c r="N841" s="142">
        <f t="shared" si="740"/>
        <v>-0.58088569799999989</v>
      </c>
      <c r="O841" s="142">
        <f t="shared" si="741"/>
        <v>0.11637760200000002</v>
      </c>
      <c r="P841" s="142">
        <f t="shared" si="742"/>
        <v>-0.88245079199999976</v>
      </c>
      <c r="Q841" s="142">
        <f t="shared" si="743"/>
        <v>0</v>
      </c>
      <c r="R841" s="142">
        <f t="shared" si="744"/>
        <v>0.18518749200000006</v>
      </c>
      <c r="S841" s="134">
        <v>3.15852741</v>
      </c>
      <c r="T841" s="134">
        <v>0.29590893000000001</v>
      </c>
      <c r="U841" s="168">
        <v>2.7494957900000001</v>
      </c>
      <c r="V841" s="134">
        <v>0</v>
      </c>
      <c r="W841" s="142">
        <v>0.11312269000000003</v>
      </c>
      <c r="X841" s="142"/>
      <c r="Y841" s="142"/>
      <c r="Z841" s="142"/>
      <c r="AA841" s="142"/>
      <c r="AB841" s="181">
        <v>2020</v>
      </c>
      <c r="AC841" s="142" t="s">
        <v>2198</v>
      </c>
      <c r="AD841" s="142" t="s">
        <v>2199</v>
      </c>
      <c r="AE841" s="134">
        <v>0.63</v>
      </c>
      <c r="AF841" s="181">
        <v>2020</v>
      </c>
      <c r="AG841" s="142" t="s">
        <v>2200</v>
      </c>
      <c r="AH841" s="142" t="s">
        <v>2201</v>
      </c>
      <c r="AI841" s="142" t="s">
        <v>2202</v>
      </c>
      <c r="AJ841" s="134">
        <v>0.09</v>
      </c>
      <c r="AK841" s="142"/>
    </row>
    <row r="842" spans="1:37" ht="78.75" x14ac:dyDescent="0.25">
      <c r="A842" s="267">
        <f t="shared" si="708"/>
        <v>742</v>
      </c>
      <c r="B842" s="135" t="s">
        <v>2056</v>
      </c>
      <c r="C842" s="136" t="s">
        <v>1214</v>
      </c>
      <c r="D842" s="142">
        <v>5.0702592000000006</v>
      </c>
      <c r="E842" s="142">
        <f t="shared" si="737"/>
        <v>0.304215552</v>
      </c>
      <c r="F842" s="142">
        <f t="shared" si="738"/>
        <v>4.2590177280000008</v>
      </c>
      <c r="G842" s="142">
        <v>0</v>
      </c>
      <c r="H842" s="142">
        <f t="shared" si="739"/>
        <v>0.50702592000000013</v>
      </c>
      <c r="I842" s="142">
        <v>5.1312343279999997</v>
      </c>
      <c r="J842" s="142">
        <v>0.59895666000000003</v>
      </c>
      <c r="K842" s="142">
        <v>4.1716758799999996</v>
      </c>
      <c r="L842" s="142">
        <v>0</v>
      </c>
      <c r="M842" s="142">
        <v>0.36060178799999998</v>
      </c>
      <c r="N842" s="142">
        <f t="shared" si="740"/>
        <v>-6.0975127999999046E-2</v>
      </c>
      <c r="O842" s="142">
        <f t="shared" si="741"/>
        <v>-0.29474110800000003</v>
      </c>
      <c r="P842" s="142">
        <f t="shared" si="742"/>
        <v>8.7341848000001221E-2</v>
      </c>
      <c r="Q842" s="142">
        <f t="shared" si="743"/>
        <v>0</v>
      </c>
      <c r="R842" s="142">
        <f t="shared" si="744"/>
        <v>0.14642413200000015</v>
      </c>
      <c r="S842" s="134">
        <v>5.1451277499999994</v>
      </c>
      <c r="T842" s="134">
        <v>0.49913055000000001</v>
      </c>
      <c r="U842" s="168">
        <v>4.3454957099999998</v>
      </c>
      <c r="V842" s="134">
        <v>0</v>
      </c>
      <c r="W842" s="142">
        <v>0.30050148999999998</v>
      </c>
      <c r="X842" s="142"/>
      <c r="Y842" s="142"/>
      <c r="Z842" s="142"/>
      <c r="AA842" s="142"/>
      <c r="AB842" s="142"/>
      <c r="AC842" s="142"/>
      <c r="AD842" s="142"/>
      <c r="AE842" s="134">
        <v>0</v>
      </c>
      <c r="AF842" s="142"/>
      <c r="AG842" s="142"/>
      <c r="AH842" s="142"/>
      <c r="AI842" s="142"/>
      <c r="AJ842" s="134">
        <v>0</v>
      </c>
      <c r="AK842" s="142"/>
    </row>
    <row r="843" spans="1:37" ht="78.75" x14ac:dyDescent="0.25">
      <c r="A843" s="267">
        <f t="shared" si="708"/>
        <v>743</v>
      </c>
      <c r="B843" s="140" t="s">
        <v>1215</v>
      </c>
      <c r="C843" s="132" t="s">
        <v>1216</v>
      </c>
      <c r="D843" s="142">
        <v>0</v>
      </c>
      <c r="E843" s="142">
        <f t="shared" si="737"/>
        <v>0</v>
      </c>
      <c r="F843" s="142">
        <f t="shared" si="738"/>
        <v>0</v>
      </c>
      <c r="G843" s="142">
        <v>0</v>
      </c>
      <c r="H843" s="142">
        <f t="shared" si="739"/>
        <v>0</v>
      </c>
      <c r="I843" s="142">
        <v>0.25600000000000001</v>
      </c>
      <c r="J843" s="142">
        <v>0</v>
      </c>
      <c r="K843" s="142">
        <v>0</v>
      </c>
      <c r="L843" s="142">
        <v>0.25600000000000001</v>
      </c>
      <c r="M843" s="142">
        <v>0</v>
      </c>
      <c r="N843" s="142">
        <f t="shared" si="740"/>
        <v>-0.25600000000000001</v>
      </c>
      <c r="O843" s="142">
        <f t="shared" si="741"/>
        <v>0</v>
      </c>
      <c r="P843" s="142">
        <f t="shared" si="742"/>
        <v>0</v>
      </c>
      <c r="Q843" s="142">
        <f t="shared" si="743"/>
        <v>-0.25600000000000001</v>
      </c>
      <c r="R843" s="142">
        <f t="shared" si="744"/>
        <v>0</v>
      </c>
      <c r="S843" s="134">
        <v>0</v>
      </c>
      <c r="T843" s="134">
        <v>0</v>
      </c>
      <c r="U843" s="168">
        <v>0</v>
      </c>
      <c r="V843" s="134">
        <v>0</v>
      </c>
      <c r="W843" s="142">
        <v>0</v>
      </c>
      <c r="X843" s="142"/>
      <c r="Y843" s="142"/>
      <c r="Z843" s="142"/>
      <c r="AA843" s="142"/>
      <c r="AB843" s="142"/>
      <c r="AC843" s="142"/>
      <c r="AD843" s="142"/>
      <c r="AE843" s="134">
        <v>0</v>
      </c>
      <c r="AF843" s="142"/>
      <c r="AG843" s="142"/>
      <c r="AH843" s="142"/>
      <c r="AI843" s="142"/>
      <c r="AJ843" s="134">
        <v>0</v>
      </c>
      <c r="AK843" s="142"/>
    </row>
    <row r="844" spans="1:37" ht="78.75" x14ac:dyDescent="0.25">
      <c r="A844" s="267">
        <f t="shared" si="708"/>
        <v>744</v>
      </c>
      <c r="B844" s="140" t="s">
        <v>2057</v>
      </c>
      <c r="C844" s="132" t="s">
        <v>1217</v>
      </c>
      <c r="D844" s="142">
        <v>0</v>
      </c>
      <c r="E844" s="142">
        <f t="shared" si="737"/>
        <v>0</v>
      </c>
      <c r="F844" s="142">
        <f t="shared" si="738"/>
        <v>0</v>
      </c>
      <c r="G844" s="142">
        <v>0</v>
      </c>
      <c r="H844" s="142">
        <f t="shared" si="739"/>
        <v>0</v>
      </c>
      <c r="I844" s="142">
        <v>14.857479359999999</v>
      </c>
      <c r="J844" s="142">
        <v>1.5010093800000002</v>
      </c>
      <c r="K844" s="142">
        <v>13.35646998</v>
      </c>
      <c r="L844" s="142">
        <v>0</v>
      </c>
      <c r="M844" s="142">
        <v>0</v>
      </c>
      <c r="N844" s="142">
        <f t="shared" si="740"/>
        <v>-14.857479359999999</v>
      </c>
      <c r="O844" s="142">
        <f t="shared" si="741"/>
        <v>-1.5010093800000002</v>
      </c>
      <c r="P844" s="142">
        <f t="shared" si="742"/>
        <v>-13.35646998</v>
      </c>
      <c r="Q844" s="142">
        <f t="shared" si="743"/>
        <v>0</v>
      </c>
      <c r="R844" s="142">
        <f t="shared" si="744"/>
        <v>0</v>
      </c>
      <c r="S844" s="134">
        <v>15.967013790000001</v>
      </c>
      <c r="T844" s="134">
        <v>1.25084116</v>
      </c>
      <c r="U844" s="168">
        <v>14.716172630000001</v>
      </c>
      <c r="V844" s="134">
        <v>0</v>
      </c>
      <c r="W844" s="142">
        <v>0</v>
      </c>
      <c r="X844" s="142"/>
      <c r="Y844" s="142"/>
      <c r="Z844" s="142"/>
      <c r="AA844" s="142"/>
      <c r="AB844" s="142"/>
      <c r="AC844" s="142"/>
      <c r="AD844" s="142"/>
      <c r="AE844" s="134">
        <v>0</v>
      </c>
      <c r="AF844" s="142"/>
      <c r="AG844" s="142"/>
      <c r="AH844" s="142"/>
      <c r="AI844" s="142"/>
      <c r="AJ844" s="134">
        <v>0</v>
      </c>
      <c r="AK844" s="142"/>
    </row>
    <row r="845" spans="1:37" ht="15.75" x14ac:dyDescent="0.25">
      <c r="A845" s="267"/>
      <c r="B845" s="189" t="s">
        <v>607</v>
      </c>
      <c r="C845" s="177"/>
      <c r="D845" s="170">
        <v>1.241052</v>
      </c>
      <c r="E845" s="170">
        <f t="shared" ref="E845:AK845" si="745">SUM(E846:E846)</f>
        <v>7.446311999999998E-2</v>
      </c>
      <c r="F845" s="170">
        <f t="shared" si="745"/>
        <v>1.0424836799999999</v>
      </c>
      <c r="G845" s="170">
        <f t="shared" si="745"/>
        <v>0</v>
      </c>
      <c r="H845" s="170">
        <f t="shared" si="745"/>
        <v>0.12410519999999998</v>
      </c>
      <c r="I845" s="170">
        <f t="shared" si="745"/>
        <v>8.8503695999999979E-2</v>
      </c>
      <c r="J845" s="170">
        <f t="shared" si="745"/>
        <v>0</v>
      </c>
      <c r="K845" s="170">
        <f t="shared" si="745"/>
        <v>0</v>
      </c>
      <c r="L845" s="170">
        <f t="shared" si="745"/>
        <v>0</v>
      </c>
      <c r="M845" s="170">
        <f t="shared" si="745"/>
        <v>8.8503695999999979E-2</v>
      </c>
      <c r="N845" s="170">
        <f t="shared" si="745"/>
        <v>1.1525483039999997</v>
      </c>
      <c r="O845" s="170">
        <f t="shared" si="745"/>
        <v>7.446311999999998E-2</v>
      </c>
      <c r="P845" s="170">
        <f t="shared" si="745"/>
        <v>1.0424836799999999</v>
      </c>
      <c r="Q845" s="170">
        <f t="shared" si="745"/>
        <v>0</v>
      </c>
      <c r="R845" s="170">
        <f t="shared" si="745"/>
        <v>3.5601504000000006E-2</v>
      </c>
      <c r="S845" s="170">
        <v>7.3912320000000004E-2</v>
      </c>
      <c r="T845" s="170">
        <v>0</v>
      </c>
      <c r="U845" s="168">
        <v>0</v>
      </c>
      <c r="V845" s="170">
        <v>0</v>
      </c>
      <c r="W845" s="170">
        <v>7.3912320000000004E-2</v>
      </c>
      <c r="X845" s="170">
        <f t="shared" si="745"/>
        <v>0</v>
      </c>
      <c r="Y845" s="170">
        <f t="shared" si="745"/>
        <v>0</v>
      </c>
      <c r="Z845" s="170">
        <f t="shared" si="745"/>
        <v>0</v>
      </c>
      <c r="AA845" s="170">
        <f t="shared" si="745"/>
        <v>0</v>
      </c>
      <c r="AB845" s="170"/>
      <c r="AC845" s="170"/>
      <c r="AD845" s="170"/>
      <c r="AE845" s="170">
        <f t="shared" si="745"/>
        <v>0</v>
      </c>
      <c r="AF845" s="170"/>
      <c r="AG845" s="170"/>
      <c r="AH845" s="170"/>
      <c r="AI845" s="170"/>
      <c r="AJ845" s="170">
        <f t="shared" si="745"/>
        <v>0</v>
      </c>
      <c r="AK845" s="170">
        <f t="shared" si="745"/>
        <v>0</v>
      </c>
    </row>
    <row r="846" spans="1:37" ht="47.25" x14ac:dyDescent="0.25">
      <c r="A846" s="267">
        <f t="shared" si="708"/>
        <v>745</v>
      </c>
      <c r="B846" s="140" t="s">
        <v>1218</v>
      </c>
      <c r="C846" s="132" t="s">
        <v>1219</v>
      </c>
      <c r="D846" s="142">
        <v>1.2410519999999998</v>
      </c>
      <c r="E846" s="142">
        <f>D846*6%</f>
        <v>7.446311999999998E-2</v>
      </c>
      <c r="F846" s="142">
        <f>D846-E846-H846</f>
        <v>1.0424836799999999</v>
      </c>
      <c r="G846" s="142">
        <v>0</v>
      </c>
      <c r="H846" s="142">
        <f>D846*10%</f>
        <v>0.12410519999999998</v>
      </c>
      <c r="I846" s="142">
        <v>8.8503695999999979E-2</v>
      </c>
      <c r="J846" s="142">
        <v>0</v>
      </c>
      <c r="K846" s="142">
        <v>0</v>
      </c>
      <c r="L846" s="142">
        <v>0</v>
      </c>
      <c r="M846" s="142">
        <v>8.8503695999999979E-2</v>
      </c>
      <c r="N846" s="142">
        <f>D846-I846</f>
        <v>1.1525483039999997</v>
      </c>
      <c r="O846" s="142">
        <f t="shared" ref="O846" si="746">E846-J846</f>
        <v>7.446311999999998E-2</v>
      </c>
      <c r="P846" s="142">
        <f t="shared" ref="P846" si="747">F846-K846</f>
        <v>1.0424836799999999</v>
      </c>
      <c r="Q846" s="142">
        <f t="shared" ref="Q846" si="748">G846-L846</f>
        <v>0</v>
      </c>
      <c r="R846" s="142">
        <f t="shared" ref="R846" si="749">H846-M846</f>
        <v>3.5601504000000006E-2</v>
      </c>
      <c r="S846" s="134">
        <v>7.3912320000000004E-2</v>
      </c>
      <c r="T846" s="134">
        <v>0</v>
      </c>
      <c r="U846" s="168">
        <v>0</v>
      </c>
      <c r="V846" s="134">
        <v>0</v>
      </c>
      <c r="W846" s="142">
        <v>7.3912320000000004E-2</v>
      </c>
      <c r="X846" s="142"/>
      <c r="Y846" s="142"/>
      <c r="Z846" s="142"/>
      <c r="AA846" s="142"/>
      <c r="AB846" s="142"/>
      <c r="AC846" s="142"/>
      <c r="AD846" s="142"/>
      <c r="AE846" s="134">
        <v>0</v>
      </c>
      <c r="AF846" s="142"/>
      <c r="AG846" s="142"/>
      <c r="AH846" s="142"/>
      <c r="AI846" s="142"/>
      <c r="AJ846" s="134">
        <v>0</v>
      </c>
      <c r="AK846" s="142"/>
    </row>
    <row r="847" spans="1:37" ht="15.75" x14ac:dyDescent="0.25">
      <c r="A847" s="267"/>
      <c r="B847" s="189" t="s">
        <v>617</v>
      </c>
      <c r="C847" s="177"/>
      <c r="D847" s="170">
        <v>19.535267999999999</v>
      </c>
      <c r="E847" s="170">
        <f t="shared" ref="E847:AK847" si="750">SUM(E848:E848)</f>
        <v>1.1721160800000001</v>
      </c>
      <c r="F847" s="170">
        <f t="shared" si="750"/>
        <v>16.409625120000005</v>
      </c>
      <c r="G847" s="170">
        <f t="shared" si="750"/>
        <v>0</v>
      </c>
      <c r="H847" s="170">
        <f t="shared" si="750"/>
        <v>1.9535268000000003</v>
      </c>
      <c r="I847" s="170">
        <f t="shared" si="750"/>
        <v>1.3913736919999997</v>
      </c>
      <c r="J847" s="170">
        <f t="shared" si="750"/>
        <v>0</v>
      </c>
      <c r="K847" s="170">
        <f t="shared" si="750"/>
        <v>0</v>
      </c>
      <c r="L847" s="170">
        <f t="shared" si="750"/>
        <v>0</v>
      </c>
      <c r="M847" s="170">
        <f t="shared" si="750"/>
        <v>1.3913736919999997</v>
      </c>
      <c r="N847" s="170">
        <f t="shared" si="750"/>
        <v>18.143894308000004</v>
      </c>
      <c r="O847" s="170">
        <f t="shared" si="750"/>
        <v>1.1721160800000001</v>
      </c>
      <c r="P847" s="170">
        <f t="shared" si="750"/>
        <v>16.409625120000005</v>
      </c>
      <c r="Q847" s="170">
        <f t="shared" si="750"/>
        <v>0</v>
      </c>
      <c r="R847" s="170">
        <f t="shared" si="750"/>
        <v>0.56215310800000062</v>
      </c>
      <c r="S847" s="170">
        <v>1.16081553</v>
      </c>
      <c r="T847" s="170">
        <v>0</v>
      </c>
      <c r="U847" s="168">
        <v>0</v>
      </c>
      <c r="V847" s="170">
        <v>0</v>
      </c>
      <c r="W847" s="170">
        <v>1.16081553</v>
      </c>
      <c r="X847" s="170">
        <f t="shared" si="750"/>
        <v>0</v>
      </c>
      <c r="Y847" s="170">
        <f t="shared" si="750"/>
        <v>0</v>
      </c>
      <c r="Z847" s="170">
        <f t="shared" si="750"/>
        <v>0</v>
      </c>
      <c r="AA847" s="170">
        <f t="shared" si="750"/>
        <v>0</v>
      </c>
      <c r="AB847" s="170"/>
      <c r="AC847" s="170"/>
      <c r="AD847" s="170"/>
      <c r="AE847" s="170">
        <f t="shared" si="750"/>
        <v>0</v>
      </c>
      <c r="AF847" s="170"/>
      <c r="AG847" s="170"/>
      <c r="AH847" s="170"/>
      <c r="AI847" s="170"/>
      <c r="AJ847" s="170">
        <f t="shared" si="750"/>
        <v>0</v>
      </c>
      <c r="AK847" s="170">
        <f t="shared" si="750"/>
        <v>0</v>
      </c>
    </row>
    <row r="848" spans="1:37" ht="47.25" x14ac:dyDescent="0.25">
      <c r="A848" s="267">
        <f t="shared" si="708"/>
        <v>746</v>
      </c>
      <c r="B848" s="140" t="s">
        <v>1220</v>
      </c>
      <c r="C848" s="132" t="s">
        <v>1221</v>
      </c>
      <c r="D848" s="142">
        <v>19.535268000000002</v>
      </c>
      <c r="E848" s="142">
        <f>D848*6%</f>
        <v>1.1721160800000001</v>
      </c>
      <c r="F848" s="142">
        <f>D848-E848-H848</f>
        <v>16.409625120000005</v>
      </c>
      <c r="G848" s="142">
        <v>0</v>
      </c>
      <c r="H848" s="142">
        <f>D848*10%</f>
        <v>1.9535268000000003</v>
      </c>
      <c r="I848" s="142">
        <v>1.3913736919999997</v>
      </c>
      <c r="J848" s="142">
        <v>0</v>
      </c>
      <c r="K848" s="142">
        <v>0</v>
      </c>
      <c r="L848" s="142">
        <v>0</v>
      </c>
      <c r="M848" s="142">
        <v>1.3913736919999997</v>
      </c>
      <c r="N848" s="142">
        <f>D848-I848</f>
        <v>18.143894308000004</v>
      </c>
      <c r="O848" s="142">
        <f t="shared" ref="O848" si="751">E848-J848</f>
        <v>1.1721160800000001</v>
      </c>
      <c r="P848" s="142">
        <f t="shared" ref="P848" si="752">F848-K848</f>
        <v>16.409625120000005</v>
      </c>
      <c r="Q848" s="142">
        <f t="shared" ref="Q848" si="753">G848-L848</f>
        <v>0</v>
      </c>
      <c r="R848" s="142">
        <f t="shared" ref="R848" si="754">H848-M848</f>
        <v>0.56215310800000062</v>
      </c>
      <c r="S848" s="134">
        <v>1.16081553</v>
      </c>
      <c r="T848" s="134">
        <v>0</v>
      </c>
      <c r="U848" s="168">
        <v>0</v>
      </c>
      <c r="V848" s="134">
        <v>0</v>
      </c>
      <c r="W848" s="142">
        <v>1.16081553</v>
      </c>
      <c r="X848" s="142"/>
      <c r="Y848" s="142"/>
      <c r="Z848" s="142"/>
      <c r="AA848" s="142"/>
      <c r="AB848" s="142"/>
      <c r="AC848" s="142"/>
      <c r="AD848" s="142"/>
      <c r="AE848" s="134">
        <v>0</v>
      </c>
      <c r="AF848" s="142"/>
      <c r="AG848" s="142"/>
      <c r="AH848" s="142"/>
      <c r="AI848" s="142"/>
      <c r="AJ848" s="134">
        <v>0</v>
      </c>
      <c r="AK848" s="142"/>
    </row>
    <row r="849" spans="1:37" ht="31.5" x14ac:dyDescent="0.25">
      <c r="A849" s="267"/>
      <c r="B849" s="189" t="s">
        <v>646</v>
      </c>
      <c r="C849" s="177"/>
      <c r="D849" s="170">
        <v>29.132270399999999</v>
      </c>
      <c r="E849" s="170">
        <f t="shared" ref="E849:AK849" si="755">SUM(E850:E857)</f>
        <v>1.7479362240000003</v>
      </c>
      <c r="F849" s="170">
        <f t="shared" si="755"/>
        <v>24.471107136000001</v>
      </c>
      <c r="G849" s="170">
        <f t="shared" si="755"/>
        <v>0</v>
      </c>
      <c r="H849" s="170">
        <f t="shared" si="755"/>
        <v>2.9132270400000002</v>
      </c>
      <c r="I849" s="170">
        <f t="shared" si="755"/>
        <v>5.5256070880000001</v>
      </c>
      <c r="J849" s="170">
        <f t="shared" si="755"/>
        <v>0.75093137999999993</v>
      </c>
      <c r="K849" s="170">
        <f t="shared" si="755"/>
        <v>3.1879350400000002</v>
      </c>
      <c r="L849" s="170">
        <f t="shared" si="755"/>
        <v>0</v>
      </c>
      <c r="M849" s="170">
        <f t="shared" si="755"/>
        <v>1.5867406679999998</v>
      </c>
      <c r="N849" s="170">
        <f t="shared" si="755"/>
        <v>23.606663312000002</v>
      </c>
      <c r="O849" s="170">
        <f t="shared" si="755"/>
        <v>0.99700484400000011</v>
      </c>
      <c r="P849" s="170">
        <f t="shared" si="755"/>
        <v>21.283172095999998</v>
      </c>
      <c r="Q849" s="170">
        <f t="shared" si="755"/>
        <v>0</v>
      </c>
      <c r="R849" s="170">
        <f t="shared" si="755"/>
        <v>1.3264863720000004</v>
      </c>
      <c r="S849" s="170">
        <v>5.2625083699999999</v>
      </c>
      <c r="T849" s="170">
        <v>0.62577613999999993</v>
      </c>
      <c r="U849" s="168">
        <v>3.3144483399999998</v>
      </c>
      <c r="V849" s="170">
        <v>0</v>
      </c>
      <c r="W849" s="170">
        <v>1.32228389</v>
      </c>
      <c r="X849" s="170">
        <f t="shared" si="755"/>
        <v>0</v>
      </c>
      <c r="Y849" s="170">
        <f t="shared" si="755"/>
        <v>0</v>
      </c>
      <c r="Z849" s="170">
        <f t="shared" si="755"/>
        <v>0</v>
      </c>
      <c r="AA849" s="170">
        <f t="shared" si="755"/>
        <v>0</v>
      </c>
      <c r="AB849" s="170"/>
      <c r="AC849" s="170"/>
      <c r="AD849" s="170"/>
      <c r="AE849" s="170">
        <f t="shared" si="755"/>
        <v>0.88</v>
      </c>
      <c r="AF849" s="170"/>
      <c r="AG849" s="170"/>
      <c r="AH849" s="170"/>
      <c r="AI849" s="170"/>
      <c r="AJ849" s="170">
        <f t="shared" si="755"/>
        <v>5.6000000000000001E-2</v>
      </c>
      <c r="AK849" s="170">
        <f t="shared" si="755"/>
        <v>0</v>
      </c>
    </row>
    <row r="850" spans="1:37" ht="94.5" x14ac:dyDescent="0.25">
      <c r="A850" s="267">
        <f t="shared" si="708"/>
        <v>747</v>
      </c>
      <c r="B850" s="140" t="s">
        <v>2058</v>
      </c>
      <c r="C850" s="132" t="s">
        <v>1222</v>
      </c>
      <c r="D850" s="142">
        <v>7.0886400000000007</v>
      </c>
      <c r="E850" s="142">
        <f t="shared" ref="E850:E857" si="756">D850*6%</f>
        <v>0.42531840000000004</v>
      </c>
      <c r="F850" s="142">
        <f t="shared" ref="F850:F857" si="757">D850-E850-H850</f>
        <v>5.9544576000000005</v>
      </c>
      <c r="G850" s="142">
        <v>0</v>
      </c>
      <c r="H850" s="142">
        <f t="shared" ref="H850:H857" si="758">D850*10%</f>
        <v>0.70886400000000016</v>
      </c>
      <c r="I850" s="142">
        <v>0</v>
      </c>
      <c r="J850" s="142">
        <v>0</v>
      </c>
      <c r="K850" s="142">
        <v>0</v>
      </c>
      <c r="L850" s="142">
        <v>0</v>
      </c>
      <c r="M850" s="142">
        <v>0</v>
      </c>
      <c r="N850" s="142">
        <f t="shared" ref="N850:N857" si="759">D850-I850</f>
        <v>7.0886400000000007</v>
      </c>
      <c r="O850" s="142">
        <f t="shared" ref="O850:O857" si="760">E850-J850</f>
        <v>0.42531840000000004</v>
      </c>
      <c r="P850" s="142">
        <f t="shared" ref="P850:P857" si="761">F850-K850</f>
        <v>5.9544576000000005</v>
      </c>
      <c r="Q850" s="142">
        <f t="shared" ref="Q850:Q857" si="762">G850-L850</f>
        <v>0</v>
      </c>
      <c r="R850" s="142">
        <f t="shared" ref="R850:R857" si="763">H850-M850</f>
        <v>0.70886400000000016</v>
      </c>
      <c r="S850" s="134">
        <v>0</v>
      </c>
      <c r="T850" s="134">
        <v>0</v>
      </c>
      <c r="U850" s="168">
        <v>0</v>
      </c>
      <c r="V850" s="134">
        <v>0</v>
      </c>
      <c r="W850" s="142">
        <v>0</v>
      </c>
      <c r="X850" s="142"/>
      <c r="Y850" s="142"/>
      <c r="Z850" s="142"/>
      <c r="AA850" s="142"/>
      <c r="AB850" s="142"/>
      <c r="AC850" s="142"/>
      <c r="AD850" s="142"/>
      <c r="AE850" s="134">
        <v>0</v>
      </c>
      <c r="AF850" s="142"/>
      <c r="AG850" s="142"/>
      <c r="AH850" s="142"/>
      <c r="AI850" s="142"/>
      <c r="AJ850" s="134">
        <v>0</v>
      </c>
      <c r="AK850" s="142"/>
    </row>
    <row r="851" spans="1:37" ht="78.75" x14ac:dyDescent="0.25">
      <c r="A851" s="267">
        <f t="shared" si="708"/>
        <v>748</v>
      </c>
      <c r="B851" s="140" t="s">
        <v>2059</v>
      </c>
      <c r="C851" s="132" t="s">
        <v>1223</v>
      </c>
      <c r="D851" s="142">
        <v>1.5854688000000001</v>
      </c>
      <c r="E851" s="142">
        <f t="shared" si="756"/>
        <v>9.5128128000000006E-2</v>
      </c>
      <c r="F851" s="142">
        <f t="shared" si="757"/>
        <v>1.331793792</v>
      </c>
      <c r="G851" s="142">
        <v>0</v>
      </c>
      <c r="H851" s="142">
        <f t="shared" si="758"/>
        <v>0.15854688000000003</v>
      </c>
      <c r="I851" s="142">
        <v>1.6992129039999999</v>
      </c>
      <c r="J851" s="142">
        <v>0</v>
      </c>
      <c r="K851" s="142">
        <v>1.5725597199999999</v>
      </c>
      <c r="L851" s="142">
        <v>0</v>
      </c>
      <c r="M851" s="142">
        <v>0.126653184</v>
      </c>
      <c r="N851" s="142">
        <f t="shared" si="759"/>
        <v>-0.11374410399999979</v>
      </c>
      <c r="O851" s="142">
        <f t="shared" si="760"/>
        <v>9.5128128000000006E-2</v>
      </c>
      <c r="P851" s="142">
        <f t="shared" si="761"/>
        <v>-0.24076592799999985</v>
      </c>
      <c r="Q851" s="142">
        <f t="shared" si="762"/>
        <v>0</v>
      </c>
      <c r="R851" s="142">
        <f t="shared" si="763"/>
        <v>3.1893696000000027E-2</v>
      </c>
      <c r="S851" s="134">
        <v>1.74362737</v>
      </c>
      <c r="T851" s="134">
        <v>0</v>
      </c>
      <c r="U851" s="168">
        <v>1.6380830499999999</v>
      </c>
      <c r="V851" s="134">
        <v>0</v>
      </c>
      <c r="W851" s="142">
        <v>0.10554432</v>
      </c>
      <c r="X851" s="142"/>
      <c r="Y851" s="142"/>
      <c r="Z851" s="142"/>
      <c r="AA851" s="142"/>
      <c r="AB851" s="181">
        <v>2020</v>
      </c>
      <c r="AC851" s="142" t="s">
        <v>2198</v>
      </c>
      <c r="AD851" s="142" t="s">
        <v>2199</v>
      </c>
      <c r="AE851" s="134">
        <v>0.25</v>
      </c>
      <c r="AF851" s="181">
        <v>2020</v>
      </c>
      <c r="AG851" s="142" t="s">
        <v>2200</v>
      </c>
      <c r="AH851" s="142" t="s">
        <v>2201</v>
      </c>
      <c r="AI851" s="142" t="s">
        <v>2202</v>
      </c>
      <c r="AJ851" s="134">
        <v>5.6000000000000001E-2</v>
      </c>
      <c r="AK851" s="142"/>
    </row>
    <row r="852" spans="1:37" ht="47.25" x14ac:dyDescent="0.25">
      <c r="A852" s="267">
        <f t="shared" si="708"/>
        <v>749</v>
      </c>
      <c r="B852" s="135" t="s">
        <v>1224</v>
      </c>
      <c r="C852" s="136" t="s">
        <v>1225</v>
      </c>
      <c r="D852" s="142">
        <v>1.7772359999999998</v>
      </c>
      <c r="E852" s="142">
        <f t="shared" si="756"/>
        <v>0.10663415999999999</v>
      </c>
      <c r="F852" s="142">
        <f t="shared" si="757"/>
        <v>1.4928782399999998</v>
      </c>
      <c r="G852" s="142">
        <v>0</v>
      </c>
      <c r="H852" s="142">
        <f t="shared" si="758"/>
        <v>0.17772359999999998</v>
      </c>
      <c r="I852" s="142">
        <v>0.12639876</v>
      </c>
      <c r="J852" s="142">
        <v>0</v>
      </c>
      <c r="K852" s="142">
        <v>0</v>
      </c>
      <c r="L852" s="142">
        <v>0</v>
      </c>
      <c r="M852" s="142">
        <v>0.12639876</v>
      </c>
      <c r="N852" s="142">
        <f t="shared" si="759"/>
        <v>1.6508372399999998</v>
      </c>
      <c r="O852" s="142">
        <f t="shared" si="760"/>
        <v>0.10663415999999999</v>
      </c>
      <c r="P852" s="142">
        <f t="shared" si="761"/>
        <v>1.4928782399999998</v>
      </c>
      <c r="Q852" s="142">
        <f t="shared" si="762"/>
        <v>0</v>
      </c>
      <c r="R852" s="142">
        <f t="shared" si="763"/>
        <v>5.1324839999999983E-2</v>
      </c>
      <c r="S852" s="134">
        <v>0.10533230000000002</v>
      </c>
      <c r="T852" s="134">
        <v>0</v>
      </c>
      <c r="U852" s="168">
        <v>0</v>
      </c>
      <c r="V852" s="134">
        <v>0</v>
      </c>
      <c r="W852" s="142">
        <v>0.10533230000000002</v>
      </c>
      <c r="X852" s="142"/>
      <c r="Y852" s="142"/>
      <c r="Z852" s="142"/>
      <c r="AA852" s="142"/>
      <c r="AB852" s="142"/>
      <c r="AC852" s="142"/>
      <c r="AD852" s="142"/>
      <c r="AE852" s="134">
        <v>0</v>
      </c>
      <c r="AF852" s="142"/>
      <c r="AG852" s="142"/>
      <c r="AH852" s="142"/>
      <c r="AI852" s="142"/>
      <c r="AJ852" s="134">
        <v>0</v>
      </c>
      <c r="AK852" s="142"/>
    </row>
    <row r="853" spans="1:37" ht="78.75" x14ac:dyDescent="0.25">
      <c r="A853" s="267">
        <f t="shared" si="708"/>
        <v>750</v>
      </c>
      <c r="B853" s="140" t="s">
        <v>2060</v>
      </c>
      <c r="C853" s="132" t="s">
        <v>1226</v>
      </c>
      <c r="D853" s="142">
        <v>11.524809600000001</v>
      </c>
      <c r="E853" s="142">
        <f t="shared" si="756"/>
        <v>0.69148857600000002</v>
      </c>
      <c r="F853" s="142">
        <f t="shared" si="757"/>
        <v>9.6808400640000016</v>
      </c>
      <c r="G853" s="142">
        <v>0</v>
      </c>
      <c r="H853" s="142">
        <f t="shared" si="758"/>
        <v>1.1524809600000001</v>
      </c>
      <c r="I853" s="142">
        <v>1.0520004759999999</v>
      </c>
      <c r="J853" s="142">
        <v>0.23234464000000002</v>
      </c>
      <c r="K853" s="142">
        <v>0</v>
      </c>
      <c r="L853" s="142">
        <v>0</v>
      </c>
      <c r="M853" s="142">
        <v>0.81965583599999992</v>
      </c>
      <c r="N853" s="142">
        <f t="shared" si="759"/>
        <v>10.472809124000001</v>
      </c>
      <c r="O853" s="142">
        <f t="shared" si="760"/>
        <v>0.45914393600000003</v>
      </c>
      <c r="P853" s="142">
        <f t="shared" si="761"/>
        <v>9.6808400640000016</v>
      </c>
      <c r="Q853" s="142">
        <f t="shared" si="762"/>
        <v>0</v>
      </c>
      <c r="R853" s="142">
        <f t="shared" si="763"/>
        <v>0.33282512400000019</v>
      </c>
      <c r="S853" s="134">
        <v>0.87666706000000005</v>
      </c>
      <c r="T853" s="134">
        <v>0.19362053000000001</v>
      </c>
      <c r="U853" s="168">
        <v>0</v>
      </c>
      <c r="V853" s="134">
        <v>0</v>
      </c>
      <c r="W853" s="142">
        <v>0.68304653000000004</v>
      </c>
      <c r="X853" s="142"/>
      <c r="Y853" s="142"/>
      <c r="Z853" s="142"/>
      <c r="AA853" s="142"/>
      <c r="AB853" s="142"/>
      <c r="AC853" s="142"/>
      <c r="AD853" s="142"/>
      <c r="AE853" s="134">
        <v>0</v>
      </c>
      <c r="AF853" s="142"/>
      <c r="AG853" s="142"/>
      <c r="AH853" s="142"/>
      <c r="AI853" s="142"/>
      <c r="AJ853" s="134">
        <v>0</v>
      </c>
      <c r="AK853" s="142"/>
    </row>
    <row r="854" spans="1:37" ht="78.75" x14ac:dyDescent="0.25">
      <c r="A854" s="267">
        <f t="shared" ref="A854:A916" si="764">IF(A853&gt;0,A853+1,A852+1)</f>
        <v>751</v>
      </c>
      <c r="B854" s="135" t="s">
        <v>2061</v>
      </c>
      <c r="C854" s="136" t="s">
        <v>1752</v>
      </c>
      <c r="D854" s="142">
        <v>3.4548959999999997</v>
      </c>
      <c r="E854" s="142">
        <f t="shared" si="756"/>
        <v>0.20729375999999997</v>
      </c>
      <c r="F854" s="142">
        <f t="shared" si="757"/>
        <v>2.9021126399999999</v>
      </c>
      <c r="G854" s="142">
        <v>0</v>
      </c>
      <c r="H854" s="142">
        <f t="shared" si="758"/>
        <v>0.34548960000000001</v>
      </c>
      <c r="I854" s="142">
        <v>0.57117186799999997</v>
      </c>
      <c r="J854" s="142">
        <v>0.17384023999999998</v>
      </c>
      <c r="K854" s="142">
        <v>0.15161604000000001</v>
      </c>
      <c r="L854" s="142">
        <v>0</v>
      </c>
      <c r="M854" s="142">
        <v>0.24571558799999998</v>
      </c>
      <c r="N854" s="142">
        <f t="shared" si="759"/>
        <v>2.8837241319999998</v>
      </c>
      <c r="O854" s="142">
        <f t="shared" si="760"/>
        <v>3.3453519999999987E-2</v>
      </c>
      <c r="P854" s="142">
        <f t="shared" si="761"/>
        <v>2.7504966</v>
      </c>
      <c r="Q854" s="142">
        <f t="shared" si="762"/>
        <v>0</v>
      </c>
      <c r="R854" s="142">
        <f t="shared" si="763"/>
        <v>9.9774012000000023E-2</v>
      </c>
      <c r="S854" s="134">
        <v>0.50124590000000002</v>
      </c>
      <c r="T854" s="134">
        <v>0.14486687000000001</v>
      </c>
      <c r="U854" s="168">
        <v>0.15161604000000001</v>
      </c>
      <c r="V854" s="134">
        <v>0</v>
      </c>
      <c r="W854" s="142">
        <v>0.20476299000000001</v>
      </c>
      <c r="X854" s="142"/>
      <c r="Y854" s="142"/>
      <c r="Z854" s="142"/>
      <c r="AA854" s="142"/>
      <c r="AB854" s="142"/>
      <c r="AC854" s="142"/>
      <c r="AD854" s="142"/>
      <c r="AE854" s="134">
        <v>0</v>
      </c>
      <c r="AF854" s="142"/>
      <c r="AG854" s="142"/>
      <c r="AH854" s="142"/>
      <c r="AI854" s="142"/>
      <c r="AJ854" s="134">
        <v>0</v>
      </c>
      <c r="AK854" s="142"/>
    </row>
    <row r="855" spans="1:37" ht="78.75" x14ac:dyDescent="0.25">
      <c r="A855" s="267">
        <f t="shared" si="764"/>
        <v>752</v>
      </c>
      <c r="B855" s="140" t="s">
        <v>2062</v>
      </c>
      <c r="C855" s="132" t="s">
        <v>1227</v>
      </c>
      <c r="D855" s="142">
        <v>1.574136</v>
      </c>
      <c r="E855" s="142">
        <f t="shared" si="756"/>
        <v>9.4448159999999989E-2</v>
      </c>
      <c r="F855" s="142">
        <f t="shared" si="757"/>
        <v>1.32227424</v>
      </c>
      <c r="G855" s="142">
        <v>0</v>
      </c>
      <c r="H855" s="142">
        <f t="shared" si="758"/>
        <v>0.15741360000000001</v>
      </c>
      <c r="I855" s="142">
        <v>0.21752901399999999</v>
      </c>
      <c r="J855" s="142">
        <v>0.10557493</v>
      </c>
      <c r="K855" s="142">
        <v>0</v>
      </c>
      <c r="L855" s="142">
        <v>0</v>
      </c>
      <c r="M855" s="142">
        <v>0.111954084</v>
      </c>
      <c r="N855" s="142">
        <f t="shared" si="759"/>
        <v>1.3566069860000001</v>
      </c>
      <c r="O855" s="142">
        <f t="shared" si="760"/>
        <v>-1.1126770000000008E-2</v>
      </c>
      <c r="P855" s="142">
        <f t="shared" si="761"/>
        <v>1.32227424</v>
      </c>
      <c r="Q855" s="142">
        <f t="shared" si="762"/>
        <v>0</v>
      </c>
      <c r="R855" s="142">
        <f t="shared" si="763"/>
        <v>4.5459516000000019E-2</v>
      </c>
      <c r="S855" s="134">
        <v>0.18127417000000004</v>
      </c>
      <c r="T855" s="134">
        <v>8.7979100000000005E-2</v>
      </c>
      <c r="U855" s="168">
        <v>0</v>
      </c>
      <c r="V855" s="134">
        <v>0</v>
      </c>
      <c r="W855" s="142">
        <v>9.3295070000000008E-2</v>
      </c>
      <c r="X855" s="142"/>
      <c r="Y855" s="142"/>
      <c r="Z855" s="142"/>
      <c r="AA855" s="142"/>
      <c r="AB855" s="142"/>
      <c r="AC855" s="142"/>
      <c r="AD855" s="142"/>
      <c r="AE855" s="134">
        <v>0</v>
      </c>
      <c r="AF855" s="142"/>
      <c r="AG855" s="142"/>
      <c r="AH855" s="142"/>
      <c r="AI855" s="142"/>
      <c r="AJ855" s="134">
        <v>0</v>
      </c>
      <c r="AK855" s="142"/>
    </row>
    <row r="856" spans="1:37" ht="94.5" x14ac:dyDescent="0.25">
      <c r="A856" s="267">
        <f t="shared" si="764"/>
        <v>753</v>
      </c>
      <c r="B856" s="140" t="s">
        <v>1228</v>
      </c>
      <c r="C856" s="132" t="s">
        <v>1229</v>
      </c>
      <c r="D856" s="142">
        <v>2.127084</v>
      </c>
      <c r="E856" s="142">
        <f t="shared" si="756"/>
        <v>0.12762504</v>
      </c>
      <c r="F856" s="142">
        <f t="shared" si="757"/>
        <v>1.7867505599999998</v>
      </c>
      <c r="G856" s="142">
        <v>0</v>
      </c>
      <c r="H856" s="142">
        <f t="shared" si="758"/>
        <v>0.21270840000000002</v>
      </c>
      <c r="I856" s="142">
        <v>1.773231386</v>
      </c>
      <c r="J856" s="142">
        <v>0.15310889000000003</v>
      </c>
      <c r="K856" s="142">
        <v>1.4637592800000001</v>
      </c>
      <c r="L856" s="142">
        <v>0</v>
      </c>
      <c r="M856" s="142">
        <v>0.156363216</v>
      </c>
      <c r="N856" s="142">
        <f t="shared" si="759"/>
        <v>0.35385261400000001</v>
      </c>
      <c r="O856" s="142">
        <f t="shared" si="760"/>
        <v>-2.548385000000003E-2</v>
      </c>
      <c r="P856" s="142">
        <f t="shared" si="761"/>
        <v>0.32299127999999966</v>
      </c>
      <c r="Q856" s="142">
        <f t="shared" si="762"/>
        <v>0</v>
      </c>
      <c r="R856" s="142">
        <f t="shared" si="763"/>
        <v>5.634518400000002E-2</v>
      </c>
      <c r="S856" s="134">
        <v>1.7826426700000002</v>
      </c>
      <c r="T856" s="134">
        <v>0.12759074000000001</v>
      </c>
      <c r="U856" s="168">
        <v>1.5247492500000002</v>
      </c>
      <c r="V856" s="134">
        <v>0</v>
      </c>
      <c r="W856" s="142">
        <v>0.13030267999999998</v>
      </c>
      <c r="X856" s="142"/>
      <c r="Y856" s="142"/>
      <c r="Z856" s="142"/>
      <c r="AA856" s="142"/>
      <c r="AB856" s="181">
        <v>2020</v>
      </c>
      <c r="AC856" s="142" t="s">
        <v>2198</v>
      </c>
      <c r="AD856" s="142" t="s">
        <v>2199</v>
      </c>
      <c r="AE856" s="134">
        <v>0.63</v>
      </c>
      <c r="AF856" s="142"/>
      <c r="AG856" s="142"/>
      <c r="AH856" s="142"/>
      <c r="AI856" s="142"/>
      <c r="AJ856" s="134">
        <v>0</v>
      </c>
      <c r="AK856" s="142"/>
    </row>
    <row r="857" spans="1:37" ht="63" x14ac:dyDescent="0.25">
      <c r="A857" s="267">
        <f t="shared" si="764"/>
        <v>754</v>
      </c>
      <c r="B857" s="140" t="s">
        <v>2063</v>
      </c>
      <c r="C857" s="132" t="s">
        <v>2064</v>
      </c>
      <c r="D857" s="142">
        <v>0</v>
      </c>
      <c r="E857" s="142">
        <f t="shared" si="756"/>
        <v>0</v>
      </c>
      <c r="F857" s="142">
        <f t="shared" si="757"/>
        <v>0</v>
      </c>
      <c r="G857" s="142">
        <v>0</v>
      </c>
      <c r="H857" s="142">
        <f t="shared" si="758"/>
        <v>0</v>
      </c>
      <c r="I857" s="142">
        <v>8.6062679999999989E-2</v>
      </c>
      <c r="J857" s="142">
        <v>8.6062679999999989E-2</v>
      </c>
      <c r="K857" s="142">
        <v>0</v>
      </c>
      <c r="L857" s="142">
        <v>0</v>
      </c>
      <c r="M857" s="142">
        <v>0</v>
      </c>
      <c r="N857" s="142">
        <f t="shared" si="759"/>
        <v>-8.6062679999999989E-2</v>
      </c>
      <c r="O857" s="142">
        <f t="shared" si="760"/>
        <v>-8.6062679999999989E-2</v>
      </c>
      <c r="P857" s="142">
        <f t="shared" si="761"/>
        <v>0</v>
      </c>
      <c r="Q857" s="142">
        <f t="shared" si="762"/>
        <v>0</v>
      </c>
      <c r="R857" s="142">
        <f t="shared" si="763"/>
        <v>0</v>
      </c>
      <c r="S857" s="134">
        <v>7.1718900000000002E-2</v>
      </c>
      <c r="T857" s="134">
        <v>7.1718900000000002E-2</v>
      </c>
      <c r="U857" s="168">
        <v>0</v>
      </c>
      <c r="V857" s="134">
        <v>0</v>
      </c>
      <c r="W857" s="142">
        <v>0</v>
      </c>
      <c r="X857" s="142"/>
      <c r="Y857" s="142"/>
      <c r="Z857" s="142"/>
      <c r="AA857" s="142"/>
      <c r="AB857" s="142"/>
      <c r="AC857" s="142"/>
      <c r="AD857" s="142"/>
      <c r="AE857" s="134">
        <v>0</v>
      </c>
      <c r="AF857" s="142"/>
      <c r="AG857" s="142"/>
      <c r="AH857" s="142"/>
      <c r="AI857" s="142"/>
      <c r="AJ857" s="134">
        <v>0</v>
      </c>
      <c r="AK857" s="142"/>
    </row>
    <row r="858" spans="1:37" ht="15.75" x14ac:dyDescent="0.25">
      <c r="A858" s="267"/>
      <c r="B858" s="189" t="s">
        <v>624</v>
      </c>
      <c r="C858" s="177"/>
      <c r="D858" s="170">
        <v>10.738992000000001</v>
      </c>
      <c r="E858" s="170">
        <f t="shared" ref="E858:AK858" si="765">SUM(E859:E860)</f>
        <v>0.64433951999999994</v>
      </c>
      <c r="F858" s="170">
        <f t="shared" si="765"/>
        <v>9.020753280000001</v>
      </c>
      <c r="G858" s="170">
        <f t="shared" si="765"/>
        <v>0</v>
      </c>
      <c r="H858" s="170">
        <f t="shared" si="765"/>
        <v>1.0738992000000001</v>
      </c>
      <c r="I858" s="170">
        <f t="shared" si="765"/>
        <v>0.84995662999999988</v>
      </c>
      <c r="J858" s="170">
        <f t="shared" si="765"/>
        <v>8.6188910000000007E-2</v>
      </c>
      <c r="K858" s="170">
        <f t="shared" si="765"/>
        <v>0</v>
      </c>
      <c r="L858" s="170">
        <f t="shared" si="765"/>
        <v>0</v>
      </c>
      <c r="M858" s="170">
        <f t="shared" si="765"/>
        <v>0.76376771999999982</v>
      </c>
      <c r="N858" s="170">
        <f t="shared" si="765"/>
        <v>9.8890353699999984</v>
      </c>
      <c r="O858" s="170">
        <f t="shared" si="765"/>
        <v>0.55815060999999999</v>
      </c>
      <c r="P858" s="170">
        <f t="shared" si="765"/>
        <v>9.020753280000001</v>
      </c>
      <c r="Q858" s="170">
        <f t="shared" si="765"/>
        <v>0</v>
      </c>
      <c r="R858" s="170">
        <f t="shared" si="765"/>
        <v>0.31013148000000024</v>
      </c>
      <c r="S858" s="170">
        <v>0.70829719000000002</v>
      </c>
      <c r="T858" s="170">
        <v>7.1824089999999993E-2</v>
      </c>
      <c r="U858" s="168">
        <v>0</v>
      </c>
      <c r="V858" s="170">
        <v>0</v>
      </c>
      <c r="W858" s="170">
        <v>0.63647310000000001</v>
      </c>
      <c r="X858" s="170">
        <f t="shared" si="765"/>
        <v>0</v>
      </c>
      <c r="Y858" s="170">
        <f t="shared" si="765"/>
        <v>0</v>
      </c>
      <c r="Z858" s="170">
        <f t="shared" si="765"/>
        <v>0</v>
      </c>
      <c r="AA858" s="170">
        <f t="shared" si="765"/>
        <v>0</v>
      </c>
      <c r="AB858" s="170"/>
      <c r="AC858" s="170"/>
      <c r="AD858" s="170"/>
      <c r="AE858" s="170">
        <f t="shared" si="765"/>
        <v>0</v>
      </c>
      <c r="AF858" s="170"/>
      <c r="AG858" s="170"/>
      <c r="AH858" s="170"/>
      <c r="AI858" s="170"/>
      <c r="AJ858" s="170">
        <f t="shared" si="765"/>
        <v>0</v>
      </c>
      <c r="AK858" s="170">
        <f t="shared" si="765"/>
        <v>0</v>
      </c>
    </row>
    <row r="859" spans="1:37" ht="78.75" x14ac:dyDescent="0.25">
      <c r="A859" s="267">
        <f t="shared" si="764"/>
        <v>755</v>
      </c>
      <c r="B859" s="140" t="s">
        <v>1230</v>
      </c>
      <c r="C859" s="132" t="s">
        <v>1231</v>
      </c>
      <c r="D859" s="142">
        <v>10.738992</v>
      </c>
      <c r="E859" s="142">
        <f t="shared" ref="E859:E860" si="766">D859*6%</f>
        <v>0.64433951999999994</v>
      </c>
      <c r="F859" s="142">
        <f t="shared" ref="F859:F860" si="767">D859-E859-H859</f>
        <v>9.020753280000001</v>
      </c>
      <c r="G859" s="142">
        <v>0</v>
      </c>
      <c r="H859" s="142">
        <f t="shared" ref="H859:H860" si="768">D859*10%</f>
        <v>1.0738992000000001</v>
      </c>
      <c r="I859" s="142">
        <v>0.76376771999999982</v>
      </c>
      <c r="J859" s="142">
        <v>0</v>
      </c>
      <c r="K859" s="142">
        <v>0</v>
      </c>
      <c r="L859" s="142">
        <v>0</v>
      </c>
      <c r="M859" s="142">
        <v>0.76376771999999982</v>
      </c>
      <c r="N859" s="142">
        <f t="shared" ref="N859:N860" si="769">D859-I859</f>
        <v>9.9752242799999991</v>
      </c>
      <c r="O859" s="142">
        <f t="shared" ref="O859:O860" si="770">E859-J859</f>
        <v>0.64433951999999994</v>
      </c>
      <c r="P859" s="142">
        <f t="shared" ref="P859:P860" si="771">F859-K859</f>
        <v>9.020753280000001</v>
      </c>
      <c r="Q859" s="142">
        <f t="shared" ref="Q859:Q860" si="772">G859-L859</f>
        <v>0</v>
      </c>
      <c r="R859" s="142">
        <f t="shared" ref="R859:R860" si="773">H859-M859</f>
        <v>0.31013148000000024</v>
      </c>
      <c r="S859" s="134">
        <v>0.63647310000000001</v>
      </c>
      <c r="T859" s="134">
        <v>0</v>
      </c>
      <c r="U859" s="168">
        <v>0</v>
      </c>
      <c r="V859" s="134">
        <v>0</v>
      </c>
      <c r="W859" s="142">
        <v>0.63647310000000001</v>
      </c>
      <c r="X859" s="142"/>
      <c r="Y859" s="142"/>
      <c r="Z859" s="142"/>
      <c r="AA859" s="142"/>
      <c r="AB859" s="142"/>
      <c r="AC859" s="142"/>
      <c r="AD859" s="142"/>
      <c r="AE859" s="134">
        <v>0</v>
      </c>
      <c r="AF859" s="142"/>
      <c r="AG859" s="142"/>
      <c r="AH859" s="142"/>
      <c r="AI859" s="142"/>
      <c r="AJ859" s="134">
        <v>0</v>
      </c>
      <c r="AK859" s="142"/>
    </row>
    <row r="860" spans="1:37" ht="47.25" x14ac:dyDescent="0.25">
      <c r="A860" s="267">
        <f t="shared" si="764"/>
        <v>756</v>
      </c>
      <c r="B860" s="135" t="s">
        <v>1593</v>
      </c>
      <c r="C860" s="136" t="s">
        <v>1594</v>
      </c>
      <c r="D860" s="142">
        <v>0</v>
      </c>
      <c r="E860" s="142">
        <f t="shared" si="766"/>
        <v>0</v>
      </c>
      <c r="F860" s="142">
        <f t="shared" si="767"/>
        <v>0</v>
      </c>
      <c r="G860" s="142">
        <v>0</v>
      </c>
      <c r="H860" s="142">
        <f t="shared" si="768"/>
        <v>0</v>
      </c>
      <c r="I860" s="142">
        <v>8.6188910000000007E-2</v>
      </c>
      <c r="J860" s="142">
        <v>8.6188910000000007E-2</v>
      </c>
      <c r="K860" s="142">
        <v>0</v>
      </c>
      <c r="L860" s="142">
        <v>0</v>
      </c>
      <c r="M860" s="142">
        <v>0</v>
      </c>
      <c r="N860" s="142">
        <f t="shared" si="769"/>
        <v>-8.6188910000000007E-2</v>
      </c>
      <c r="O860" s="142">
        <f t="shared" si="770"/>
        <v>-8.6188910000000007E-2</v>
      </c>
      <c r="P860" s="142">
        <f t="shared" si="771"/>
        <v>0</v>
      </c>
      <c r="Q860" s="142">
        <f t="shared" si="772"/>
        <v>0</v>
      </c>
      <c r="R860" s="142">
        <f t="shared" si="773"/>
        <v>0</v>
      </c>
      <c r="S860" s="134">
        <v>7.1824089999999993E-2</v>
      </c>
      <c r="T860" s="134">
        <v>7.1824089999999993E-2</v>
      </c>
      <c r="U860" s="168">
        <v>0</v>
      </c>
      <c r="V860" s="134">
        <v>0</v>
      </c>
      <c r="W860" s="142">
        <v>0</v>
      </c>
      <c r="X860" s="142"/>
      <c r="Y860" s="142"/>
      <c r="Z860" s="142"/>
      <c r="AA860" s="142"/>
      <c r="AB860" s="142"/>
      <c r="AC860" s="142"/>
      <c r="AD860" s="142"/>
      <c r="AE860" s="134">
        <v>0</v>
      </c>
      <c r="AF860" s="142"/>
      <c r="AG860" s="142"/>
      <c r="AH860" s="142"/>
      <c r="AI860" s="142"/>
      <c r="AJ860" s="134">
        <v>0</v>
      </c>
      <c r="AK860" s="142"/>
    </row>
    <row r="861" spans="1:37" ht="15.75" x14ac:dyDescent="0.25">
      <c r="A861" s="267"/>
      <c r="B861" s="189" t="s">
        <v>611</v>
      </c>
      <c r="C861" s="177"/>
      <c r="D861" s="170">
        <v>6.9226559999999999</v>
      </c>
      <c r="E861" s="170">
        <f t="shared" ref="E861:AK861" si="774">SUM(E862:E862)</f>
        <v>0.41535935999999996</v>
      </c>
      <c r="F861" s="170">
        <f t="shared" si="774"/>
        <v>5.81503104</v>
      </c>
      <c r="G861" s="170">
        <f t="shared" si="774"/>
        <v>0</v>
      </c>
      <c r="H861" s="170">
        <f t="shared" si="774"/>
        <v>0.69226560000000004</v>
      </c>
      <c r="I861" s="170">
        <f t="shared" si="774"/>
        <v>7.7606157199999997</v>
      </c>
      <c r="J861" s="170">
        <f t="shared" si="774"/>
        <v>0.50222440000000002</v>
      </c>
      <c r="K861" s="170">
        <f t="shared" si="774"/>
        <v>6.8132575599999994</v>
      </c>
      <c r="L861" s="170">
        <f t="shared" si="774"/>
        <v>0</v>
      </c>
      <c r="M861" s="170">
        <f t="shared" si="774"/>
        <v>0.44513375999999993</v>
      </c>
      <c r="N861" s="170">
        <f t="shared" si="774"/>
        <v>-0.83795971999999974</v>
      </c>
      <c r="O861" s="170">
        <f t="shared" si="774"/>
        <v>-8.686504000000006E-2</v>
      </c>
      <c r="P861" s="170">
        <f t="shared" si="774"/>
        <v>-0.99822651999999934</v>
      </c>
      <c r="Q861" s="170">
        <f t="shared" si="774"/>
        <v>0</v>
      </c>
      <c r="R861" s="170">
        <f t="shared" si="774"/>
        <v>0.2471318400000001</v>
      </c>
      <c r="S861" s="170">
        <v>6.4671797599999996</v>
      </c>
      <c r="T861" s="170">
        <v>0.41852033</v>
      </c>
      <c r="U861" s="168">
        <v>5.6777146299999997</v>
      </c>
      <c r="V861" s="170">
        <v>0</v>
      </c>
      <c r="W861" s="170">
        <v>0.37094479999999996</v>
      </c>
      <c r="X861" s="170">
        <f t="shared" si="774"/>
        <v>0</v>
      </c>
      <c r="Y861" s="170">
        <f t="shared" si="774"/>
        <v>0</v>
      </c>
      <c r="Z861" s="170">
        <f t="shared" si="774"/>
        <v>0</v>
      </c>
      <c r="AA861" s="170">
        <f t="shared" si="774"/>
        <v>0</v>
      </c>
      <c r="AB861" s="170"/>
      <c r="AC861" s="170"/>
      <c r="AD861" s="170"/>
      <c r="AE861" s="170">
        <f t="shared" si="774"/>
        <v>0.16</v>
      </c>
      <c r="AF861" s="170"/>
      <c r="AG861" s="170"/>
      <c r="AH861" s="170"/>
      <c r="AI861" s="170"/>
      <c r="AJ861" s="170">
        <f t="shared" si="774"/>
        <v>1.252</v>
      </c>
      <c r="AK861" s="170">
        <f t="shared" si="774"/>
        <v>0</v>
      </c>
    </row>
    <row r="862" spans="1:37" ht="78.75" x14ac:dyDescent="0.25">
      <c r="A862" s="234">
        <f t="shared" si="764"/>
        <v>757</v>
      </c>
      <c r="B862" s="135" t="s">
        <v>2065</v>
      </c>
      <c r="C862" s="136" t="s">
        <v>1232</v>
      </c>
      <c r="D862" s="142">
        <v>6.9226559999999999</v>
      </c>
      <c r="E862" s="142">
        <f>D862*6%</f>
        <v>0.41535935999999996</v>
      </c>
      <c r="F862" s="142">
        <f>D862-E862-H862</f>
        <v>5.81503104</v>
      </c>
      <c r="G862" s="142">
        <v>0</v>
      </c>
      <c r="H862" s="142">
        <f>D862*10%</f>
        <v>0.69226560000000004</v>
      </c>
      <c r="I862" s="142">
        <v>7.7606157199999997</v>
      </c>
      <c r="J862" s="142">
        <v>0.50222440000000002</v>
      </c>
      <c r="K862" s="142">
        <v>6.8132575599999994</v>
      </c>
      <c r="L862" s="142">
        <v>0</v>
      </c>
      <c r="M862" s="142">
        <v>0.44513375999999993</v>
      </c>
      <c r="N862" s="142">
        <f>D862-I862</f>
        <v>-0.83795971999999974</v>
      </c>
      <c r="O862" s="142">
        <f t="shared" ref="O862" si="775">E862-J862</f>
        <v>-8.686504000000006E-2</v>
      </c>
      <c r="P862" s="142">
        <f t="shared" ref="P862" si="776">F862-K862</f>
        <v>-0.99822651999999934</v>
      </c>
      <c r="Q862" s="142">
        <f t="shared" ref="Q862" si="777">G862-L862</f>
        <v>0</v>
      </c>
      <c r="R862" s="142">
        <f t="shared" ref="R862" si="778">H862-M862</f>
        <v>0.2471318400000001</v>
      </c>
      <c r="S862" s="134">
        <v>6.4671797599999996</v>
      </c>
      <c r="T862" s="134">
        <v>0.41852033</v>
      </c>
      <c r="U862" s="168">
        <v>5.6777146299999997</v>
      </c>
      <c r="V862" s="134">
        <v>0</v>
      </c>
      <c r="W862" s="142">
        <v>0.37094479999999996</v>
      </c>
      <c r="X862" s="142"/>
      <c r="Y862" s="142"/>
      <c r="Z862" s="142"/>
      <c r="AA862" s="142"/>
      <c r="AB862" s="181">
        <v>2020</v>
      </c>
      <c r="AC862" s="142" t="s">
        <v>2198</v>
      </c>
      <c r="AD862" s="142" t="s">
        <v>2199</v>
      </c>
      <c r="AE862" s="134">
        <v>0.16</v>
      </c>
      <c r="AF862" s="181">
        <v>2020</v>
      </c>
      <c r="AG862" s="142" t="s">
        <v>2200</v>
      </c>
      <c r="AH862" s="142" t="s">
        <v>2201</v>
      </c>
      <c r="AI862" s="142" t="s">
        <v>2202</v>
      </c>
      <c r="AJ862" s="134">
        <v>1.252</v>
      </c>
      <c r="AK862" s="142"/>
    </row>
    <row r="863" spans="1:37" ht="15.75" x14ac:dyDescent="0.25">
      <c r="A863" s="252"/>
      <c r="B863" s="189" t="s">
        <v>1233</v>
      </c>
      <c r="C863" s="177"/>
      <c r="D863" s="194">
        <v>3.9444840000000001</v>
      </c>
      <c r="E863" s="194">
        <f t="shared" ref="E863:AK863" si="779">SUM(E864)</f>
        <v>0.23666904</v>
      </c>
      <c r="F863" s="194">
        <f t="shared" si="779"/>
        <v>3.3133665600000004</v>
      </c>
      <c r="G863" s="194">
        <f t="shared" si="779"/>
        <v>0</v>
      </c>
      <c r="H863" s="194">
        <f t="shared" si="779"/>
        <v>0.39444840000000003</v>
      </c>
      <c r="I863" s="194">
        <f t="shared" si="779"/>
        <v>3.548139242</v>
      </c>
      <c r="J863" s="194">
        <f t="shared" si="779"/>
        <v>0.31357189000000002</v>
      </c>
      <c r="K863" s="194">
        <f t="shared" si="779"/>
        <v>3.0815592999999999</v>
      </c>
      <c r="L863" s="194">
        <f t="shared" si="779"/>
        <v>0</v>
      </c>
      <c r="M863" s="194">
        <f t="shared" si="779"/>
        <v>0.15300805199999998</v>
      </c>
      <c r="N863" s="194">
        <f t="shared" si="779"/>
        <v>0.39634475800000013</v>
      </c>
      <c r="O863" s="194">
        <f t="shared" si="779"/>
        <v>-7.6902850000000023E-2</v>
      </c>
      <c r="P863" s="194">
        <f t="shared" si="779"/>
        <v>0.23180726000000051</v>
      </c>
      <c r="Q863" s="194">
        <f t="shared" si="779"/>
        <v>0</v>
      </c>
      <c r="R863" s="194">
        <f t="shared" si="779"/>
        <v>0.24144034800000005</v>
      </c>
      <c r="S863" s="194">
        <v>2.9567827000000002</v>
      </c>
      <c r="T863" s="194">
        <v>0.26130990999999998</v>
      </c>
      <c r="U863" s="168">
        <v>2.5679660800000002</v>
      </c>
      <c r="V863" s="194">
        <v>0</v>
      </c>
      <c r="W863" s="194">
        <v>0.12750671000000002</v>
      </c>
      <c r="X863" s="194">
        <f t="shared" si="779"/>
        <v>0</v>
      </c>
      <c r="Y863" s="194">
        <f t="shared" si="779"/>
        <v>0</v>
      </c>
      <c r="Z863" s="194">
        <f t="shared" si="779"/>
        <v>0</v>
      </c>
      <c r="AA863" s="194">
        <f t="shared" si="779"/>
        <v>0</v>
      </c>
      <c r="AB863" s="194"/>
      <c r="AC863" s="194"/>
      <c r="AD863" s="194"/>
      <c r="AE863" s="194">
        <f t="shared" si="779"/>
        <v>0.25</v>
      </c>
      <c r="AF863" s="194"/>
      <c r="AG863" s="194"/>
      <c r="AH863" s="194"/>
      <c r="AI863" s="194"/>
      <c r="AJ863" s="194">
        <f t="shared" si="779"/>
        <v>3.9E-2</v>
      </c>
      <c r="AK863" s="194">
        <f t="shared" si="779"/>
        <v>0</v>
      </c>
    </row>
    <row r="864" spans="1:37" ht="78.75" x14ac:dyDescent="0.25">
      <c r="A864" s="234">
        <f t="shared" si="764"/>
        <v>758</v>
      </c>
      <c r="B864" s="140" t="s">
        <v>2066</v>
      </c>
      <c r="C864" s="132" t="s">
        <v>1753</v>
      </c>
      <c r="D864" s="142">
        <v>3.9444840000000001</v>
      </c>
      <c r="E864" s="142">
        <f>D864*6%</f>
        <v>0.23666904</v>
      </c>
      <c r="F864" s="142">
        <f>D864-E864-H864</f>
        <v>3.3133665600000004</v>
      </c>
      <c r="G864" s="142">
        <v>0</v>
      </c>
      <c r="H864" s="142">
        <f>D864*10%</f>
        <v>0.39444840000000003</v>
      </c>
      <c r="I864" s="142">
        <v>3.548139242</v>
      </c>
      <c r="J864" s="142">
        <v>0.31357189000000002</v>
      </c>
      <c r="K864" s="142">
        <v>3.0815592999999999</v>
      </c>
      <c r="L864" s="142">
        <v>0</v>
      </c>
      <c r="M864" s="142">
        <v>0.15300805199999998</v>
      </c>
      <c r="N864" s="142">
        <f>D864-I864</f>
        <v>0.39634475800000013</v>
      </c>
      <c r="O864" s="142">
        <f t="shared" ref="O864" si="780">E864-J864</f>
        <v>-7.6902850000000023E-2</v>
      </c>
      <c r="P864" s="142">
        <f t="shared" ref="P864" si="781">F864-K864</f>
        <v>0.23180726000000051</v>
      </c>
      <c r="Q864" s="142">
        <f t="shared" ref="Q864" si="782">G864-L864</f>
        <v>0</v>
      </c>
      <c r="R864" s="142">
        <f t="shared" ref="R864" si="783">H864-M864</f>
        <v>0.24144034800000005</v>
      </c>
      <c r="S864" s="134">
        <v>2.9567827000000002</v>
      </c>
      <c r="T864" s="134">
        <v>0.26130990999999998</v>
      </c>
      <c r="U864" s="168">
        <v>2.5679660800000002</v>
      </c>
      <c r="V864" s="134">
        <v>0</v>
      </c>
      <c r="W864" s="142">
        <v>0.12750671000000002</v>
      </c>
      <c r="X864" s="142"/>
      <c r="Y864" s="142"/>
      <c r="Z864" s="142"/>
      <c r="AA864" s="142"/>
      <c r="AB864" s="181">
        <v>2020</v>
      </c>
      <c r="AC864" s="142" t="s">
        <v>2198</v>
      </c>
      <c r="AD864" s="142" t="s">
        <v>2199</v>
      </c>
      <c r="AE864" s="134">
        <v>0.25</v>
      </c>
      <c r="AF864" s="181">
        <v>2020</v>
      </c>
      <c r="AG864" s="142" t="s">
        <v>2200</v>
      </c>
      <c r="AH864" s="142" t="s">
        <v>2201</v>
      </c>
      <c r="AI864" s="142" t="s">
        <v>2202</v>
      </c>
      <c r="AJ864" s="134">
        <v>3.9E-2</v>
      </c>
      <c r="AK864" s="142"/>
    </row>
    <row r="865" spans="1:37" ht="31.5" x14ac:dyDescent="0.25">
      <c r="A865" s="169"/>
      <c r="B865" s="192" t="s">
        <v>1234</v>
      </c>
      <c r="C865" s="193"/>
      <c r="D865" s="168">
        <v>902.28269999999998</v>
      </c>
      <c r="E865" s="168">
        <f t="shared" ref="E865:AK865" si="784">E866+E871+E876+E879+E883+E885+E890+E904+E909+E911+E913+E915+E917+E922+E932+E934+E940+E942+E945+E954+E957+E960+E980+E994+E1009+E1015+E1017+E1020+E1028+E1038+E881+E1043+E1053+E1045+E1059+E1061+E1063+E1068+E1065+E1026+E1071+E1073</f>
        <v>54.136961999999997</v>
      </c>
      <c r="F865" s="168">
        <f t="shared" si="784"/>
        <v>757.91746799999999</v>
      </c>
      <c r="G865" s="168">
        <f t="shared" si="784"/>
        <v>0</v>
      </c>
      <c r="H865" s="168">
        <f t="shared" si="784"/>
        <v>90.228270000000037</v>
      </c>
      <c r="I865" s="168">
        <v>456.24148321677961</v>
      </c>
      <c r="J865" s="168">
        <v>18.260049390000002</v>
      </c>
      <c r="K865" s="168">
        <v>383.05683667677965</v>
      </c>
      <c r="L865" s="168">
        <v>0</v>
      </c>
      <c r="M865" s="168">
        <v>54.924597150000018</v>
      </c>
      <c r="N865" s="168">
        <f t="shared" si="784"/>
        <v>446.04121678322019</v>
      </c>
      <c r="O865" s="168">
        <f t="shared" si="784"/>
        <v>35.876912609999991</v>
      </c>
      <c r="P865" s="168">
        <f t="shared" si="784"/>
        <v>374.86063132322028</v>
      </c>
      <c r="Q865" s="168">
        <f t="shared" si="784"/>
        <v>0</v>
      </c>
      <c r="R865" s="168">
        <f t="shared" si="784"/>
        <v>35.303672849999998</v>
      </c>
      <c r="S865" s="168">
        <v>465.13272109000008</v>
      </c>
      <c r="T865" s="168">
        <v>30.90762616</v>
      </c>
      <c r="U865" s="168">
        <v>389.08129645000002</v>
      </c>
      <c r="V865" s="168">
        <v>0</v>
      </c>
      <c r="W865" s="168">
        <v>45.143798479999994</v>
      </c>
      <c r="X865" s="168">
        <f t="shared" si="784"/>
        <v>0</v>
      </c>
      <c r="Y865" s="168">
        <f t="shared" si="784"/>
        <v>0</v>
      </c>
      <c r="Z865" s="168">
        <f t="shared" si="784"/>
        <v>0</v>
      </c>
      <c r="AA865" s="168">
        <f t="shared" si="784"/>
        <v>0</v>
      </c>
      <c r="AB865" s="168"/>
      <c r="AC865" s="168"/>
      <c r="AD865" s="168"/>
      <c r="AE865" s="168">
        <f t="shared" si="784"/>
        <v>16.82</v>
      </c>
      <c r="AF865" s="168"/>
      <c r="AG865" s="168"/>
      <c r="AH865" s="168"/>
      <c r="AI865" s="168"/>
      <c r="AJ865" s="168">
        <f t="shared" si="784"/>
        <v>49.775596000000007</v>
      </c>
      <c r="AK865" s="168">
        <f t="shared" si="784"/>
        <v>0</v>
      </c>
    </row>
    <row r="866" spans="1:37" ht="15.75" x14ac:dyDescent="0.25">
      <c r="A866" s="169"/>
      <c r="B866" s="189" t="s">
        <v>179</v>
      </c>
      <c r="C866" s="177"/>
      <c r="D866" s="195">
        <v>10.103135999999999</v>
      </c>
      <c r="E866" s="195">
        <f t="shared" ref="E866:AK866" si="785">SUM(E867:E870)</f>
        <v>0.60618816000000009</v>
      </c>
      <c r="F866" s="195">
        <f t="shared" si="785"/>
        <v>8.4866342400000008</v>
      </c>
      <c r="G866" s="195">
        <f t="shared" si="785"/>
        <v>0</v>
      </c>
      <c r="H866" s="195">
        <f t="shared" si="785"/>
        <v>1.0103136000000001</v>
      </c>
      <c r="I866" s="195">
        <f t="shared" si="785"/>
        <v>0.63045810000000002</v>
      </c>
      <c r="J866" s="195">
        <f t="shared" si="785"/>
        <v>0</v>
      </c>
      <c r="K866" s="195">
        <f t="shared" si="785"/>
        <v>0</v>
      </c>
      <c r="L866" s="195">
        <f t="shared" si="785"/>
        <v>0</v>
      </c>
      <c r="M866" s="195">
        <f t="shared" si="785"/>
        <v>0.63045810000000002</v>
      </c>
      <c r="N866" s="195">
        <f t="shared" si="785"/>
        <v>9.4726779000000008</v>
      </c>
      <c r="O866" s="195">
        <f t="shared" si="785"/>
        <v>0.60618816000000009</v>
      </c>
      <c r="P866" s="195">
        <f t="shared" si="785"/>
        <v>8.4866342400000008</v>
      </c>
      <c r="Q866" s="195">
        <f t="shared" si="785"/>
        <v>0</v>
      </c>
      <c r="R866" s="195">
        <f t="shared" si="785"/>
        <v>0.37985550000000001</v>
      </c>
      <c r="S866" s="172">
        <v>13.7064536</v>
      </c>
      <c r="T866" s="172">
        <v>1.6638602300000003</v>
      </c>
      <c r="U866" s="168">
        <v>11.517211619999998</v>
      </c>
      <c r="V866" s="172">
        <v>0</v>
      </c>
      <c r="W866" s="195">
        <v>0.52538174999999987</v>
      </c>
      <c r="X866" s="195">
        <f t="shared" si="785"/>
        <v>0</v>
      </c>
      <c r="Y866" s="195">
        <f t="shared" si="785"/>
        <v>0</v>
      </c>
      <c r="Z866" s="195">
        <f t="shared" si="785"/>
        <v>0</v>
      </c>
      <c r="AA866" s="195">
        <f t="shared" si="785"/>
        <v>0</v>
      </c>
      <c r="AB866" s="195"/>
      <c r="AC866" s="195"/>
      <c r="AD866" s="195"/>
      <c r="AE866" s="195">
        <f t="shared" si="785"/>
        <v>1.26</v>
      </c>
      <c r="AF866" s="195"/>
      <c r="AG866" s="195"/>
      <c r="AH866" s="195"/>
      <c r="AI866" s="195"/>
      <c r="AJ866" s="195">
        <f t="shared" si="785"/>
        <v>1.4279999999999999</v>
      </c>
      <c r="AK866" s="195">
        <f t="shared" si="785"/>
        <v>0</v>
      </c>
    </row>
    <row r="867" spans="1:37" ht="78.75" x14ac:dyDescent="0.25">
      <c r="A867" s="141">
        <v>759</v>
      </c>
      <c r="B867" s="140" t="s">
        <v>1235</v>
      </c>
      <c r="C867" s="132" t="s">
        <v>2151</v>
      </c>
      <c r="D867" s="142">
        <v>1.2E-2</v>
      </c>
      <c r="E867" s="142">
        <f t="shared" ref="E867:E870" si="786">D867*6%</f>
        <v>7.1999999999999994E-4</v>
      </c>
      <c r="F867" s="142">
        <f t="shared" ref="F867:F870" si="787">D867-E867-H867</f>
        <v>1.008E-2</v>
      </c>
      <c r="G867" s="142">
        <v>0</v>
      </c>
      <c r="H867" s="142">
        <f t="shared" ref="H867:H870" si="788">D867*10%</f>
        <v>1.2000000000000001E-3</v>
      </c>
      <c r="I867" s="142">
        <v>8.5344000000000001E-4</v>
      </c>
      <c r="J867" s="142">
        <v>0</v>
      </c>
      <c r="K867" s="142">
        <v>0</v>
      </c>
      <c r="L867" s="142">
        <v>0</v>
      </c>
      <c r="M867" s="142">
        <v>8.5344000000000001E-4</v>
      </c>
      <c r="N867" s="142">
        <f t="shared" ref="N867:N870" si="789">D867-I867</f>
        <v>1.114656E-2</v>
      </c>
      <c r="O867" s="142">
        <f t="shared" ref="O867:O870" si="790">E867-J867</f>
        <v>7.1999999999999994E-4</v>
      </c>
      <c r="P867" s="142">
        <f t="shared" ref="P867:P870" si="791">F867-K867</f>
        <v>1.008E-2</v>
      </c>
      <c r="Q867" s="142">
        <f t="shared" ref="Q867:Q870" si="792">G867-L867</f>
        <v>0</v>
      </c>
      <c r="R867" s="142">
        <f t="shared" ref="R867:R870" si="793">H867-M867</f>
        <v>3.465600000000001E-4</v>
      </c>
      <c r="S867" s="134">
        <v>7.1119999999999994E-4</v>
      </c>
      <c r="T867" s="134">
        <v>0</v>
      </c>
      <c r="U867" s="168">
        <v>0</v>
      </c>
      <c r="V867" s="134">
        <v>0</v>
      </c>
      <c r="W867" s="142">
        <v>7.1119999999999994E-4</v>
      </c>
      <c r="X867" s="142"/>
      <c r="Y867" s="142"/>
      <c r="Z867" s="142"/>
      <c r="AA867" s="142"/>
      <c r="AB867" s="142"/>
      <c r="AC867" s="142"/>
      <c r="AD867" s="142"/>
      <c r="AE867" s="134">
        <v>0</v>
      </c>
      <c r="AF867" s="142"/>
      <c r="AG867" s="142"/>
      <c r="AH867" s="142"/>
      <c r="AI867" s="142"/>
      <c r="AJ867" s="134">
        <v>0</v>
      </c>
      <c r="AK867" s="142"/>
    </row>
    <row r="868" spans="1:37" ht="63" x14ac:dyDescent="0.25">
      <c r="A868" s="267">
        <f t="shared" si="764"/>
        <v>760</v>
      </c>
      <c r="B868" s="140" t="s">
        <v>1237</v>
      </c>
      <c r="C868" s="132" t="s">
        <v>2067</v>
      </c>
      <c r="D868" s="142">
        <v>7.222728</v>
      </c>
      <c r="E868" s="142">
        <f t="shared" si="786"/>
        <v>0.43336367999999997</v>
      </c>
      <c r="F868" s="142">
        <f t="shared" si="787"/>
        <v>6.06709152</v>
      </c>
      <c r="G868" s="142">
        <v>0</v>
      </c>
      <c r="H868" s="142">
        <f t="shared" si="788"/>
        <v>0.72227280000000005</v>
      </c>
      <c r="I868" s="142">
        <v>0.49550905200000001</v>
      </c>
      <c r="J868" s="142">
        <v>0</v>
      </c>
      <c r="K868" s="142">
        <v>0</v>
      </c>
      <c r="L868" s="142">
        <v>0</v>
      </c>
      <c r="M868" s="142">
        <v>0.49550905200000001</v>
      </c>
      <c r="N868" s="142">
        <f t="shared" si="789"/>
        <v>6.727218948</v>
      </c>
      <c r="O868" s="142">
        <f t="shared" si="790"/>
        <v>0.43336367999999997</v>
      </c>
      <c r="P868" s="142">
        <f t="shared" si="791"/>
        <v>6.06709152</v>
      </c>
      <c r="Q868" s="142">
        <f t="shared" si="792"/>
        <v>0</v>
      </c>
      <c r="R868" s="142">
        <f t="shared" si="793"/>
        <v>0.22676374800000004</v>
      </c>
      <c r="S868" s="134">
        <v>11.24614328</v>
      </c>
      <c r="T868" s="134">
        <v>1.3562655300000002</v>
      </c>
      <c r="U868" s="168">
        <v>9.4769535400000002</v>
      </c>
      <c r="V868" s="134">
        <v>0</v>
      </c>
      <c r="W868" s="142">
        <v>0.41292420999999996</v>
      </c>
      <c r="X868" s="142"/>
      <c r="Y868" s="142"/>
      <c r="Z868" s="142"/>
      <c r="AA868" s="142"/>
      <c r="AB868" s="181">
        <v>2020</v>
      </c>
      <c r="AC868" s="142" t="s">
        <v>2198</v>
      </c>
      <c r="AD868" s="142" t="s">
        <v>2199</v>
      </c>
      <c r="AE868" s="134">
        <v>1.26</v>
      </c>
      <c r="AF868" s="181">
        <v>2020</v>
      </c>
      <c r="AG868" s="142" t="s">
        <v>2200</v>
      </c>
      <c r="AH868" s="142" t="s">
        <v>2201</v>
      </c>
      <c r="AI868" s="142" t="s">
        <v>2202</v>
      </c>
      <c r="AJ868" s="134">
        <v>1.1879999999999999</v>
      </c>
      <c r="AK868" s="142"/>
    </row>
    <row r="869" spans="1:37" ht="47.25" x14ac:dyDescent="0.25">
      <c r="A869" s="141">
        <f t="shared" si="764"/>
        <v>761</v>
      </c>
      <c r="B869" s="140" t="s">
        <v>1238</v>
      </c>
      <c r="C869" s="132" t="s">
        <v>2152</v>
      </c>
      <c r="D869" s="142">
        <v>2.8564080000000001</v>
      </c>
      <c r="E869" s="142">
        <f t="shared" si="786"/>
        <v>0.17138448000000001</v>
      </c>
      <c r="F869" s="142">
        <f t="shared" si="787"/>
        <v>2.3993827200000002</v>
      </c>
      <c r="G869" s="142">
        <v>0</v>
      </c>
      <c r="H869" s="142">
        <f t="shared" si="788"/>
        <v>0.28564080000000003</v>
      </c>
      <c r="I869" s="142">
        <v>0.13324216800000002</v>
      </c>
      <c r="J869" s="142">
        <v>0</v>
      </c>
      <c r="K869" s="142">
        <v>0</v>
      </c>
      <c r="L869" s="142">
        <v>0</v>
      </c>
      <c r="M869" s="142">
        <v>0.13324216800000002</v>
      </c>
      <c r="N869" s="142">
        <f t="shared" si="789"/>
        <v>2.7231658319999998</v>
      </c>
      <c r="O869" s="142">
        <f t="shared" si="790"/>
        <v>0.17138448000000001</v>
      </c>
      <c r="P869" s="142">
        <f t="shared" si="791"/>
        <v>2.3993827200000002</v>
      </c>
      <c r="Q869" s="142">
        <f t="shared" si="792"/>
        <v>0</v>
      </c>
      <c r="R869" s="142">
        <f t="shared" si="793"/>
        <v>0.15239863200000001</v>
      </c>
      <c r="S869" s="134">
        <v>2.45888792</v>
      </c>
      <c r="T869" s="134">
        <v>0.3075947</v>
      </c>
      <c r="U869" s="168">
        <v>2.0402580800000001</v>
      </c>
      <c r="V869" s="134">
        <v>0</v>
      </c>
      <c r="W869" s="142">
        <v>0.11103513999999999</v>
      </c>
      <c r="X869" s="142"/>
      <c r="Y869" s="142"/>
      <c r="Z869" s="142"/>
      <c r="AA869" s="142"/>
      <c r="AB869" s="142"/>
      <c r="AC869" s="142"/>
      <c r="AD869" s="142"/>
      <c r="AE869" s="134">
        <v>0</v>
      </c>
      <c r="AF869" s="181">
        <v>2020</v>
      </c>
      <c r="AG869" s="142" t="s">
        <v>2200</v>
      </c>
      <c r="AH869" s="142" t="s">
        <v>2201</v>
      </c>
      <c r="AI869" s="142" t="s">
        <v>2202</v>
      </c>
      <c r="AJ869" s="134">
        <v>0.24</v>
      </c>
      <c r="AK869" s="142"/>
    </row>
    <row r="870" spans="1:37" ht="78.75" x14ac:dyDescent="0.25">
      <c r="A870" s="141">
        <f t="shared" si="764"/>
        <v>762</v>
      </c>
      <c r="B870" s="140" t="s">
        <v>1240</v>
      </c>
      <c r="C870" s="132" t="s">
        <v>1241</v>
      </c>
      <c r="D870" s="142">
        <v>1.2E-2</v>
      </c>
      <c r="E870" s="142">
        <f t="shared" si="786"/>
        <v>7.1999999999999994E-4</v>
      </c>
      <c r="F870" s="142">
        <f t="shared" si="787"/>
        <v>1.008E-2</v>
      </c>
      <c r="G870" s="142">
        <v>0</v>
      </c>
      <c r="H870" s="142">
        <f t="shared" si="788"/>
        <v>1.2000000000000001E-3</v>
      </c>
      <c r="I870" s="142">
        <v>8.5344000000000001E-4</v>
      </c>
      <c r="J870" s="142">
        <v>0</v>
      </c>
      <c r="K870" s="142">
        <v>0</v>
      </c>
      <c r="L870" s="142">
        <v>0</v>
      </c>
      <c r="M870" s="142">
        <v>8.5344000000000001E-4</v>
      </c>
      <c r="N870" s="142">
        <f t="shared" si="789"/>
        <v>1.114656E-2</v>
      </c>
      <c r="O870" s="142">
        <f t="shared" si="790"/>
        <v>7.1999999999999994E-4</v>
      </c>
      <c r="P870" s="142">
        <f t="shared" si="791"/>
        <v>1.008E-2</v>
      </c>
      <c r="Q870" s="142">
        <f t="shared" si="792"/>
        <v>0</v>
      </c>
      <c r="R870" s="142">
        <f t="shared" si="793"/>
        <v>3.465600000000001E-4</v>
      </c>
      <c r="S870" s="134">
        <v>7.1119999999999994E-4</v>
      </c>
      <c r="T870" s="134">
        <v>0</v>
      </c>
      <c r="U870" s="168">
        <v>0</v>
      </c>
      <c r="V870" s="134">
        <v>0</v>
      </c>
      <c r="W870" s="142">
        <v>7.1119999999999994E-4</v>
      </c>
      <c r="X870" s="142"/>
      <c r="Y870" s="142"/>
      <c r="Z870" s="142"/>
      <c r="AA870" s="142"/>
      <c r="AB870" s="142"/>
      <c r="AC870" s="142"/>
      <c r="AD870" s="142"/>
      <c r="AE870" s="134">
        <v>0</v>
      </c>
      <c r="AF870" s="142"/>
      <c r="AG870" s="142"/>
      <c r="AH870" s="142"/>
      <c r="AI870" s="142"/>
      <c r="AJ870" s="134">
        <v>0</v>
      </c>
      <c r="AK870" s="142"/>
    </row>
    <row r="871" spans="1:37" ht="31.5" x14ac:dyDescent="0.25">
      <c r="A871" s="173"/>
      <c r="B871" s="189" t="s">
        <v>183</v>
      </c>
      <c r="C871" s="177"/>
      <c r="D871" s="195">
        <v>1.2E-2</v>
      </c>
      <c r="E871" s="195">
        <f t="shared" ref="E871:AK871" si="794">SUM(E872:E875)</f>
        <v>7.1999999999999994E-4</v>
      </c>
      <c r="F871" s="195">
        <f t="shared" si="794"/>
        <v>1.008E-2</v>
      </c>
      <c r="G871" s="195">
        <f t="shared" si="794"/>
        <v>0</v>
      </c>
      <c r="H871" s="195">
        <f t="shared" si="794"/>
        <v>1.2000000000000001E-3</v>
      </c>
      <c r="I871" s="195">
        <f t="shared" si="794"/>
        <v>10.56193584</v>
      </c>
      <c r="J871" s="195">
        <f t="shared" si="794"/>
        <v>1.4748846100000002</v>
      </c>
      <c r="K871" s="195">
        <f t="shared" si="794"/>
        <v>9.0861977899999999</v>
      </c>
      <c r="L871" s="195">
        <f t="shared" si="794"/>
        <v>0</v>
      </c>
      <c r="M871" s="195">
        <f t="shared" si="794"/>
        <v>8.5344000000000001E-4</v>
      </c>
      <c r="N871" s="195">
        <f t="shared" si="794"/>
        <v>-10.54993584</v>
      </c>
      <c r="O871" s="195">
        <f t="shared" si="794"/>
        <v>-1.4741646100000001</v>
      </c>
      <c r="P871" s="195">
        <f t="shared" si="794"/>
        <v>-9.0761177899999996</v>
      </c>
      <c r="Q871" s="195">
        <f t="shared" si="794"/>
        <v>0</v>
      </c>
      <c r="R871" s="195">
        <f t="shared" si="794"/>
        <v>3.465600000000001E-4</v>
      </c>
      <c r="S871" s="172">
        <v>7.1119999999999994E-4</v>
      </c>
      <c r="T871" s="172">
        <v>0</v>
      </c>
      <c r="U871" s="168">
        <v>0</v>
      </c>
      <c r="V871" s="172">
        <v>0</v>
      </c>
      <c r="W871" s="195">
        <v>7.1119999999999994E-4</v>
      </c>
      <c r="X871" s="195">
        <f t="shared" si="794"/>
        <v>0</v>
      </c>
      <c r="Y871" s="195">
        <f t="shared" si="794"/>
        <v>0</v>
      </c>
      <c r="Z871" s="195">
        <f t="shared" si="794"/>
        <v>0</v>
      </c>
      <c r="AA871" s="195">
        <f t="shared" si="794"/>
        <v>0</v>
      </c>
      <c r="AB871" s="195"/>
      <c r="AC871" s="195"/>
      <c r="AD871" s="195"/>
      <c r="AE871" s="195">
        <f t="shared" si="794"/>
        <v>0</v>
      </c>
      <c r="AF871" s="195"/>
      <c r="AG871" s="195"/>
      <c r="AH871" s="195"/>
      <c r="AI871" s="195"/>
      <c r="AJ871" s="195">
        <f t="shared" si="794"/>
        <v>0</v>
      </c>
      <c r="AK871" s="195">
        <f t="shared" si="794"/>
        <v>0</v>
      </c>
    </row>
    <row r="872" spans="1:37" ht="63" x14ac:dyDescent="0.25">
      <c r="A872" s="141">
        <f t="shared" si="764"/>
        <v>763</v>
      </c>
      <c r="B872" s="140" t="s">
        <v>1242</v>
      </c>
      <c r="C872" s="132" t="s">
        <v>2153</v>
      </c>
      <c r="D872" s="142">
        <v>1.2E-2</v>
      </c>
      <c r="E872" s="142">
        <f t="shared" ref="E872:E875" si="795">D872*6%</f>
        <v>7.1999999999999994E-4</v>
      </c>
      <c r="F872" s="142">
        <f t="shared" ref="F872:F875" si="796">D872-E872-H872</f>
        <v>1.008E-2</v>
      </c>
      <c r="G872" s="142">
        <v>0</v>
      </c>
      <c r="H872" s="142">
        <f t="shared" ref="H872:H875" si="797">D872*10%</f>
        <v>1.2000000000000001E-3</v>
      </c>
      <c r="I872" s="142">
        <v>8.5344000000000001E-4</v>
      </c>
      <c r="J872" s="142">
        <v>0</v>
      </c>
      <c r="K872" s="142">
        <v>0</v>
      </c>
      <c r="L872" s="142">
        <v>0</v>
      </c>
      <c r="M872" s="142">
        <v>8.5344000000000001E-4</v>
      </c>
      <c r="N872" s="142">
        <f t="shared" ref="N872:N875" si="798">D872-I872</f>
        <v>1.114656E-2</v>
      </c>
      <c r="O872" s="142">
        <f t="shared" ref="O872:O875" si="799">E872-J872</f>
        <v>7.1999999999999994E-4</v>
      </c>
      <c r="P872" s="142">
        <f t="shared" ref="P872:P875" si="800">F872-K872</f>
        <v>1.008E-2</v>
      </c>
      <c r="Q872" s="142">
        <f t="shared" ref="Q872:Q875" si="801">G872-L872</f>
        <v>0</v>
      </c>
      <c r="R872" s="142">
        <f t="shared" ref="R872:R875" si="802">H872-M872</f>
        <v>3.465600000000001E-4</v>
      </c>
      <c r="S872" s="134">
        <v>7.1119999999999994E-4</v>
      </c>
      <c r="T872" s="134">
        <v>0</v>
      </c>
      <c r="U872" s="168">
        <v>0</v>
      </c>
      <c r="V872" s="134">
        <v>0</v>
      </c>
      <c r="W872" s="142">
        <v>7.1119999999999994E-4</v>
      </c>
      <c r="X872" s="142"/>
      <c r="Y872" s="142"/>
      <c r="Z872" s="142"/>
      <c r="AA872" s="142"/>
      <c r="AB872" s="142"/>
      <c r="AC872" s="142"/>
      <c r="AD872" s="142"/>
      <c r="AE872" s="134">
        <v>0</v>
      </c>
      <c r="AF872" s="142"/>
      <c r="AG872" s="142"/>
      <c r="AH872" s="142"/>
      <c r="AI872" s="142"/>
      <c r="AJ872" s="134">
        <v>0</v>
      </c>
      <c r="AK872" s="142"/>
    </row>
    <row r="873" spans="1:37" ht="63" x14ac:dyDescent="0.25">
      <c r="A873" s="141">
        <f t="shared" si="764"/>
        <v>764</v>
      </c>
      <c r="B873" s="135" t="s">
        <v>2068</v>
      </c>
      <c r="C873" s="136" t="s">
        <v>1595</v>
      </c>
      <c r="D873" s="142">
        <v>0</v>
      </c>
      <c r="E873" s="142">
        <f t="shared" si="795"/>
        <v>0</v>
      </c>
      <c r="F873" s="142">
        <f t="shared" si="796"/>
        <v>0</v>
      </c>
      <c r="G873" s="142">
        <v>0</v>
      </c>
      <c r="H873" s="142">
        <f t="shared" si="797"/>
        <v>0</v>
      </c>
      <c r="I873" s="142">
        <v>0.14232955</v>
      </c>
      <c r="J873" s="142">
        <v>0</v>
      </c>
      <c r="K873" s="142">
        <v>0.14232955</v>
      </c>
      <c r="L873" s="142">
        <v>0</v>
      </c>
      <c r="M873" s="142">
        <v>0</v>
      </c>
      <c r="N873" s="142">
        <f t="shared" si="798"/>
        <v>-0.14232955</v>
      </c>
      <c r="O873" s="142">
        <f t="shared" si="799"/>
        <v>0</v>
      </c>
      <c r="P873" s="142">
        <f t="shared" si="800"/>
        <v>-0.14232955</v>
      </c>
      <c r="Q873" s="142">
        <f t="shared" si="801"/>
        <v>0</v>
      </c>
      <c r="R873" s="142">
        <f t="shared" si="802"/>
        <v>0</v>
      </c>
      <c r="S873" s="134">
        <v>0</v>
      </c>
      <c r="T873" s="134">
        <v>0</v>
      </c>
      <c r="U873" s="168">
        <v>0</v>
      </c>
      <c r="V873" s="134">
        <v>0</v>
      </c>
      <c r="W873" s="142">
        <v>0</v>
      </c>
      <c r="X873" s="142"/>
      <c r="Y873" s="142"/>
      <c r="Z873" s="142"/>
      <c r="AA873" s="142"/>
      <c r="AB873" s="142"/>
      <c r="AC873" s="142"/>
      <c r="AD873" s="142"/>
      <c r="AE873" s="134">
        <v>0</v>
      </c>
      <c r="AF873" s="142"/>
      <c r="AG873" s="142"/>
      <c r="AH873" s="142"/>
      <c r="AI873" s="142"/>
      <c r="AJ873" s="134">
        <v>0</v>
      </c>
      <c r="AK873" s="142"/>
    </row>
    <row r="874" spans="1:37" ht="126" x14ac:dyDescent="0.25">
      <c r="A874" s="141">
        <f t="shared" si="764"/>
        <v>765</v>
      </c>
      <c r="B874" s="140" t="s">
        <v>1596</v>
      </c>
      <c r="C874" s="132" t="s">
        <v>1597</v>
      </c>
      <c r="D874" s="142">
        <v>0</v>
      </c>
      <c r="E874" s="142">
        <f t="shared" si="795"/>
        <v>0</v>
      </c>
      <c r="F874" s="142">
        <f t="shared" si="796"/>
        <v>0</v>
      </c>
      <c r="G874" s="142">
        <v>0</v>
      </c>
      <c r="H874" s="142">
        <f t="shared" si="797"/>
        <v>0</v>
      </c>
      <c r="I874" s="142">
        <v>5.6999999900000002</v>
      </c>
      <c r="J874" s="142">
        <v>0.87751405000000005</v>
      </c>
      <c r="K874" s="142">
        <v>4.82248594</v>
      </c>
      <c r="L874" s="142">
        <v>0</v>
      </c>
      <c r="M874" s="142">
        <v>0</v>
      </c>
      <c r="N874" s="142">
        <f t="shared" si="798"/>
        <v>-5.6999999900000002</v>
      </c>
      <c r="O874" s="142">
        <f t="shared" si="799"/>
        <v>-0.87751405000000005</v>
      </c>
      <c r="P874" s="142">
        <f t="shared" si="800"/>
        <v>-4.82248594</v>
      </c>
      <c r="Q874" s="142">
        <f t="shared" si="801"/>
        <v>0</v>
      </c>
      <c r="R874" s="142">
        <f t="shared" si="802"/>
        <v>0</v>
      </c>
      <c r="S874" s="134">
        <v>0</v>
      </c>
      <c r="T874" s="134">
        <v>0</v>
      </c>
      <c r="U874" s="168">
        <v>0</v>
      </c>
      <c r="V874" s="134">
        <v>0</v>
      </c>
      <c r="W874" s="142">
        <v>0</v>
      </c>
      <c r="X874" s="142"/>
      <c r="Y874" s="142"/>
      <c r="Z874" s="142"/>
      <c r="AA874" s="142"/>
      <c r="AB874" s="142"/>
      <c r="AC874" s="142"/>
      <c r="AD874" s="142"/>
      <c r="AE874" s="134">
        <v>0</v>
      </c>
      <c r="AF874" s="142"/>
      <c r="AG874" s="142"/>
      <c r="AH874" s="142"/>
      <c r="AI874" s="142"/>
      <c r="AJ874" s="134">
        <v>0</v>
      </c>
      <c r="AK874" s="142"/>
    </row>
    <row r="875" spans="1:37" ht="63" x14ac:dyDescent="0.25">
      <c r="A875" s="141">
        <f t="shared" si="764"/>
        <v>766</v>
      </c>
      <c r="B875" s="140" t="s">
        <v>1598</v>
      </c>
      <c r="C875" s="132" t="s">
        <v>1599</v>
      </c>
      <c r="D875" s="142">
        <v>0</v>
      </c>
      <c r="E875" s="142">
        <f t="shared" si="795"/>
        <v>0</v>
      </c>
      <c r="F875" s="142">
        <f t="shared" si="796"/>
        <v>0</v>
      </c>
      <c r="G875" s="142">
        <v>0</v>
      </c>
      <c r="H875" s="142">
        <f t="shared" si="797"/>
        <v>0</v>
      </c>
      <c r="I875" s="142">
        <v>4.7187528599999995</v>
      </c>
      <c r="J875" s="142">
        <v>0.59737056000000011</v>
      </c>
      <c r="K875" s="142">
        <v>4.1213822999999996</v>
      </c>
      <c r="L875" s="142">
        <v>0</v>
      </c>
      <c r="M875" s="142">
        <v>0</v>
      </c>
      <c r="N875" s="142">
        <f t="shared" si="798"/>
        <v>-4.7187528599999995</v>
      </c>
      <c r="O875" s="142">
        <f t="shared" si="799"/>
        <v>-0.59737056000000011</v>
      </c>
      <c r="P875" s="142">
        <f t="shared" si="800"/>
        <v>-4.1213822999999996</v>
      </c>
      <c r="Q875" s="142">
        <f t="shared" si="801"/>
        <v>0</v>
      </c>
      <c r="R875" s="142">
        <f t="shared" si="802"/>
        <v>0</v>
      </c>
      <c r="S875" s="134">
        <v>0</v>
      </c>
      <c r="T875" s="134">
        <v>0</v>
      </c>
      <c r="U875" s="168">
        <v>0</v>
      </c>
      <c r="V875" s="134">
        <v>0</v>
      </c>
      <c r="W875" s="142">
        <v>0</v>
      </c>
      <c r="X875" s="142"/>
      <c r="Y875" s="142"/>
      <c r="Z875" s="142"/>
      <c r="AA875" s="142"/>
      <c r="AB875" s="142"/>
      <c r="AC875" s="142"/>
      <c r="AD875" s="142"/>
      <c r="AE875" s="134">
        <v>0</v>
      </c>
      <c r="AF875" s="142"/>
      <c r="AG875" s="142"/>
      <c r="AH875" s="142"/>
      <c r="AI875" s="142"/>
      <c r="AJ875" s="134">
        <v>0</v>
      </c>
      <c r="AK875" s="142"/>
    </row>
    <row r="876" spans="1:37" ht="15.75" x14ac:dyDescent="0.25">
      <c r="A876" s="173"/>
      <c r="B876" s="192" t="s">
        <v>190</v>
      </c>
      <c r="C876" s="193"/>
      <c r="D876" s="195">
        <v>1.7232719999999999</v>
      </c>
      <c r="E876" s="195">
        <f t="shared" ref="E876:AK876" si="803">SUM(E877:E878)</f>
        <v>0.10339631999999999</v>
      </c>
      <c r="F876" s="195">
        <f t="shared" si="803"/>
        <v>1.44754848</v>
      </c>
      <c r="G876" s="195">
        <f t="shared" si="803"/>
        <v>0</v>
      </c>
      <c r="H876" s="195">
        <f t="shared" si="803"/>
        <v>0.17232720000000001</v>
      </c>
      <c r="I876" s="195">
        <f t="shared" si="803"/>
        <v>2.1573923300000004</v>
      </c>
      <c r="J876" s="195">
        <f t="shared" si="803"/>
        <v>0</v>
      </c>
      <c r="K876" s="195">
        <f t="shared" si="803"/>
        <v>2.1565388900000002</v>
      </c>
      <c r="L876" s="195">
        <f t="shared" si="803"/>
        <v>0</v>
      </c>
      <c r="M876" s="195">
        <f t="shared" si="803"/>
        <v>8.5344000000000001E-4</v>
      </c>
      <c r="N876" s="195">
        <f t="shared" si="803"/>
        <v>-0.43412033000000028</v>
      </c>
      <c r="O876" s="195">
        <f t="shared" si="803"/>
        <v>0.10339631999999999</v>
      </c>
      <c r="P876" s="195">
        <f t="shared" si="803"/>
        <v>-0.70899041000000029</v>
      </c>
      <c r="Q876" s="195">
        <f t="shared" si="803"/>
        <v>0</v>
      </c>
      <c r="R876" s="195">
        <f t="shared" si="803"/>
        <v>0.17147376</v>
      </c>
      <c r="S876" s="172">
        <v>7.1119999999999994E-4</v>
      </c>
      <c r="T876" s="172">
        <v>0</v>
      </c>
      <c r="U876" s="168">
        <v>0</v>
      </c>
      <c r="V876" s="172">
        <v>0</v>
      </c>
      <c r="W876" s="195">
        <v>7.1119999999999994E-4</v>
      </c>
      <c r="X876" s="195">
        <f t="shared" si="803"/>
        <v>0</v>
      </c>
      <c r="Y876" s="195">
        <f t="shared" si="803"/>
        <v>0</v>
      </c>
      <c r="Z876" s="195">
        <f t="shared" si="803"/>
        <v>0</v>
      </c>
      <c r="AA876" s="195">
        <f t="shared" si="803"/>
        <v>0</v>
      </c>
      <c r="AB876" s="195"/>
      <c r="AC876" s="195"/>
      <c r="AD876" s="195"/>
      <c r="AE876" s="195">
        <f t="shared" si="803"/>
        <v>0</v>
      </c>
      <c r="AF876" s="195"/>
      <c r="AG876" s="195"/>
      <c r="AH876" s="195"/>
      <c r="AI876" s="195"/>
      <c r="AJ876" s="195">
        <f t="shared" si="803"/>
        <v>0</v>
      </c>
      <c r="AK876" s="195">
        <f t="shared" si="803"/>
        <v>0</v>
      </c>
    </row>
    <row r="877" spans="1:37" ht="94.5" x14ac:dyDescent="0.25">
      <c r="A877" s="141">
        <f t="shared" si="764"/>
        <v>767</v>
      </c>
      <c r="B877" s="140" t="s">
        <v>1244</v>
      </c>
      <c r="C877" s="132" t="s">
        <v>1245</v>
      </c>
      <c r="D877" s="142">
        <v>1.2E-2</v>
      </c>
      <c r="E877" s="142">
        <f t="shared" ref="E877:E878" si="804">D877*6%</f>
        <v>7.1999999999999994E-4</v>
      </c>
      <c r="F877" s="142">
        <f t="shared" ref="F877:F878" si="805">D877-E877-H877</f>
        <v>1.008E-2</v>
      </c>
      <c r="G877" s="142">
        <v>0</v>
      </c>
      <c r="H877" s="142">
        <f t="shared" ref="H877:H878" si="806">D877*10%</f>
        <v>1.2000000000000001E-3</v>
      </c>
      <c r="I877" s="142">
        <v>8.5344000000000001E-4</v>
      </c>
      <c r="J877" s="142">
        <v>0</v>
      </c>
      <c r="K877" s="142">
        <v>0</v>
      </c>
      <c r="L877" s="142">
        <v>0</v>
      </c>
      <c r="M877" s="142">
        <v>8.5344000000000001E-4</v>
      </c>
      <c r="N877" s="142">
        <f t="shared" ref="N877:N878" si="807">D877-I877</f>
        <v>1.114656E-2</v>
      </c>
      <c r="O877" s="142">
        <f t="shared" ref="O877:O878" si="808">E877-J877</f>
        <v>7.1999999999999994E-4</v>
      </c>
      <c r="P877" s="142">
        <f t="shared" ref="P877:P878" si="809">F877-K877</f>
        <v>1.008E-2</v>
      </c>
      <c r="Q877" s="142">
        <f t="shared" ref="Q877:Q878" si="810">G877-L877</f>
        <v>0</v>
      </c>
      <c r="R877" s="142">
        <f t="shared" ref="R877:R878" si="811">H877-M877</f>
        <v>3.465600000000001E-4</v>
      </c>
      <c r="S877" s="134">
        <v>7.1119999999999994E-4</v>
      </c>
      <c r="T877" s="134">
        <v>0</v>
      </c>
      <c r="U877" s="168">
        <v>0</v>
      </c>
      <c r="V877" s="134">
        <v>0</v>
      </c>
      <c r="W877" s="142">
        <v>7.1119999999999994E-4</v>
      </c>
      <c r="X877" s="142"/>
      <c r="Y877" s="142"/>
      <c r="Z877" s="142"/>
      <c r="AA877" s="142"/>
      <c r="AB877" s="142"/>
      <c r="AC877" s="142"/>
      <c r="AD877" s="142"/>
      <c r="AE877" s="134">
        <v>0</v>
      </c>
      <c r="AF877" s="142"/>
      <c r="AG877" s="142"/>
      <c r="AH877" s="142"/>
      <c r="AI877" s="142"/>
      <c r="AJ877" s="134">
        <v>0</v>
      </c>
      <c r="AK877" s="142"/>
    </row>
    <row r="878" spans="1:37" ht="63" x14ac:dyDescent="0.25">
      <c r="A878" s="267">
        <f t="shared" si="764"/>
        <v>768</v>
      </c>
      <c r="B878" s="140" t="s">
        <v>1246</v>
      </c>
      <c r="C878" s="132" t="s">
        <v>1247</v>
      </c>
      <c r="D878" s="142">
        <v>1.7112719999999999</v>
      </c>
      <c r="E878" s="142">
        <f t="shared" si="804"/>
        <v>0.10267631999999999</v>
      </c>
      <c r="F878" s="142">
        <f t="shared" si="805"/>
        <v>1.4374684799999999</v>
      </c>
      <c r="G878" s="142">
        <v>0</v>
      </c>
      <c r="H878" s="142">
        <f t="shared" si="806"/>
        <v>0.17112720000000001</v>
      </c>
      <c r="I878" s="142">
        <v>2.1565388900000002</v>
      </c>
      <c r="J878" s="142">
        <v>0</v>
      </c>
      <c r="K878" s="142">
        <v>2.1565388900000002</v>
      </c>
      <c r="L878" s="142">
        <v>0</v>
      </c>
      <c r="M878" s="142">
        <v>0</v>
      </c>
      <c r="N878" s="142">
        <f t="shared" si="807"/>
        <v>-0.4452668900000003</v>
      </c>
      <c r="O878" s="142">
        <f t="shared" si="808"/>
        <v>0.10267631999999999</v>
      </c>
      <c r="P878" s="142">
        <f t="shared" si="809"/>
        <v>-0.71907041000000027</v>
      </c>
      <c r="Q878" s="142">
        <f t="shared" si="810"/>
        <v>0</v>
      </c>
      <c r="R878" s="142">
        <f t="shared" si="811"/>
        <v>0.17112720000000001</v>
      </c>
      <c r="S878" s="134">
        <v>0</v>
      </c>
      <c r="T878" s="134">
        <v>0</v>
      </c>
      <c r="U878" s="168">
        <v>0</v>
      </c>
      <c r="V878" s="134">
        <v>0</v>
      </c>
      <c r="W878" s="142">
        <v>0</v>
      </c>
      <c r="X878" s="142"/>
      <c r="Y878" s="142"/>
      <c r="Z878" s="142"/>
      <c r="AA878" s="142"/>
      <c r="AB878" s="142"/>
      <c r="AC878" s="142"/>
      <c r="AD878" s="142"/>
      <c r="AE878" s="134">
        <v>0</v>
      </c>
      <c r="AF878" s="142"/>
      <c r="AG878" s="142"/>
      <c r="AH878" s="142"/>
      <c r="AI878" s="142"/>
      <c r="AJ878" s="134">
        <v>0</v>
      </c>
      <c r="AK878" s="142"/>
    </row>
    <row r="879" spans="1:37" ht="15.75" x14ac:dyDescent="0.25">
      <c r="A879" s="173"/>
      <c r="B879" s="192" t="s">
        <v>203</v>
      </c>
      <c r="C879" s="193"/>
      <c r="D879" s="195">
        <v>0.405024</v>
      </c>
      <c r="E879" s="195">
        <f t="shared" ref="E879:AK879" si="812">SUM(E880:E880)</f>
        <v>2.4301439999999997E-2</v>
      </c>
      <c r="F879" s="195">
        <f t="shared" si="812"/>
        <v>0.34022015999999994</v>
      </c>
      <c r="G879" s="195">
        <f t="shared" si="812"/>
        <v>0</v>
      </c>
      <c r="H879" s="195">
        <f t="shared" si="812"/>
        <v>4.0502399999999994E-2</v>
      </c>
      <c r="I879" s="195">
        <f t="shared" si="812"/>
        <v>2.8805735999999995E-2</v>
      </c>
      <c r="J879" s="195">
        <f t="shared" si="812"/>
        <v>0</v>
      </c>
      <c r="K879" s="195">
        <f t="shared" si="812"/>
        <v>0</v>
      </c>
      <c r="L879" s="195">
        <f t="shared" si="812"/>
        <v>0</v>
      </c>
      <c r="M879" s="195">
        <f t="shared" si="812"/>
        <v>2.8805735999999995E-2</v>
      </c>
      <c r="N879" s="195">
        <f t="shared" si="812"/>
        <v>0.37621826399999997</v>
      </c>
      <c r="O879" s="195">
        <f t="shared" si="812"/>
        <v>2.4301439999999997E-2</v>
      </c>
      <c r="P879" s="195">
        <f t="shared" si="812"/>
        <v>0.34022015999999994</v>
      </c>
      <c r="Q879" s="195">
        <f t="shared" si="812"/>
        <v>0</v>
      </c>
      <c r="R879" s="195">
        <f t="shared" si="812"/>
        <v>1.1696663999999999E-2</v>
      </c>
      <c r="S879" s="172">
        <v>2.400478E-2</v>
      </c>
      <c r="T879" s="172">
        <v>0</v>
      </c>
      <c r="U879" s="168">
        <v>0</v>
      </c>
      <c r="V879" s="172">
        <v>0</v>
      </c>
      <c r="W879" s="195">
        <v>2.400478E-2</v>
      </c>
      <c r="X879" s="195">
        <f t="shared" si="812"/>
        <v>0</v>
      </c>
      <c r="Y879" s="195">
        <f t="shared" si="812"/>
        <v>0</v>
      </c>
      <c r="Z879" s="195">
        <f t="shared" si="812"/>
        <v>0</v>
      </c>
      <c r="AA879" s="195">
        <f t="shared" si="812"/>
        <v>0</v>
      </c>
      <c r="AB879" s="195"/>
      <c r="AC879" s="195"/>
      <c r="AD879" s="195"/>
      <c r="AE879" s="195">
        <f t="shared" si="812"/>
        <v>0</v>
      </c>
      <c r="AF879" s="195"/>
      <c r="AG879" s="195"/>
      <c r="AH879" s="195"/>
      <c r="AI879" s="195"/>
      <c r="AJ879" s="195">
        <f t="shared" si="812"/>
        <v>0</v>
      </c>
      <c r="AK879" s="195">
        <f t="shared" si="812"/>
        <v>0</v>
      </c>
    </row>
    <row r="880" spans="1:37" ht="63" x14ac:dyDescent="0.25">
      <c r="A880" s="267">
        <f t="shared" si="764"/>
        <v>769</v>
      </c>
      <c r="B880" s="140" t="s">
        <v>1248</v>
      </c>
      <c r="C880" s="132" t="s">
        <v>1249</v>
      </c>
      <c r="D880" s="142">
        <v>0.40502399999999994</v>
      </c>
      <c r="E880" s="142">
        <f>D880*6%</f>
        <v>2.4301439999999997E-2</v>
      </c>
      <c r="F880" s="142">
        <f>D880-E880-H880</f>
        <v>0.34022015999999994</v>
      </c>
      <c r="G880" s="142">
        <v>0</v>
      </c>
      <c r="H880" s="142">
        <f>D880*10%</f>
        <v>4.0502399999999994E-2</v>
      </c>
      <c r="I880" s="142">
        <v>2.8805735999999995E-2</v>
      </c>
      <c r="J880" s="142">
        <v>0</v>
      </c>
      <c r="K880" s="142">
        <v>0</v>
      </c>
      <c r="L880" s="142">
        <v>0</v>
      </c>
      <c r="M880" s="142">
        <v>2.8805735999999995E-2</v>
      </c>
      <c r="N880" s="142">
        <f>D880-I880</f>
        <v>0.37621826399999997</v>
      </c>
      <c r="O880" s="142">
        <f t="shared" ref="O880" si="813">E880-J880</f>
        <v>2.4301439999999997E-2</v>
      </c>
      <c r="P880" s="142">
        <f t="shared" ref="P880" si="814">F880-K880</f>
        <v>0.34022015999999994</v>
      </c>
      <c r="Q880" s="142">
        <f t="shared" ref="Q880" si="815">G880-L880</f>
        <v>0</v>
      </c>
      <c r="R880" s="142">
        <f t="shared" ref="R880" si="816">H880-M880</f>
        <v>1.1696663999999999E-2</v>
      </c>
      <c r="S880" s="134">
        <v>2.400478E-2</v>
      </c>
      <c r="T880" s="134">
        <v>0</v>
      </c>
      <c r="U880" s="168">
        <v>0</v>
      </c>
      <c r="V880" s="134">
        <v>0</v>
      </c>
      <c r="W880" s="142">
        <v>2.400478E-2</v>
      </c>
      <c r="X880" s="142"/>
      <c r="Y880" s="142"/>
      <c r="Z880" s="142"/>
      <c r="AA880" s="142"/>
      <c r="AB880" s="142"/>
      <c r="AC880" s="142"/>
      <c r="AD880" s="142"/>
      <c r="AE880" s="134">
        <v>0</v>
      </c>
      <c r="AF880" s="142"/>
      <c r="AG880" s="142"/>
      <c r="AH880" s="142"/>
      <c r="AI880" s="142"/>
      <c r="AJ880" s="134">
        <v>0</v>
      </c>
      <c r="AK880" s="142"/>
    </row>
    <row r="881" spans="1:37" ht="15.75" x14ac:dyDescent="0.25">
      <c r="A881" s="173"/>
      <c r="B881" s="189" t="s">
        <v>800</v>
      </c>
      <c r="C881" s="177"/>
      <c r="D881" s="195">
        <v>3.878736</v>
      </c>
      <c r="E881" s="195">
        <f t="shared" ref="E881:AK881" si="817">SUM(E882:E882)</f>
        <v>0.23272415999999999</v>
      </c>
      <c r="F881" s="195">
        <f t="shared" si="817"/>
        <v>3.2581382400000001</v>
      </c>
      <c r="G881" s="195">
        <f t="shared" si="817"/>
        <v>0</v>
      </c>
      <c r="H881" s="195">
        <f t="shared" si="817"/>
        <v>0.38787360000000004</v>
      </c>
      <c r="I881" s="195">
        <f t="shared" si="817"/>
        <v>4.5385128439999995</v>
      </c>
      <c r="J881" s="195">
        <f t="shared" si="817"/>
        <v>0.34694175999999999</v>
      </c>
      <c r="K881" s="195">
        <f t="shared" si="817"/>
        <v>4.0036722999999999</v>
      </c>
      <c r="L881" s="195">
        <f t="shared" si="817"/>
        <v>0</v>
      </c>
      <c r="M881" s="195">
        <f t="shared" si="817"/>
        <v>0.18789878399999996</v>
      </c>
      <c r="N881" s="195">
        <f t="shared" si="817"/>
        <v>-0.65977684399999958</v>
      </c>
      <c r="O881" s="195">
        <f t="shared" si="817"/>
        <v>-0.1142176</v>
      </c>
      <c r="P881" s="195">
        <f t="shared" si="817"/>
        <v>-0.74553405999999978</v>
      </c>
      <c r="Q881" s="195">
        <f t="shared" si="817"/>
        <v>0</v>
      </c>
      <c r="R881" s="195">
        <f t="shared" si="817"/>
        <v>0.19997481600000008</v>
      </c>
      <c r="S881" s="172">
        <v>3.7820940299999997</v>
      </c>
      <c r="T881" s="172">
        <v>0.28911813000000003</v>
      </c>
      <c r="U881" s="168">
        <v>3.3363935799999997</v>
      </c>
      <c r="V881" s="172">
        <v>0</v>
      </c>
      <c r="W881" s="195">
        <v>0.15658231999999997</v>
      </c>
      <c r="X881" s="195">
        <f t="shared" si="817"/>
        <v>0</v>
      </c>
      <c r="Y881" s="195">
        <f t="shared" si="817"/>
        <v>0</v>
      </c>
      <c r="Z881" s="195">
        <f t="shared" si="817"/>
        <v>0</v>
      </c>
      <c r="AA881" s="195">
        <f t="shared" si="817"/>
        <v>0</v>
      </c>
      <c r="AB881" s="195"/>
      <c r="AC881" s="195"/>
      <c r="AD881" s="195"/>
      <c r="AE881" s="195">
        <f t="shared" si="817"/>
        <v>0</v>
      </c>
      <c r="AF881" s="195"/>
      <c r="AG881" s="195"/>
      <c r="AH881" s="195"/>
      <c r="AI881" s="195"/>
      <c r="AJ881" s="195">
        <f t="shared" si="817"/>
        <v>1.0900000000000001</v>
      </c>
      <c r="AK881" s="195">
        <f t="shared" si="817"/>
        <v>0</v>
      </c>
    </row>
    <row r="882" spans="1:37" ht="63" x14ac:dyDescent="0.25">
      <c r="A882" s="267">
        <f t="shared" si="764"/>
        <v>770</v>
      </c>
      <c r="B882" s="140" t="s">
        <v>1250</v>
      </c>
      <c r="C882" s="132" t="s">
        <v>2154</v>
      </c>
      <c r="D882" s="142">
        <v>3.878736</v>
      </c>
      <c r="E882" s="142">
        <f>D882*6%</f>
        <v>0.23272415999999999</v>
      </c>
      <c r="F882" s="142">
        <f>D882-E882-H882</f>
        <v>3.2581382400000001</v>
      </c>
      <c r="G882" s="142">
        <v>0</v>
      </c>
      <c r="H882" s="142">
        <f>D882*10%</f>
        <v>0.38787360000000004</v>
      </c>
      <c r="I882" s="142">
        <v>4.5385128439999995</v>
      </c>
      <c r="J882" s="142">
        <v>0.34694175999999999</v>
      </c>
      <c r="K882" s="142">
        <v>4.0036722999999999</v>
      </c>
      <c r="L882" s="142">
        <v>0</v>
      </c>
      <c r="M882" s="142">
        <v>0.18789878399999996</v>
      </c>
      <c r="N882" s="142">
        <f>D882-I882</f>
        <v>-0.65977684399999958</v>
      </c>
      <c r="O882" s="142">
        <f t="shared" ref="O882" si="818">E882-J882</f>
        <v>-0.1142176</v>
      </c>
      <c r="P882" s="142">
        <f t="shared" ref="P882" si="819">F882-K882</f>
        <v>-0.74553405999999978</v>
      </c>
      <c r="Q882" s="142">
        <f t="shared" ref="Q882" si="820">G882-L882</f>
        <v>0</v>
      </c>
      <c r="R882" s="142">
        <f t="shared" ref="R882" si="821">H882-M882</f>
        <v>0.19997481600000008</v>
      </c>
      <c r="S882" s="134">
        <v>3.7820940299999997</v>
      </c>
      <c r="T882" s="134">
        <v>0.28911813000000003</v>
      </c>
      <c r="U882" s="168">
        <v>3.3363935799999997</v>
      </c>
      <c r="V882" s="134">
        <v>0</v>
      </c>
      <c r="W882" s="142">
        <v>0.15658231999999997</v>
      </c>
      <c r="X882" s="142"/>
      <c r="Y882" s="142"/>
      <c r="Z882" s="142"/>
      <c r="AA882" s="142"/>
      <c r="AB882" s="142"/>
      <c r="AC882" s="142"/>
      <c r="AD882" s="142"/>
      <c r="AE882" s="134">
        <v>0</v>
      </c>
      <c r="AF882" s="181">
        <v>2020</v>
      </c>
      <c r="AG882" s="142" t="s">
        <v>2200</v>
      </c>
      <c r="AH882" s="142" t="s">
        <v>2201</v>
      </c>
      <c r="AI882" s="142" t="s">
        <v>2202</v>
      </c>
      <c r="AJ882" s="134">
        <v>1.0900000000000001</v>
      </c>
      <c r="AK882" s="142"/>
    </row>
    <row r="883" spans="1:37" ht="15.75" x14ac:dyDescent="0.25">
      <c r="A883" s="173"/>
      <c r="B883" s="189" t="s">
        <v>222</v>
      </c>
      <c r="C883" s="177"/>
      <c r="D883" s="195">
        <v>17.114076000000001</v>
      </c>
      <c r="E883" s="195">
        <f t="shared" ref="E883:AK883" si="822">SUM(E884:E884)</f>
        <v>1.0268445599999998</v>
      </c>
      <c r="F883" s="195">
        <f t="shared" si="822"/>
        <v>14.375823839999997</v>
      </c>
      <c r="G883" s="195">
        <f t="shared" si="822"/>
        <v>0</v>
      </c>
      <c r="H883" s="195">
        <f t="shared" si="822"/>
        <v>1.7114075999999998</v>
      </c>
      <c r="I883" s="195">
        <f t="shared" si="822"/>
        <v>1.41889501</v>
      </c>
      <c r="J883" s="195">
        <f t="shared" si="822"/>
        <v>0.20172504999999999</v>
      </c>
      <c r="K883" s="195">
        <f t="shared" si="822"/>
        <v>0</v>
      </c>
      <c r="L883" s="195">
        <f t="shared" si="822"/>
        <v>0</v>
      </c>
      <c r="M883" s="195">
        <f t="shared" si="822"/>
        <v>1.2171699599999999</v>
      </c>
      <c r="N883" s="195">
        <f t="shared" si="822"/>
        <v>15.695180989999997</v>
      </c>
      <c r="O883" s="195">
        <f t="shared" si="822"/>
        <v>0.82511950999999983</v>
      </c>
      <c r="P883" s="195">
        <f t="shared" si="822"/>
        <v>14.375823839999997</v>
      </c>
      <c r="Q883" s="195">
        <f t="shared" si="822"/>
        <v>0</v>
      </c>
      <c r="R883" s="195">
        <f t="shared" si="822"/>
        <v>0.49423763999999992</v>
      </c>
      <c r="S883" s="172">
        <v>1.18241251</v>
      </c>
      <c r="T883" s="172">
        <v>0.16810421000000003</v>
      </c>
      <c r="U883" s="168">
        <v>0</v>
      </c>
      <c r="V883" s="172">
        <v>0</v>
      </c>
      <c r="W883" s="195">
        <v>1.0143082999999999</v>
      </c>
      <c r="X883" s="195">
        <f t="shared" si="822"/>
        <v>0</v>
      </c>
      <c r="Y883" s="195">
        <f t="shared" si="822"/>
        <v>0</v>
      </c>
      <c r="Z883" s="195">
        <f t="shared" si="822"/>
        <v>0</v>
      </c>
      <c r="AA883" s="195">
        <f t="shared" si="822"/>
        <v>0</v>
      </c>
      <c r="AB883" s="195"/>
      <c r="AC883" s="195"/>
      <c r="AD883" s="195"/>
      <c r="AE883" s="195">
        <f t="shared" si="822"/>
        <v>0</v>
      </c>
      <c r="AF883" s="195"/>
      <c r="AG883" s="195"/>
      <c r="AH883" s="195"/>
      <c r="AI883" s="195"/>
      <c r="AJ883" s="195">
        <f t="shared" si="822"/>
        <v>0</v>
      </c>
      <c r="AK883" s="195">
        <f t="shared" si="822"/>
        <v>0</v>
      </c>
    </row>
    <row r="884" spans="1:37" ht="94.5" x14ac:dyDescent="0.25">
      <c r="A884" s="267">
        <f t="shared" si="764"/>
        <v>771</v>
      </c>
      <c r="B884" s="140" t="s">
        <v>1252</v>
      </c>
      <c r="C884" s="132" t="s">
        <v>2155</v>
      </c>
      <c r="D884" s="142">
        <v>17.114075999999997</v>
      </c>
      <c r="E884" s="142">
        <f>D884*6%</f>
        <v>1.0268445599999998</v>
      </c>
      <c r="F884" s="142">
        <f>D884-E884-H884</f>
        <v>14.375823839999997</v>
      </c>
      <c r="G884" s="142">
        <v>0</v>
      </c>
      <c r="H884" s="142">
        <f>D884*10%</f>
        <v>1.7114075999999998</v>
      </c>
      <c r="I884" s="142">
        <v>1.41889501</v>
      </c>
      <c r="J884" s="142">
        <v>0.20172504999999999</v>
      </c>
      <c r="K884" s="142">
        <v>0</v>
      </c>
      <c r="L884" s="142">
        <v>0</v>
      </c>
      <c r="M884" s="142">
        <v>1.2171699599999999</v>
      </c>
      <c r="N884" s="142">
        <f>D884-I884</f>
        <v>15.695180989999997</v>
      </c>
      <c r="O884" s="142">
        <f t="shared" ref="O884" si="823">E884-J884</f>
        <v>0.82511950999999983</v>
      </c>
      <c r="P884" s="142">
        <f t="shared" ref="P884" si="824">F884-K884</f>
        <v>14.375823839999997</v>
      </c>
      <c r="Q884" s="142">
        <f t="shared" ref="Q884" si="825">G884-L884</f>
        <v>0</v>
      </c>
      <c r="R884" s="142">
        <f t="shared" ref="R884" si="826">H884-M884</f>
        <v>0.49423763999999992</v>
      </c>
      <c r="S884" s="134">
        <v>1.18241251</v>
      </c>
      <c r="T884" s="134">
        <v>0.16810421000000003</v>
      </c>
      <c r="U884" s="168">
        <v>0</v>
      </c>
      <c r="V884" s="134">
        <v>0</v>
      </c>
      <c r="W884" s="142">
        <v>1.0143082999999999</v>
      </c>
      <c r="X884" s="142"/>
      <c r="Y884" s="142"/>
      <c r="Z884" s="142"/>
      <c r="AA884" s="142"/>
      <c r="AB884" s="142"/>
      <c r="AC884" s="142"/>
      <c r="AD884" s="142"/>
      <c r="AE884" s="134">
        <v>0</v>
      </c>
      <c r="AF884" s="142"/>
      <c r="AG884" s="142"/>
      <c r="AH884" s="142"/>
      <c r="AI884" s="142"/>
      <c r="AJ884" s="134">
        <v>0</v>
      </c>
      <c r="AK884" s="142"/>
    </row>
    <row r="885" spans="1:37" ht="15.75" x14ac:dyDescent="0.25">
      <c r="A885" s="173"/>
      <c r="B885" s="189" t="s">
        <v>232</v>
      </c>
      <c r="C885" s="177"/>
      <c r="D885" s="195">
        <v>17.860799999999998</v>
      </c>
      <c r="E885" s="195">
        <f t="shared" ref="E885:AK885" si="827">SUM(E886:E889)</f>
        <v>1.0716479999999999</v>
      </c>
      <c r="F885" s="195">
        <f t="shared" si="827"/>
        <v>15.003072</v>
      </c>
      <c r="G885" s="195">
        <f t="shared" si="827"/>
        <v>0</v>
      </c>
      <c r="H885" s="195">
        <f t="shared" si="827"/>
        <v>1.7860799999999999</v>
      </c>
      <c r="I885" s="195">
        <f t="shared" si="827"/>
        <v>3.835557916</v>
      </c>
      <c r="J885" s="195">
        <f t="shared" si="827"/>
        <v>0.43522437000000003</v>
      </c>
      <c r="K885" s="195">
        <f t="shared" si="827"/>
        <v>2.2702309900000004</v>
      </c>
      <c r="L885" s="195">
        <f t="shared" si="827"/>
        <v>0</v>
      </c>
      <c r="M885" s="195">
        <f t="shared" si="827"/>
        <v>1.130102556</v>
      </c>
      <c r="N885" s="195">
        <f t="shared" si="827"/>
        <v>14.025242083999998</v>
      </c>
      <c r="O885" s="195">
        <f t="shared" si="827"/>
        <v>0.63642362999999991</v>
      </c>
      <c r="P885" s="195">
        <f t="shared" si="827"/>
        <v>12.732841009999998</v>
      </c>
      <c r="Q885" s="195">
        <f t="shared" si="827"/>
        <v>0</v>
      </c>
      <c r="R885" s="195">
        <f t="shared" si="827"/>
        <v>0.65597744399999991</v>
      </c>
      <c r="S885" s="172">
        <v>1.10557628</v>
      </c>
      <c r="T885" s="172">
        <v>0.16382415</v>
      </c>
      <c r="U885" s="168">
        <v>0</v>
      </c>
      <c r="V885" s="172">
        <v>0</v>
      </c>
      <c r="W885" s="195">
        <v>0.94175213000000013</v>
      </c>
      <c r="X885" s="195">
        <f t="shared" si="827"/>
        <v>0</v>
      </c>
      <c r="Y885" s="195">
        <f t="shared" si="827"/>
        <v>0</v>
      </c>
      <c r="Z885" s="195">
        <f t="shared" si="827"/>
        <v>0</v>
      </c>
      <c r="AA885" s="195">
        <f t="shared" si="827"/>
        <v>0</v>
      </c>
      <c r="AB885" s="195"/>
      <c r="AC885" s="195"/>
      <c r="AD885" s="195"/>
      <c r="AE885" s="195">
        <f t="shared" si="827"/>
        <v>0</v>
      </c>
      <c r="AF885" s="195"/>
      <c r="AG885" s="195"/>
      <c r="AH885" s="195"/>
      <c r="AI885" s="195"/>
      <c r="AJ885" s="195">
        <f t="shared" si="827"/>
        <v>0</v>
      </c>
      <c r="AK885" s="195">
        <f t="shared" si="827"/>
        <v>0</v>
      </c>
    </row>
    <row r="886" spans="1:37" ht="94.5" x14ac:dyDescent="0.25">
      <c r="A886" s="267">
        <f t="shared" si="764"/>
        <v>772</v>
      </c>
      <c r="B886" s="140" t="s">
        <v>1254</v>
      </c>
      <c r="C886" s="132" t="s">
        <v>1255</v>
      </c>
      <c r="D886" s="142">
        <v>1.9709400000000001</v>
      </c>
      <c r="E886" s="142">
        <f t="shared" ref="E886:E889" si="828">D886*6%</f>
        <v>0.1182564</v>
      </c>
      <c r="F886" s="142">
        <f t="shared" ref="F886:F889" si="829">D886-E886-H886</f>
        <v>1.6555896000000001</v>
      </c>
      <c r="G886" s="142">
        <v>0</v>
      </c>
      <c r="H886" s="142">
        <f t="shared" ref="H886:H889" si="830">D886*10%</f>
        <v>0.19709400000000002</v>
      </c>
      <c r="I886" s="142">
        <v>2.4551925100000003</v>
      </c>
      <c r="J886" s="142">
        <v>0.18496151999999999</v>
      </c>
      <c r="K886" s="142">
        <v>2.2702309900000004</v>
      </c>
      <c r="L886" s="142">
        <v>0</v>
      </c>
      <c r="M886" s="142">
        <v>0</v>
      </c>
      <c r="N886" s="142">
        <f t="shared" ref="N886:N889" si="831">D886-I886</f>
        <v>-0.48425251000000014</v>
      </c>
      <c r="O886" s="142">
        <f t="shared" ref="O886:O889" si="832">E886-J886</f>
        <v>-6.6705119999999993E-2</v>
      </c>
      <c r="P886" s="142">
        <f t="shared" ref="P886:P889" si="833">F886-K886</f>
        <v>-0.61464139000000029</v>
      </c>
      <c r="Q886" s="142">
        <f t="shared" ref="Q886:Q889" si="834">G886-L886</f>
        <v>0</v>
      </c>
      <c r="R886" s="142">
        <f t="shared" ref="R886:R889" si="835">H886-M886</f>
        <v>0.19709400000000002</v>
      </c>
      <c r="S886" s="134">
        <v>0</v>
      </c>
      <c r="T886" s="134">
        <v>0</v>
      </c>
      <c r="U886" s="168">
        <v>0</v>
      </c>
      <c r="V886" s="134">
        <v>0</v>
      </c>
      <c r="W886" s="142">
        <v>0</v>
      </c>
      <c r="X886" s="142"/>
      <c r="Y886" s="142"/>
      <c r="Z886" s="142"/>
      <c r="AA886" s="142"/>
      <c r="AB886" s="142"/>
      <c r="AC886" s="142"/>
      <c r="AD886" s="142"/>
      <c r="AE886" s="134">
        <v>0</v>
      </c>
      <c r="AF886" s="142"/>
      <c r="AG886" s="142"/>
      <c r="AH886" s="142"/>
      <c r="AI886" s="142"/>
      <c r="AJ886" s="134">
        <v>0</v>
      </c>
      <c r="AK886" s="142"/>
    </row>
    <row r="887" spans="1:37" ht="78.75" x14ac:dyDescent="0.25">
      <c r="A887" s="141">
        <f t="shared" si="764"/>
        <v>773</v>
      </c>
      <c r="B887" s="140" t="s">
        <v>1256</v>
      </c>
      <c r="C887" s="132" t="s">
        <v>2069</v>
      </c>
      <c r="D887" s="142">
        <v>7.5272760000000005</v>
      </c>
      <c r="E887" s="142">
        <f t="shared" si="828"/>
        <v>0.45163656000000002</v>
      </c>
      <c r="F887" s="142">
        <f t="shared" si="829"/>
        <v>6.3229118400000006</v>
      </c>
      <c r="G887" s="142">
        <v>0</v>
      </c>
      <c r="H887" s="142">
        <f t="shared" si="830"/>
        <v>0.75272760000000005</v>
      </c>
      <c r="I887" s="142">
        <v>0.53534731199999996</v>
      </c>
      <c r="J887" s="142">
        <v>0</v>
      </c>
      <c r="K887" s="142">
        <v>0</v>
      </c>
      <c r="L887" s="142">
        <v>0</v>
      </c>
      <c r="M887" s="142">
        <v>0.53534731199999996</v>
      </c>
      <c r="N887" s="142">
        <f t="shared" si="831"/>
        <v>6.9919286880000007</v>
      </c>
      <c r="O887" s="142">
        <f t="shared" si="832"/>
        <v>0.45163656000000002</v>
      </c>
      <c r="P887" s="142">
        <f t="shared" si="833"/>
        <v>6.3229118400000006</v>
      </c>
      <c r="Q887" s="142">
        <f t="shared" si="834"/>
        <v>0</v>
      </c>
      <c r="R887" s="142">
        <f t="shared" si="835"/>
        <v>0.21738028800000009</v>
      </c>
      <c r="S887" s="134">
        <v>0.60994691000000001</v>
      </c>
      <c r="T887" s="134">
        <v>0.16382415</v>
      </c>
      <c r="U887" s="168">
        <v>0</v>
      </c>
      <c r="V887" s="134">
        <v>0</v>
      </c>
      <c r="W887" s="142">
        <v>0.44612276000000001</v>
      </c>
      <c r="X887" s="142"/>
      <c r="Y887" s="142"/>
      <c r="Z887" s="142"/>
      <c r="AA887" s="142"/>
      <c r="AB887" s="142"/>
      <c r="AC887" s="142"/>
      <c r="AD887" s="142"/>
      <c r="AE887" s="134">
        <v>0</v>
      </c>
      <c r="AF887" s="142"/>
      <c r="AG887" s="142"/>
      <c r="AH887" s="142"/>
      <c r="AI887" s="142"/>
      <c r="AJ887" s="134">
        <v>0</v>
      </c>
      <c r="AK887" s="142"/>
    </row>
    <row r="888" spans="1:37" ht="78.75" x14ac:dyDescent="0.25">
      <c r="A888" s="141">
        <f t="shared" si="764"/>
        <v>774</v>
      </c>
      <c r="B888" s="140" t="s">
        <v>1257</v>
      </c>
      <c r="C888" s="132" t="s">
        <v>2156</v>
      </c>
      <c r="D888" s="142">
        <v>8.3625839999999982</v>
      </c>
      <c r="E888" s="142">
        <f t="shared" si="828"/>
        <v>0.50175503999999993</v>
      </c>
      <c r="F888" s="142">
        <f t="shared" si="829"/>
        <v>7.0245705599999981</v>
      </c>
      <c r="G888" s="142">
        <v>0</v>
      </c>
      <c r="H888" s="142">
        <f t="shared" si="830"/>
        <v>0.83625839999999985</v>
      </c>
      <c r="I888" s="142">
        <v>0.76165168400000005</v>
      </c>
      <c r="J888" s="142">
        <v>0.16689644000000001</v>
      </c>
      <c r="K888" s="142">
        <v>0</v>
      </c>
      <c r="L888" s="142">
        <v>0</v>
      </c>
      <c r="M888" s="142">
        <v>0.59475524400000002</v>
      </c>
      <c r="N888" s="142">
        <f t="shared" si="831"/>
        <v>7.600932315999998</v>
      </c>
      <c r="O888" s="142">
        <f t="shared" si="832"/>
        <v>0.3348585999999999</v>
      </c>
      <c r="P888" s="142">
        <f t="shared" si="833"/>
        <v>7.0245705599999981</v>
      </c>
      <c r="Q888" s="142">
        <f t="shared" si="834"/>
        <v>0</v>
      </c>
      <c r="R888" s="142">
        <f t="shared" si="835"/>
        <v>0.24150315599999983</v>
      </c>
      <c r="S888" s="134">
        <v>0.49562937000000001</v>
      </c>
      <c r="T888" s="134">
        <v>0</v>
      </c>
      <c r="U888" s="168">
        <v>0</v>
      </c>
      <c r="V888" s="134">
        <v>0</v>
      </c>
      <c r="W888" s="142">
        <v>0.49562937000000001</v>
      </c>
      <c r="X888" s="142"/>
      <c r="Y888" s="142"/>
      <c r="Z888" s="142"/>
      <c r="AA888" s="142"/>
      <c r="AB888" s="142"/>
      <c r="AC888" s="142"/>
      <c r="AD888" s="142"/>
      <c r="AE888" s="134">
        <v>0</v>
      </c>
      <c r="AF888" s="142"/>
      <c r="AG888" s="142"/>
      <c r="AH888" s="142"/>
      <c r="AI888" s="142"/>
      <c r="AJ888" s="134">
        <v>0</v>
      </c>
      <c r="AK888" s="142"/>
    </row>
    <row r="889" spans="1:37" ht="78.75" x14ac:dyDescent="0.25">
      <c r="A889" s="141">
        <f t="shared" si="764"/>
        <v>775</v>
      </c>
      <c r="B889" s="140" t="s">
        <v>1259</v>
      </c>
      <c r="C889" s="132" t="s">
        <v>2157</v>
      </c>
      <c r="D889" s="142">
        <v>0</v>
      </c>
      <c r="E889" s="142">
        <f t="shared" si="828"/>
        <v>0</v>
      </c>
      <c r="F889" s="142">
        <f t="shared" si="829"/>
        <v>0</v>
      </c>
      <c r="G889" s="142">
        <v>0</v>
      </c>
      <c r="H889" s="142">
        <f t="shared" si="830"/>
        <v>0</v>
      </c>
      <c r="I889" s="142">
        <v>8.3366410000000002E-2</v>
      </c>
      <c r="J889" s="142">
        <v>8.3366410000000002E-2</v>
      </c>
      <c r="K889" s="142">
        <v>0</v>
      </c>
      <c r="L889" s="142">
        <v>0</v>
      </c>
      <c r="M889" s="142">
        <v>0</v>
      </c>
      <c r="N889" s="142">
        <f t="shared" si="831"/>
        <v>-8.3366410000000002E-2</v>
      </c>
      <c r="O889" s="142">
        <f t="shared" si="832"/>
        <v>-8.3366410000000002E-2</v>
      </c>
      <c r="P889" s="142">
        <f t="shared" si="833"/>
        <v>0</v>
      </c>
      <c r="Q889" s="142">
        <f t="shared" si="834"/>
        <v>0</v>
      </c>
      <c r="R889" s="142">
        <f t="shared" si="835"/>
        <v>0</v>
      </c>
      <c r="S889" s="134">
        <v>0</v>
      </c>
      <c r="T889" s="134">
        <v>0</v>
      </c>
      <c r="U889" s="168">
        <v>0</v>
      </c>
      <c r="V889" s="134">
        <v>0</v>
      </c>
      <c r="W889" s="142">
        <v>0</v>
      </c>
      <c r="X889" s="142"/>
      <c r="Y889" s="142"/>
      <c r="Z889" s="142"/>
      <c r="AA889" s="142"/>
      <c r="AB889" s="142"/>
      <c r="AC889" s="142"/>
      <c r="AD889" s="142"/>
      <c r="AE889" s="134">
        <v>0</v>
      </c>
      <c r="AF889" s="142"/>
      <c r="AG889" s="142"/>
      <c r="AH889" s="142"/>
      <c r="AI889" s="142"/>
      <c r="AJ889" s="134">
        <v>0</v>
      </c>
      <c r="AK889" s="142"/>
    </row>
    <row r="890" spans="1:37" ht="15.75" x14ac:dyDescent="0.25">
      <c r="A890" s="173"/>
      <c r="B890" s="189" t="s">
        <v>274</v>
      </c>
      <c r="C890" s="177"/>
      <c r="D890" s="195">
        <v>54.474959999999996</v>
      </c>
      <c r="E890" s="195">
        <f t="shared" ref="E890:AK890" si="836">SUM(E891:E903)</f>
        <v>3.2684975999999999</v>
      </c>
      <c r="F890" s="195">
        <f t="shared" si="836"/>
        <v>45.758966399999998</v>
      </c>
      <c r="G890" s="195">
        <f t="shared" si="836"/>
        <v>0</v>
      </c>
      <c r="H890" s="195">
        <f t="shared" si="836"/>
        <v>5.4474959999999992</v>
      </c>
      <c r="I890" s="195">
        <f t="shared" si="836"/>
        <v>70.001709167152541</v>
      </c>
      <c r="J890" s="195">
        <f t="shared" si="836"/>
        <v>2.5517104700000002</v>
      </c>
      <c r="K890" s="195">
        <f t="shared" si="836"/>
        <v>64.236052749152549</v>
      </c>
      <c r="L890" s="195">
        <f t="shared" si="836"/>
        <v>0</v>
      </c>
      <c r="M890" s="195">
        <f t="shared" si="836"/>
        <v>3.2139459479999992</v>
      </c>
      <c r="N890" s="195">
        <f t="shared" si="836"/>
        <v>-15.526749167152543</v>
      </c>
      <c r="O890" s="195">
        <f t="shared" si="836"/>
        <v>0.71678712999999994</v>
      </c>
      <c r="P890" s="195">
        <f t="shared" si="836"/>
        <v>-18.477086349152557</v>
      </c>
      <c r="Q890" s="195">
        <f t="shared" si="836"/>
        <v>0</v>
      </c>
      <c r="R890" s="195">
        <f t="shared" si="836"/>
        <v>2.2335500520000005</v>
      </c>
      <c r="S890" s="172">
        <v>15.478286130000001</v>
      </c>
      <c r="T890" s="172">
        <v>1.1660950000000001</v>
      </c>
      <c r="U890" s="168">
        <v>12.347428399999998</v>
      </c>
      <c r="V890" s="172">
        <v>0</v>
      </c>
      <c r="W890" s="195">
        <v>1.9647627299999999</v>
      </c>
      <c r="X890" s="195">
        <f t="shared" si="836"/>
        <v>0</v>
      </c>
      <c r="Y890" s="195">
        <f t="shared" si="836"/>
        <v>0</v>
      </c>
      <c r="Z890" s="195">
        <f t="shared" si="836"/>
        <v>0</v>
      </c>
      <c r="AA890" s="195">
        <f t="shared" si="836"/>
        <v>0</v>
      </c>
      <c r="AB890" s="195"/>
      <c r="AC890" s="195"/>
      <c r="AD890" s="195"/>
      <c r="AE890" s="195">
        <f t="shared" si="836"/>
        <v>0</v>
      </c>
      <c r="AF890" s="195"/>
      <c r="AG890" s="195"/>
      <c r="AH890" s="195"/>
      <c r="AI890" s="195"/>
      <c r="AJ890" s="195">
        <f t="shared" si="836"/>
        <v>7.7670000000000003</v>
      </c>
      <c r="AK890" s="195">
        <f t="shared" si="836"/>
        <v>0</v>
      </c>
    </row>
    <row r="891" spans="1:37" ht="78.75" x14ac:dyDescent="0.25">
      <c r="A891" s="141">
        <f t="shared" si="764"/>
        <v>776</v>
      </c>
      <c r="B891" s="140" t="s">
        <v>1260</v>
      </c>
      <c r="C891" s="132" t="s">
        <v>1261</v>
      </c>
      <c r="D891" s="142">
        <v>4.6832639999999994</v>
      </c>
      <c r="E891" s="142">
        <f t="shared" ref="E891:E903" si="837">D891*6%</f>
        <v>0.28099583999999994</v>
      </c>
      <c r="F891" s="142">
        <f t="shared" ref="F891:F903" si="838">D891-E891-H891</f>
        <v>3.9339417599999993</v>
      </c>
      <c r="G891" s="142">
        <v>0</v>
      </c>
      <c r="H891" s="142">
        <f t="shared" ref="H891:H903" si="839">D891*10%</f>
        <v>0.46832639999999998</v>
      </c>
      <c r="I891" s="142">
        <v>33.641893349999997</v>
      </c>
      <c r="J891" s="142">
        <v>1.9286863300000001</v>
      </c>
      <c r="K891" s="142">
        <v>31.713207019999999</v>
      </c>
      <c r="L891" s="142">
        <v>0</v>
      </c>
      <c r="M891" s="142">
        <v>0</v>
      </c>
      <c r="N891" s="142">
        <f t="shared" ref="N891:N903" si="840">D891-I891</f>
        <v>-28.958629349999995</v>
      </c>
      <c r="O891" s="142">
        <f t="shared" ref="O891:O903" si="841">E891-J891</f>
        <v>-1.6476904900000002</v>
      </c>
      <c r="P891" s="142">
        <f t="shared" ref="P891:P903" si="842">F891-K891</f>
        <v>-27.779265259999999</v>
      </c>
      <c r="Q891" s="142">
        <f t="shared" ref="Q891:Q903" si="843">G891-L891</f>
        <v>0</v>
      </c>
      <c r="R891" s="142">
        <f t="shared" ref="R891:R903" si="844">H891-M891</f>
        <v>0.46832639999999998</v>
      </c>
      <c r="S891" s="134">
        <v>0</v>
      </c>
      <c r="T891" s="134">
        <v>0</v>
      </c>
      <c r="U891" s="168">
        <v>0</v>
      </c>
      <c r="V891" s="134">
        <v>0</v>
      </c>
      <c r="W891" s="142">
        <v>0</v>
      </c>
      <c r="X891" s="142"/>
      <c r="Y891" s="142"/>
      <c r="Z891" s="142"/>
      <c r="AA891" s="142"/>
      <c r="AB891" s="142"/>
      <c r="AC891" s="142"/>
      <c r="AD891" s="142"/>
      <c r="AE891" s="134">
        <v>0</v>
      </c>
      <c r="AF891" s="142"/>
      <c r="AG891" s="142"/>
      <c r="AH891" s="142"/>
      <c r="AI891" s="142"/>
      <c r="AJ891" s="134">
        <v>0</v>
      </c>
      <c r="AK891" s="142"/>
    </row>
    <row r="892" spans="1:37" ht="47.25" x14ac:dyDescent="0.25">
      <c r="A892" s="141">
        <f t="shared" si="764"/>
        <v>777</v>
      </c>
      <c r="B892" s="140" t="s">
        <v>1262</v>
      </c>
      <c r="C892" s="132" t="s">
        <v>1263</v>
      </c>
      <c r="D892" s="142">
        <v>6.6146159999999998</v>
      </c>
      <c r="E892" s="142">
        <f t="shared" si="837"/>
        <v>0.39687696</v>
      </c>
      <c r="F892" s="142">
        <f t="shared" si="838"/>
        <v>5.5562774399999997</v>
      </c>
      <c r="G892" s="142">
        <v>0</v>
      </c>
      <c r="H892" s="142">
        <f t="shared" si="839"/>
        <v>0.66146159999999998</v>
      </c>
      <c r="I892" s="142">
        <v>1.3672365199999998</v>
      </c>
      <c r="J892" s="142">
        <v>3.9808580000000003E-2</v>
      </c>
      <c r="K892" s="142">
        <v>0</v>
      </c>
      <c r="L892" s="142">
        <v>0</v>
      </c>
      <c r="M892" s="142">
        <v>1.3274279399999998</v>
      </c>
      <c r="N892" s="142">
        <f t="shared" si="840"/>
        <v>5.2473794800000002</v>
      </c>
      <c r="O892" s="142">
        <f t="shared" si="841"/>
        <v>0.35706838000000002</v>
      </c>
      <c r="P892" s="142">
        <f t="shared" si="842"/>
        <v>5.5562774399999997</v>
      </c>
      <c r="Q892" s="142">
        <f t="shared" si="843"/>
        <v>0</v>
      </c>
      <c r="R892" s="142">
        <f t="shared" si="844"/>
        <v>-0.66596633999999977</v>
      </c>
      <c r="S892" s="134">
        <v>0.39266438999999992</v>
      </c>
      <c r="T892" s="134">
        <v>0</v>
      </c>
      <c r="U892" s="168">
        <v>0</v>
      </c>
      <c r="V892" s="134">
        <v>0</v>
      </c>
      <c r="W892" s="142">
        <v>0.39266438999999992</v>
      </c>
      <c r="X892" s="142"/>
      <c r="Y892" s="142"/>
      <c r="Z892" s="142"/>
      <c r="AA892" s="142"/>
      <c r="AB892" s="142"/>
      <c r="AC892" s="142"/>
      <c r="AD892" s="142"/>
      <c r="AE892" s="134">
        <v>0</v>
      </c>
      <c r="AF892" s="142"/>
      <c r="AG892" s="142"/>
      <c r="AH892" s="142"/>
      <c r="AI892" s="142"/>
      <c r="AJ892" s="134">
        <v>0</v>
      </c>
      <c r="AK892" s="142"/>
    </row>
    <row r="893" spans="1:37" ht="94.5" x14ac:dyDescent="0.25">
      <c r="A893" s="141">
        <f t="shared" si="764"/>
        <v>778</v>
      </c>
      <c r="B893" s="140" t="s">
        <v>1264</v>
      </c>
      <c r="C893" s="132" t="s">
        <v>2158</v>
      </c>
      <c r="D893" s="142">
        <v>1.2E-2</v>
      </c>
      <c r="E893" s="142">
        <f t="shared" si="837"/>
        <v>7.1999999999999994E-4</v>
      </c>
      <c r="F893" s="142">
        <f t="shared" si="838"/>
        <v>1.008E-2</v>
      </c>
      <c r="G893" s="142">
        <v>0</v>
      </c>
      <c r="H893" s="142">
        <f t="shared" si="839"/>
        <v>1.2000000000000001E-3</v>
      </c>
      <c r="I893" s="142">
        <v>0</v>
      </c>
      <c r="J893" s="142">
        <v>0</v>
      </c>
      <c r="K893" s="142">
        <v>0</v>
      </c>
      <c r="L893" s="142">
        <v>0</v>
      </c>
      <c r="M893" s="142">
        <v>0</v>
      </c>
      <c r="N893" s="142">
        <f t="shared" si="840"/>
        <v>1.2E-2</v>
      </c>
      <c r="O893" s="142">
        <f t="shared" si="841"/>
        <v>7.1999999999999994E-4</v>
      </c>
      <c r="P893" s="142">
        <f t="shared" si="842"/>
        <v>1.008E-2</v>
      </c>
      <c r="Q893" s="142">
        <f t="shared" si="843"/>
        <v>0</v>
      </c>
      <c r="R893" s="142">
        <f t="shared" si="844"/>
        <v>1.2000000000000001E-3</v>
      </c>
      <c r="S893" s="134">
        <v>0</v>
      </c>
      <c r="T893" s="134">
        <v>0</v>
      </c>
      <c r="U893" s="168">
        <v>0</v>
      </c>
      <c r="V893" s="134">
        <v>0</v>
      </c>
      <c r="W893" s="142">
        <v>0</v>
      </c>
      <c r="X893" s="142"/>
      <c r="Y893" s="142"/>
      <c r="Z893" s="142"/>
      <c r="AA893" s="142"/>
      <c r="AB893" s="142"/>
      <c r="AC893" s="142"/>
      <c r="AD893" s="142"/>
      <c r="AE893" s="134">
        <v>0</v>
      </c>
      <c r="AF893" s="142"/>
      <c r="AG893" s="142"/>
      <c r="AH893" s="142"/>
      <c r="AI893" s="142"/>
      <c r="AJ893" s="134">
        <v>0</v>
      </c>
      <c r="AK893" s="142"/>
    </row>
    <row r="894" spans="1:37" ht="110.25" x14ac:dyDescent="0.25">
      <c r="A894" s="141">
        <f t="shared" si="764"/>
        <v>779</v>
      </c>
      <c r="B894" s="140" t="s">
        <v>1266</v>
      </c>
      <c r="C894" s="132" t="s">
        <v>1267</v>
      </c>
      <c r="D894" s="142">
        <v>0.41769599999999996</v>
      </c>
      <c r="E894" s="142">
        <f t="shared" si="837"/>
        <v>2.5061759999999995E-2</v>
      </c>
      <c r="F894" s="142">
        <f t="shared" si="838"/>
        <v>0.35086463999999995</v>
      </c>
      <c r="G894" s="142">
        <v>0</v>
      </c>
      <c r="H894" s="142">
        <f t="shared" si="839"/>
        <v>4.1769599999999997E-2</v>
      </c>
      <c r="I894" s="142">
        <v>0</v>
      </c>
      <c r="J894" s="142">
        <v>0</v>
      </c>
      <c r="K894" s="142">
        <v>0</v>
      </c>
      <c r="L894" s="142">
        <v>0</v>
      </c>
      <c r="M894" s="142">
        <v>0</v>
      </c>
      <c r="N894" s="142">
        <f t="shared" si="840"/>
        <v>0.41769599999999996</v>
      </c>
      <c r="O894" s="142">
        <f t="shared" si="841"/>
        <v>2.5061759999999995E-2</v>
      </c>
      <c r="P894" s="142">
        <f t="shared" si="842"/>
        <v>0.35086463999999995</v>
      </c>
      <c r="Q894" s="142">
        <f t="shared" si="843"/>
        <v>0</v>
      </c>
      <c r="R894" s="142">
        <f t="shared" si="844"/>
        <v>4.1769599999999997E-2</v>
      </c>
      <c r="S894" s="134">
        <v>0</v>
      </c>
      <c r="T894" s="134">
        <v>0</v>
      </c>
      <c r="U894" s="168">
        <v>0</v>
      </c>
      <c r="V894" s="134">
        <v>0</v>
      </c>
      <c r="W894" s="142">
        <v>0</v>
      </c>
      <c r="X894" s="142"/>
      <c r="Y894" s="142"/>
      <c r="Z894" s="142"/>
      <c r="AA894" s="142"/>
      <c r="AB894" s="142"/>
      <c r="AC894" s="142"/>
      <c r="AD894" s="142"/>
      <c r="AE894" s="134">
        <v>0</v>
      </c>
      <c r="AF894" s="142"/>
      <c r="AG894" s="142"/>
      <c r="AH894" s="142"/>
      <c r="AI894" s="142"/>
      <c r="AJ894" s="134">
        <v>0</v>
      </c>
      <c r="AK894" s="142"/>
    </row>
    <row r="895" spans="1:37" ht="141.75" x14ac:dyDescent="0.25">
      <c r="A895" s="141">
        <f t="shared" si="764"/>
        <v>780</v>
      </c>
      <c r="B895" s="140" t="s">
        <v>1268</v>
      </c>
      <c r="C895" s="132" t="s">
        <v>1269</v>
      </c>
      <c r="D895" s="142">
        <v>1.2E-2</v>
      </c>
      <c r="E895" s="142">
        <f t="shared" si="837"/>
        <v>7.1999999999999994E-4</v>
      </c>
      <c r="F895" s="142">
        <f t="shared" si="838"/>
        <v>1.008E-2</v>
      </c>
      <c r="G895" s="142">
        <v>0</v>
      </c>
      <c r="H895" s="142">
        <f t="shared" si="839"/>
        <v>1.2000000000000001E-3</v>
      </c>
      <c r="I895" s="142">
        <v>0</v>
      </c>
      <c r="J895" s="142">
        <v>0</v>
      </c>
      <c r="K895" s="142">
        <v>0</v>
      </c>
      <c r="L895" s="142">
        <v>0</v>
      </c>
      <c r="M895" s="142">
        <v>0</v>
      </c>
      <c r="N895" s="142">
        <f t="shared" si="840"/>
        <v>1.2E-2</v>
      </c>
      <c r="O895" s="142">
        <f t="shared" si="841"/>
        <v>7.1999999999999994E-4</v>
      </c>
      <c r="P895" s="142">
        <f t="shared" si="842"/>
        <v>1.008E-2</v>
      </c>
      <c r="Q895" s="142">
        <f t="shared" si="843"/>
        <v>0</v>
      </c>
      <c r="R895" s="142">
        <f t="shared" si="844"/>
        <v>1.2000000000000001E-3</v>
      </c>
      <c r="S895" s="134">
        <v>0</v>
      </c>
      <c r="T895" s="134">
        <v>0</v>
      </c>
      <c r="U895" s="168">
        <v>0</v>
      </c>
      <c r="V895" s="134">
        <v>0</v>
      </c>
      <c r="W895" s="142">
        <v>0</v>
      </c>
      <c r="X895" s="142"/>
      <c r="Y895" s="142"/>
      <c r="Z895" s="142"/>
      <c r="AA895" s="142"/>
      <c r="AB895" s="142"/>
      <c r="AC895" s="142"/>
      <c r="AD895" s="142"/>
      <c r="AE895" s="134">
        <v>0</v>
      </c>
      <c r="AF895" s="142"/>
      <c r="AG895" s="142"/>
      <c r="AH895" s="142"/>
      <c r="AI895" s="142"/>
      <c r="AJ895" s="134">
        <v>0</v>
      </c>
      <c r="AK895" s="142"/>
    </row>
    <row r="896" spans="1:37" ht="78.75" x14ac:dyDescent="0.25">
      <c r="A896" s="267">
        <f t="shared" si="764"/>
        <v>781</v>
      </c>
      <c r="B896" s="140" t="s">
        <v>1270</v>
      </c>
      <c r="C896" s="132" t="s">
        <v>2071</v>
      </c>
      <c r="D896" s="142">
        <v>1.4603760000000001</v>
      </c>
      <c r="E896" s="142">
        <f t="shared" si="837"/>
        <v>8.7622560000000002E-2</v>
      </c>
      <c r="F896" s="142">
        <f t="shared" si="838"/>
        <v>1.22671584</v>
      </c>
      <c r="G896" s="142">
        <v>0</v>
      </c>
      <c r="H896" s="142">
        <f t="shared" si="839"/>
        <v>0.14603760000000002</v>
      </c>
      <c r="I896" s="142">
        <v>0.30278811999999999</v>
      </c>
      <c r="J896" s="142">
        <v>0</v>
      </c>
      <c r="K896" s="142">
        <v>0.30278811999999999</v>
      </c>
      <c r="L896" s="142">
        <v>0</v>
      </c>
      <c r="M896" s="142">
        <v>0</v>
      </c>
      <c r="N896" s="142">
        <f t="shared" si="840"/>
        <v>1.1575878800000001</v>
      </c>
      <c r="O896" s="142">
        <f t="shared" si="841"/>
        <v>8.7622560000000002E-2</v>
      </c>
      <c r="P896" s="142">
        <f t="shared" si="842"/>
        <v>0.92392772000000001</v>
      </c>
      <c r="Q896" s="142">
        <f t="shared" si="843"/>
        <v>0</v>
      </c>
      <c r="R896" s="142">
        <f t="shared" si="844"/>
        <v>0.14603760000000002</v>
      </c>
      <c r="S896" s="134">
        <v>0</v>
      </c>
      <c r="T896" s="134">
        <v>0</v>
      </c>
      <c r="U896" s="168">
        <v>0</v>
      </c>
      <c r="V896" s="134">
        <v>0</v>
      </c>
      <c r="W896" s="142">
        <v>0</v>
      </c>
      <c r="X896" s="142"/>
      <c r="Y896" s="142"/>
      <c r="Z896" s="142"/>
      <c r="AA896" s="142"/>
      <c r="AB896" s="142"/>
      <c r="AC896" s="142"/>
      <c r="AD896" s="142"/>
      <c r="AE896" s="134">
        <v>0</v>
      </c>
      <c r="AF896" s="142"/>
      <c r="AG896" s="142"/>
      <c r="AH896" s="142"/>
      <c r="AI896" s="142"/>
      <c r="AJ896" s="134">
        <v>0</v>
      </c>
      <c r="AK896" s="142"/>
    </row>
    <row r="897" spans="1:37" ht="78.75" x14ac:dyDescent="0.25">
      <c r="A897" s="267">
        <f t="shared" si="764"/>
        <v>782</v>
      </c>
      <c r="B897" s="140" t="s">
        <v>1271</v>
      </c>
      <c r="C897" s="132" t="s">
        <v>1272</v>
      </c>
      <c r="D897" s="142">
        <v>29.014764</v>
      </c>
      <c r="E897" s="142">
        <f t="shared" si="837"/>
        <v>1.74088584</v>
      </c>
      <c r="F897" s="142">
        <f t="shared" si="838"/>
        <v>24.372401759999999</v>
      </c>
      <c r="G897" s="142">
        <v>0</v>
      </c>
      <c r="H897" s="142">
        <f t="shared" si="839"/>
        <v>2.9014764</v>
      </c>
      <c r="I897" s="142">
        <v>27.948188973152547</v>
      </c>
      <c r="J897" s="142">
        <v>0.37126002000000002</v>
      </c>
      <c r="K897" s="142">
        <v>26.614255329152545</v>
      </c>
      <c r="L897" s="142">
        <v>0</v>
      </c>
      <c r="M897" s="142">
        <v>0.96267362400000001</v>
      </c>
      <c r="N897" s="142">
        <f t="shared" si="840"/>
        <v>1.0665750268474525</v>
      </c>
      <c r="O897" s="142">
        <f t="shared" si="841"/>
        <v>1.36962582</v>
      </c>
      <c r="P897" s="142">
        <f t="shared" si="842"/>
        <v>-2.2418535691525463</v>
      </c>
      <c r="Q897" s="142">
        <f t="shared" si="843"/>
        <v>0</v>
      </c>
      <c r="R897" s="142">
        <f t="shared" si="844"/>
        <v>1.9388027759999999</v>
      </c>
      <c r="S897" s="134">
        <v>10.03500715</v>
      </c>
      <c r="T897" s="134">
        <v>0.30938334999999995</v>
      </c>
      <c r="U897" s="168">
        <v>8.9233957799999981</v>
      </c>
      <c r="V897" s="134">
        <v>0</v>
      </c>
      <c r="W897" s="142">
        <v>0.80222802000000004</v>
      </c>
      <c r="X897" s="142"/>
      <c r="Y897" s="142"/>
      <c r="Z897" s="142"/>
      <c r="AA897" s="142"/>
      <c r="AB897" s="142"/>
      <c r="AC897" s="142"/>
      <c r="AD897" s="142"/>
      <c r="AE897" s="134">
        <v>0</v>
      </c>
      <c r="AF897" s="181">
        <v>2020</v>
      </c>
      <c r="AG897" s="142" t="s">
        <v>2200</v>
      </c>
      <c r="AH897" s="142" t="s">
        <v>2201</v>
      </c>
      <c r="AI897" s="142" t="s">
        <v>2202</v>
      </c>
      <c r="AJ897" s="134">
        <v>7.1070000000000002</v>
      </c>
      <c r="AK897" s="142"/>
    </row>
    <row r="898" spans="1:37" ht="78.75" x14ac:dyDescent="0.25">
      <c r="A898" s="141">
        <f t="shared" si="764"/>
        <v>783</v>
      </c>
      <c r="B898" s="140" t="s">
        <v>1273</v>
      </c>
      <c r="C898" s="132" t="s">
        <v>2159</v>
      </c>
      <c r="D898" s="142">
        <v>1.2E-2</v>
      </c>
      <c r="E898" s="142">
        <f t="shared" si="837"/>
        <v>7.1999999999999994E-4</v>
      </c>
      <c r="F898" s="142">
        <f t="shared" si="838"/>
        <v>1.008E-2</v>
      </c>
      <c r="G898" s="142">
        <v>0</v>
      </c>
      <c r="H898" s="142">
        <f t="shared" si="839"/>
        <v>1.2000000000000001E-3</v>
      </c>
      <c r="I898" s="142">
        <v>8.5344000000000001E-4</v>
      </c>
      <c r="J898" s="142">
        <v>0</v>
      </c>
      <c r="K898" s="142">
        <v>0</v>
      </c>
      <c r="L898" s="142">
        <v>0</v>
      </c>
      <c r="M898" s="142">
        <v>8.5344000000000001E-4</v>
      </c>
      <c r="N898" s="142">
        <f t="shared" si="840"/>
        <v>1.114656E-2</v>
      </c>
      <c r="O898" s="142">
        <f t="shared" si="841"/>
        <v>7.1999999999999994E-4</v>
      </c>
      <c r="P898" s="142">
        <f t="shared" si="842"/>
        <v>1.008E-2</v>
      </c>
      <c r="Q898" s="142">
        <f t="shared" si="843"/>
        <v>0</v>
      </c>
      <c r="R898" s="142">
        <f t="shared" si="844"/>
        <v>3.465600000000001E-4</v>
      </c>
      <c r="S898" s="134">
        <v>6.4685119999999999E-2</v>
      </c>
      <c r="T898" s="134">
        <v>6.3973920000000004E-2</v>
      </c>
      <c r="U898" s="168">
        <v>0</v>
      </c>
      <c r="V898" s="134">
        <v>0</v>
      </c>
      <c r="W898" s="142">
        <v>7.1119999999999994E-4</v>
      </c>
      <c r="X898" s="142"/>
      <c r="Y898" s="142"/>
      <c r="Z898" s="142"/>
      <c r="AA898" s="142"/>
      <c r="AB898" s="142"/>
      <c r="AC898" s="142"/>
      <c r="AD898" s="142"/>
      <c r="AE898" s="134">
        <v>0</v>
      </c>
      <c r="AF898" s="142"/>
      <c r="AG898" s="142"/>
      <c r="AH898" s="142"/>
      <c r="AI898" s="142"/>
      <c r="AJ898" s="134">
        <v>0</v>
      </c>
      <c r="AK898" s="142"/>
    </row>
    <row r="899" spans="1:37" ht="47.25" x14ac:dyDescent="0.25">
      <c r="A899" s="141">
        <f t="shared" si="764"/>
        <v>784</v>
      </c>
      <c r="B899" s="135" t="s">
        <v>1275</v>
      </c>
      <c r="C899" s="136" t="s">
        <v>2160</v>
      </c>
      <c r="D899" s="142">
        <v>1.2E-2</v>
      </c>
      <c r="E899" s="142">
        <f t="shared" si="837"/>
        <v>7.1999999999999994E-4</v>
      </c>
      <c r="F899" s="142">
        <f t="shared" si="838"/>
        <v>1.008E-2</v>
      </c>
      <c r="G899" s="142">
        <v>0</v>
      </c>
      <c r="H899" s="142">
        <f t="shared" si="839"/>
        <v>1.2000000000000001E-3</v>
      </c>
      <c r="I899" s="142">
        <v>0</v>
      </c>
      <c r="J899" s="142">
        <v>0</v>
      </c>
      <c r="K899" s="142">
        <v>0</v>
      </c>
      <c r="L899" s="142">
        <v>0</v>
      </c>
      <c r="M899" s="142">
        <v>0</v>
      </c>
      <c r="N899" s="142">
        <f t="shared" si="840"/>
        <v>1.2E-2</v>
      </c>
      <c r="O899" s="142">
        <f t="shared" si="841"/>
        <v>7.1999999999999994E-4</v>
      </c>
      <c r="P899" s="142">
        <f t="shared" si="842"/>
        <v>1.008E-2</v>
      </c>
      <c r="Q899" s="142">
        <f t="shared" si="843"/>
        <v>0</v>
      </c>
      <c r="R899" s="142">
        <f t="shared" si="844"/>
        <v>1.2000000000000001E-3</v>
      </c>
      <c r="S899" s="134">
        <v>0</v>
      </c>
      <c r="T899" s="134">
        <v>0</v>
      </c>
      <c r="U899" s="168">
        <v>0</v>
      </c>
      <c r="V899" s="134">
        <v>0</v>
      </c>
      <c r="W899" s="142">
        <v>0</v>
      </c>
      <c r="X899" s="142"/>
      <c r="Y899" s="142"/>
      <c r="Z899" s="142"/>
      <c r="AA899" s="142"/>
      <c r="AB899" s="142"/>
      <c r="AC899" s="142"/>
      <c r="AD899" s="142"/>
      <c r="AE899" s="134">
        <v>0</v>
      </c>
      <c r="AF899" s="142"/>
      <c r="AG899" s="142"/>
      <c r="AH899" s="142"/>
      <c r="AI899" s="142"/>
      <c r="AJ899" s="134">
        <v>0</v>
      </c>
      <c r="AK899" s="142"/>
    </row>
    <row r="900" spans="1:37" ht="63" x14ac:dyDescent="0.25">
      <c r="A900" s="141">
        <f t="shared" si="764"/>
        <v>785</v>
      </c>
      <c r="B900" s="140" t="s">
        <v>2072</v>
      </c>
      <c r="C900" s="132" t="s">
        <v>2161</v>
      </c>
      <c r="D900" s="142">
        <v>6.4364159999999995</v>
      </c>
      <c r="E900" s="142">
        <f t="shared" si="837"/>
        <v>0.38618495999999997</v>
      </c>
      <c r="F900" s="142">
        <f t="shared" si="838"/>
        <v>5.4065894399999994</v>
      </c>
      <c r="G900" s="142">
        <v>0</v>
      </c>
      <c r="H900" s="142">
        <f t="shared" si="839"/>
        <v>0.64364160000000004</v>
      </c>
      <c r="I900" s="142">
        <v>0.45776427600000003</v>
      </c>
      <c r="J900" s="142">
        <v>0</v>
      </c>
      <c r="K900" s="142">
        <v>0</v>
      </c>
      <c r="L900" s="142">
        <v>0</v>
      </c>
      <c r="M900" s="142">
        <v>0.45776427600000003</v>
      </c>
      <c r="N900" s="142">
        <f t="shared" si="840"/>
        <v>5.9786517239999997</v>
      </c>
      <c r="O900" s="142">
        <f t="shared" si="841"/>
        <v>0.38618495999999997</v>
      </c>
      <c r="P900" s="142">
        <f t="shared" si="842"/>
        <v>5.4065894399999994</v>
      </c>
      <c r="Q900" s="142">
        <f t="shared" si="843"/>
        <v>0</v>
      </c>
      <c r="R900" s="142">
        <f t="shared" si="844"/>
        <v>0.18587732400000001</v>
      </c>
      <c r="S900" s="134">
        <v>0.38147022999999997</v>
      </c>
      <c r="T900" s="134">
        <v>0</v>
      </c>
      <c r="U900" s="168">
        <v>0</v>
      </c>
      <c r="V900" s="134">
        <v>0</v>
      </c>
      <c r="W900" s="142">
        <v>0.38147022999999997</v>
      </c>
      <c r="X900" s="142"/>
      <c r="Y900" s="142"/>
      <c r="Z900" s="142"/>
      <c r="AA900" s="142"/>
      <c r="AB900" s="142"/>
      <c r="AC900" s="142"/>
      <c r="AD900" s="142"/>
      <c r="AE900" s="134">
        <v>0</v>
      </c>
      <c r="AF900" s="142"/>
      <c r="AG900" s="142"/>
      <c r="AH900" s="142"/>
      <c r="AI900" s="142"/>
      <c r="AJ900" s="134">
        <v>0</v>
      </c>
      <c r="AK900" s="142"/>
    </row>
    <row r="901" spans="1:37" ht="78.75" x14ac:dyDescent="0.25">
      <c r="A901" s="141">
        <f t="shared" si="764"/>
        <v>786</v>
      </c>
      <c r="B901" s="140" t="s">
        <v>2073</v>
      </c>
      <c r="C901" s="132" t="s">
        <v>2162</v>
      </c>
      <c r="D901" s="142">
        <v>3.1743600000000005</v>
      </c>
      <c r="E901" s="142">
        <f t="shared" si="837"/>
        <v>0.19046160000000004</v>
      </c>
      <c r="F901" s="142">
        <f t="shared" si="838"/>
        <v>2.6664624000000003</v>
      </c>
      <c r="G901" s="142">
        <v>0</v>
      </c>
      <c r="H901" s="142">
        <f t="shared" si="839"/>
        <v>0.31743600000000005</v>
      </c>
      <c r="I901" s="142">
        <v>0.49045633999999999</v>
      </c>
      <c r="J901" s="142">
        <v>0.21195554</v>
      </c>
      <c r="K901" s="142">
        <v>0</v>
      </c>
      <c r="L901" s="142">
        <v>0</v>
      </c>
      <c r="M901" s="142">
        <v>0.27850079999999999</v>
      </c>
      <c r="N901" s="142">
        <f t="shared" si="840"/>
        <v>2.6839036600000004</v>
      </c>
      <c r="O901" s="142">
        <f t="shared" si="841"/>
        <v>-2.1493939999999961E-2</v>
      </c>
      <c r="P901" s="142">
        <f t="shared" si="842"/>
        <v>2.6664624000000003</v>
      </c>
      <c r="Q901" s="142">
        <f t="shared" si="843"/>
        <v>0</v>
      </c>
      <c r="R901" s="142">
        <f t="shared" si="844"/>
        <v>3.8935200000000059E-2</v>
      </c>
      <c r="S901" s="134">
        <v>2.4583443599999999</v>
      </c>
      <c r="T901" s="134">
        <v>0.4428685</v>
      </c>
      <c r="U901" s="168">
        <v>1.7833918600000003</v>
      </c>
      <c r="V901" s="134">
        <v>0</v>
      </c>
      <c r="W901" s="142">
        <v>0.23208399999999998</v>
      </c>
      <c r="X901" s="142"/>
      <c r="Y901" s="142"/>
      <c r="Z901" s="142"/>
      <c r="AA901" s="142"/>
      <c r="AB901" s="142"/>
      <c r="AC901" s="142"/>
      <c r="AD901" s="142"/>
      <c r="AE901" s="134">
        <v>0</v>
      </c>
      <c r="AF901" s="181">
        <v>2020</v>
      </c>
      <c r="AG901" s="142" t="s">
        <v>2200</v>
      </c>
      <c r="AH901" s="142" t="s">
        <v>2201</v>
      </c>
      <c r="AI901" s="142" t="s">
        <v>2202</v>
      </c>
      <c r="AJ901" s="134">
        <v>0.66</v>
      </c>
      <c r="AK901" s="142"/>
    </row>
    <row r="902" spans="1:37" ht="63" x14ac:dyDescent="0.25">
      <c r="A902" s="141">
        <f t="shared" si="764"/>
        <v>787</v>
      </c>
      <c r="B902" s="140" t="s">
        <v>1279</v>
      </c>
      <c r="C902" s="132" t="s">
        <v>2074</v>
      </c>
      <c r="D902" s="142">
        <v>2.6254679999999997</v>
      </c>
      <c r="E902" s="142">
        <f t="shared" si="837"/>
        <v>0.15752807999999999</v>
      </c>
      <c r="F902" s="142">
        <f t="shared" si="838"/>
        <v>2.2053931199999997</v>
      </c>
      <c r="G902" s="142">
        <v>0</v>
      </c>
      <c r="H902" s="142">
        <f t="shared" si="839"/>
        <v>0.26254679999999997</v>
      </c>
      <c r="I902" s="142">
        <v>0.18672586800000002</v>
      </c>
      <c r="J902" s="142">
        <v>0</v>
      </c>
      <c r="K902" s="142">
        <v>0</v>
      </c>
      <c r="L902" s="142">
        <v>0</v>
      </c>
      <c r="M902" s="142">
        <v>0.18672586800000002</v>
      </c>
      <c r="N902" s="142">
        <f t="shared" si="840"/>
        <v>2.4387421319999998</v>
      </c>
      <c r="O902" s="142">
        <f t="shared" si="841"/>
        <v>0.15752807999999999</v>
      </c>
      <c r="P902" s="142">
        <f t="shared" si="842"/>
        <v>2.2053931199999997</v>
      </c>
      <c r="Q902" s="142">
        <f t="shared" si="843"/>
        <v>0</v>
      </c>
      <c r="R902" s="142">
        <f t="shared" si="844"/>
        <v>7.5820931999999952E-2</v>
      </c>
      <c r="S902" s="134">
        <v>2.1461148800000003</v>
      </c>
      <c r="T902" s="134">
        <v>0.34986922999999998</v>
      </c>
      <c r="U902" s="168">
        <v>1.6406407599999999</v>
      </c>
      <c r="V902" s="134">
        <v>0</v>
      </c>
      <c r="W902" s="142">
        <v>0.15560489</v>
      </c>
      <c r="X902" s="142"/>
      <c r="Y902" s="142"/>
      <c r="Z902" s="142"/>
      <c r="AA902" s="142"/>
      <c r="AB902" s="142"/>
      <c r="AC902" s="142"/>
      <c r="AD902" s="142"/>
      <c r="AE902" s="134">
        <v>0</v>
      </c>
      <c r="AF902" s="142"/>
      <c r="AG902" s="142"/>
      <c r="AH902" s="142"/>
      <c r="AI902" s="142"/>
      <c r="AJ902" s="134">
        <v>0</v>
      </c>
      <c r="AK902" s="142"/>
    </row>
    <row r="903" spans="1:37" ht="63" x14ac:dyDescent="0.25">
      <c r="A903" s="141">
        <f t="shared" si="764"/>
        <v>788</v>
      </c>
      <c r="B903" s="140" t="s">
        <v>1280</v>
      </c>
      <c r="C903" s="132" t="s">
        <v>1281</v>
      </c>
      <c r="D903" s="142">
        <v>0</v>
      </c>
      <c r="E903" s="142">
        <f t="shared" si="837"/>
        <v>0</v>
      </c>
      <c r="F903" s="142">
        <f t="shared" si="838"/>
        <v>0</v>
      </c>
      <c r="G903" s="142">
        <v>0</v>
      </c>
      <c r="H903" s="142">
        <f t="shared" si="839"/>
        <v>0</v>
      </c>
      <c r="I903" s="142">
        <v>5.6058022800000007</v>
      </c>
      <c r="J903" s="142">
        <v>0</v>
      </c>
      <c r="K903" s="142">
        <v>5.6058022800000007</v>
      </c>
      <c r="L903" s="142">
        <v>0</v>
      </c>
      <c r="M903" s="142">
        <v>0</v>
      </c>
      <c r="N903" s="142">
        <f t="shared" si="840"/>
        <v>-5.6058022800000007</v>
      </c>
      <c r="O903" s="142">
        <f t="shared" si="841"/>
        <v>0</v>
      </c>
      <c r="P903" s="142">
        <f t="shared" si="842"/>
        <v>-5.6058022800000007</v>
      </c>
      <c r="Q903" s="142">
        <f t="shared" si="843"/>
        <v>0</v>
      </c>
      <c r="R903" s="142">
        <f t="shared" si="844"/>
        <v>0</v>
      </c>
      <c r="S903" s="134">
        <v>0</v>
      </c>
      <c r="T903" s="134">
        <v>0</v>
      </c>
      <c r="U903" s="168">
        <v>0</v>
      </c>
      <c r="V903" s="134">
        <v>0</v>
      </c>
      <c r="W903" s="142">
        <v>0</v>
      </c>
      <c r="X903" s="142"/>
      <c r="Y903" s="142"/>
      <c r="Z903" s="142"/>
      <c r="AA903" s="142"/>
      <c r="AB903" s="142"/>
      <c r="AC903" s="142"/>
      <c r="AD903" s="142"/>
      <c r="AE903" s="134">
        <v>0</v>
      </c>
      <c r="AF903" s="142"/>
      <c r="AG903" s="142"/>
      <c r="AH903" s="142"/>
      <c r="AI903" s="142"/>
      <c r="AJ903" s="134">
        <v>0</v>
      </c>
      <c r="AK903" s="142"/>
    </row>
    <row r="904" spans="1:37" ht="15.75" x14ac:dyDescent="0.25">
      <c r="A904" s="173"/>
      <c r="B904" s="189" t="s">
        <v>297</v>
      </c>
      <c r="C904" s="177"/>
      <c r="D904" s="195">
        <v>11.542067999999999</v>
      </c>
      <c r="E904" s="195">
        <f t="shared" ref="E904:AK904" si="845">SUM(E905:E908)</f>
        <v>0.6925240800000001</v>
      </c>
      <c r="F904" s="195">
        <f t="shared" si="845"/>
        <v>9.6953371199999996</v>
      </c>
      <c r="G904" s="195">
        <f t="shared" si="845"/>
        <v>0</v>
      </c>
      <c r="H904" s="195">
        <f t="shared" si="845"/>
        <v>1.1542068000000003</v>
      </c>
      <c r="I904" s="195">
        <f t="shared" si="845"/>
        <v>0.96740421599999993</v>
      </c>
      <c r="J904" s="195">
        <f t="shared" si="845"/>
        <v>0</v>
      </c>
      <c r="K904" s="195">
        <f t="shared" si="845"/>
        <v>0</v>
      </c>
      <c r="L904" s="195">
        <f t="shared" si="845"/>
        <v>0</v>
      </c>
      <c r="M904" s="195">
        <f t="shared" si="845"/>
        <v>0.96740421599999993</v>
      </c>
      <c r="N904" s="195">
        <f t="shared" si="845"/>
        <v>10.574663784</v>
      </c>
      <c r="O904" s="195">
        <f t="shared" si="845"/>
        <v>0.6925240800000001</v>
      </c>
      <c r="P904" s="195">
        <f t="shared" si="845"/>
        <v>9.6953371199999996</v>
      </c>
      <c r="Q904" s="195">
        <f t="shared" si="845"/>
        <v>0</v>
      </c>
      <c r="R904" s="195">
        <f t="shared" si="845"/>
        <v>0.1868025840000001</v>
      </c>
      <c r="S904" s="172">
        <v>6.2015539299999993</v>
      </c>
      <c r="T904" s="172">
        <v>0.97241721000000003</v>
      </c>
      <c r="U904" s="168">
        <v>4.42296654</v>
      </c>
      <c r="V904" s="172">
        <v>0</v>
      </c>
      <c r="W904" s="195">
        <v>0.80617018000000007</v>
      </c>
      <c r="X904" s="195">
        <f t="shared" si="845"/>
        <v>0</v>
      </c>
      <c r="Y904" s="195">
        <f t="shared" si="845"/>
        <v>0</v>
      </c>
      <c r="Z904" s="195">
        <f t="shared" si="845"/>
        <v>0</v>
      </c>
      <c r="AA904" s="195">
        <f t="shared" si="845"/>
        <v>0</v>
      </c>
      <c r="AB904" s="195"/>
      <c r="AC904" s="195"/>
      <c r="AD904" s="195"/>
      <c r="AE904" s="195">
        <f t="shared" si="845"/>
        <v>0</v>
      </c>
      <c r="AF904" s="195"/>
      <c r="AG904" s="195"/>
      <c r="AH904" s="195"/>
      <c r="AI904" s="195"/>
      <c r="AJ904" s="195">
        <f t="shared" si="845"/>
        <v>1.01</v>
      </c>
      <c r="AK904" s="195">
        <f t="shared" si="845"/>
        <v>0</v>
      </c>
    </row>
    <row r="905" spans="1:37" ht="94.5" x14ac:dyDescent="0.25">
      <c r="A905" s="141">
        <f t="shared" si="764"/>
        <v>789</v>
      </c>
      <c r="B905" s="140" t="s">
        <v>1282</v>
      </c>
      <c r="C905" s="132" t="s">
        <v>1283</v>
      </c>
      <c r="D905" s="142">
        <v>4.0508639999999998</v>
      </c>
      <c r="E905" s="142">
        <f t="shared" ref="E905:E908" si="846">D905*6%</f>
        <v>0.24305183999999999</v>
      </c>
      <c r="F905" s="142">
        <f t="shared" ref="F905:F908" si="847">D905-E905-H905</f>
        <v>3.4027257599999996</v>
      </c>
      <c r="G905" s="142">
        <v>0</v>
      </c>
      <c r="H905" s="142">
        <f t="shared" ref="H905:H908" si="848">D905*10%</f>
        <v>0.40508640000000001</v>
      </c>
      <c r="I905" s="142">
        <v>0.28810144800000004</v>
      </c>
      <c r="J905" s="142">
        <v>0</v>
      </c>
      <c r="K905" s="142">
        <v>0</v>
      </c>
      <c r="L905" s="142">
        <v>0</v>
      </c>
      <c r="M905" s="142">
        <v>0.28810144800000004</v>
      </c>
      <c r="N905" s="142">
        <f t="shared" ref="N905:N908" si="849">D905-I905</f>
        <v>3.7627625519999999</v>
      </c>
      <c r="O905" s="142">
        <f t="shared" ref="O905:O908" si="850">E905-J905</f>
        <v>0.24305183999999999</v>
      </c>
      <c r="P905" s="142">
        <f t="shared" ref="P905:P908" si="851">F905-K905</f>
        <v>3.4027257599999996</v>
      </c>
      <c r="Q905" s="142">
        <f t="shared" ref="Q905:Q908" si="852">G905-L905</f>
        <v>0</v>
      </c>
      <c r="R905" s="142">
        <f t="shared" ref="R905:R908" si="853">H905-M905</f>
        <v>0.11698495199999998</v>
      </c>
      <c r="S905" s="134">
        <v>0.24008454000000001</v>
      </c>
      <c r="T905" s="134">
        <v>0</v>
      </c>
      <c r="U905" s="168">
        <v>0</v>
      </c>
      <c r="V905" s="134">
        <v>0</v>
      </c>
      <c r="W905" s="142">
        <v>0.24008454000000001</v>
      </c>
      <c r="X905" s="142"/>
      <c r="Y905" s="142"/>
      <c r="Z905" s="142"/>
      <c r="AA905" s="142"/>
      <c r="AB905" s="142"/>
      <c r="AC905" s="142"/>
      <c r="AD905" s="142"/>
      <c r="AE905" s="134">
        <v>0</v>
      </c>
      <c r="AF905" s="142"/>
      <c r="AG905" s="142"/>
      <c r="AH905" s="142"/>
      <c r="AI905" s="142"/>
      <c r="AJ905" s="134">
        <v>0</v>
      </c>
      <c r="AK905" s="142"/>
    </row>
    <row r="906" spans="1:37" ht="78.75" x14ac:dyDescent="0.25">
      <c r="A906" s="141">
        <f t="shared" si="764"/>
        <v>790</v>
      </c>
      <c r="B906" s="140" t="s">
        <v>1284</v>
      </c>
      <c r="C906" s="132" t="s">
        <v>2163</v>
      </c>
      <c r="D906" s="142">
        <v>7.2843479999999996</v>
      </c>
      <c r="E906" s="142">
        <f t="shared" si="846"/>
        <v>0.43706087999999998</v>
      </c>
      <c r="F906" s="142">
        <f t="shared" si="847"/>
        <v>6.1188523200000002</v>
      </c>
      <c r="G906" s="142">
        <v>0</v>
      </c>
      <c r="H906" s="142">
        <f t="shared" si="848"/>
        <v>0.72843480000000005</v>
      </c>
      <c r="I906" s="142">
        <v>0.66544442399999992</v>
      </c>
      <c r="J906" s="142">
        <v>0</v>
      </c>
      <c r="K906" s="142">
        <v>0</v>
      </c>
      <c r="L906" s="142">
        <v>0</v>
      </c>
      <c r="M906" s="142">
        <v>0.66544442399999992</v>
      </c>
      <c r="N906" s="142">
        <f t="shared" si="849"/>
        <v>6.6189035759999992</v>
      </c>
      <c r="O906" s="142">
        <f t="shared" si="850"/>
        <v>0.43706087999999998</v>
      </c>
      <c r="P906" s="142">
        <f t="shared" si="851"/>
        <v>6.1188523200000002</v>
      </c>
      <c r="Q906" s="142">
        <f t="shared" si="852"/>
        <v>0</v>
      </c>
      <c r="R906" s="142">
        <f t="shared" si="853"/>
        <v>6.2990376000000126E-2</v>
      </c>
      <c r="S906" s="134">
        <v>5.9499207699999994</v>
      </c>
      <c r="T906" s="134">
        <v>0.97241721000000003</v>
      </c>
      <c r="U906" s="168">
        <v>4.42296654</v>
      </c>
      <c r="V906" s="134">
        <v>0</v>
      </c>
      <c r="W906" s="142">
        <v>0.55453701999999994</v>
      </c>
      <c r="X906" s="142"/>
      <c r="Y906" s="142"/>
      <c r="Z906" s="142"/>
      <c r="AA906" s="142"/>
      <c r="AB906" s="142"/>
      <c r="AC906" s="142"/>
      <c r="AD906" s="142"/>
      <c r="AE906" s="134">
        <v>0</v>
      </c>
      <c r="AF906" s="181">
        <v>2020</v>
      </c>
      <c r="AG906" s="142" t="s">
        <v>2200</v>
      </c>
      <c r="AH906" s="142" t="s">
        <v>2201</v>
      </c>
      <c r="AI906" s="142" t="s">
        <v>2202</v>
      </c>
      <c r="AJ906" s="134">
        <v>1.01</v>
      </c>
      <c r="AK906" s="142"/>
    </row>
    <row r="907" spans="1:37" ht="63" x14ac:dyDescent="0.25">
      <c r="A907" s="141">
        <f t="shared" si="764"/>
        <v>791</v>
      </c>
      <c r="B907" s="140" t="s">
        <v>1286</v>
      </c>
      <c r="C907" s="132" t="s">
        <v>2164</v>
      </c>
      <c r="D907" s="142">
        <v>1.2E-2</v>
      </c>
      <c r="E907" s="142">
        <f t="shared" si="846"/>
        <v>7.1999999999999994E-4</v>
      </c>
      <c r="F907" s="142">
        <f t="shared" si="847"/>
        <v>1.008E-2</v>
      </c>
      <c r="G907" s="142">
        <v>0</v>
      </c>
      <c r="H907" s="142">
        <f t="shared" si="848"/>
        <v>1.2000000000000001E-3</v>
      </c>
      <c r="I907" s="142">
        <v>0</v>
      </c>
      <c r="J907" s="142">
        <v>0</v>
      </c>
      <c r="K907" s="142">
        <v>0</v>
      </c>
      <c r="L907" s="142">
        <v>0</v>
      </c>
      <c r="M907" s="142">
        <v>0</v>
      </c>
      <c r="N907" s="142">
        <f t="shared" si="849"/>
        <v>1.2E-2</v>
      </c>
      <c r="O907" s="142">
        <f t="shared" si="850"/>
        <v>7.1999999999999994E-4</v>
      </c>
      <c r="P907" s="142">
        <f t="shared" si="851"/>
        <v>1.008E-2</v>
      </c>
      <c r="Q907" s="142">
        <f t="shared" si="852"/>
        <v>0</v>
      </c>
      <c r="R907" s="142">
        <f t="shared" si="853"/>
        <v>1.2000000000000001E-3</v>
      </c>
      <c r="S907" s="134">
        <v>0</v>
      </c>
      <c r="T907" s="134">
        <v>0</v>
      </c>
      <c r="U907" s="168">
        <v>0</v>
      </c>
      <c r="V907" s="134">
        <v>0</v>
      </c>
      <c r="W907" s="142">
        <v>0</v>
      </c>
      <c r="X907" s="142"/>
      <c r="Y907" s="142"/>
      <c r="Z907" s="142"/>
      <c r="AA907" s="142"/>
      <c r="AB907" s="142"/>
      <c r="AC907" s="142"/>
      <c r="AD907" s="142"/>
      <c r="AE907" s="134">
        <v>0</v>
      </c>
      <c r="AF907" s="142"/>
      <c r="AG907" s="142"/>
      <c r="AH907" s="142"/>
      <c r="AI907" s="142"/>
      <c r="AJ907" s="134">
        <v>0</v>
      </c>
      <c r="AK907" s="142"/>
    </row>
    <row r="908" spans="1:37" ht="47.25" x14ac:dyDescent="0.25">
      <c r="A908" s="141">
        <f t="shared" si="764"/>
        <v>792</v>
      </c>
      <c r="B908" s="140" t="s">
        <v>1288</v>
      </c>
      <c r="C908" s="132" t="s">
        <v>2075</v>
      </c>
      <c r="D908" s="142">
        <v>0.194856</v>
      </c>
      <c r="E908" s="142">
        <f t="shared" si="846"/>
        <v>1.169136E-2</v>
      </c>
      <c r="F908" s="142">
        <f t="shared" si="847"/>
        <v>0.16367904</v>
      </c>
      <c r="G908" s="142">
        <v>0</v>
      </c>
      <c r="H908" s="142">
        <f t="shared" si="848"/>
        <v>1.9485600000000002E-2</v>
      </c>
      <c r="I908" s="142">
        <v>1.3858343999999998E-2</v>
      </c>
      <c r="J908" s="142">
        <v>0</v>
      </c>
      <c r="K908" s="142">
        <v>0</v>
      </c>
      <c r="L908" s="142">
        <v>0</v>
      </c>
      <c r="M908" s="142">
        <v>1.3858343999999998E-2</v>
      </c>
      <c r="N908" s="142">
        <f t="shared" si="849"/>
        <v>0.18099765600000001</v>
      </c>
      <c r="O908" s="142">
        <f t="shared" si="850"/>
        <v>1.169136E-2</v>
      </c>
      <c r="P908" s="142">
        <f t="shared" si="851"/>
        <v>0.16367904</v>
      </c>
      <c r="Q908" s="142">
        <f t="shared" si="852"/>
        <v>0</v>
      </c>
      <c r="R908" s="142">
        <f t="shared" si="853"/>
        <v>5.6272560000000041E-3</v>
      </c>
      <c r="S908" s="134">
        <v>1.1548620000000001E-2</v>
      </c>
      <c r="T908" s="134">
        <v>0</v>
      </c>
      <c r="U908" s="168">
        <v>0</v>
      </c>
      <c r="V908" s="134">
        <v>0</v>
      </c>
      <c r="W908" s="142">
        <v>1.1548620000000001E-2</v>
      </c>
      <c r="X908" s="142"/>
      <c r="Y908" s="142"/>
      <c r="Z908" s="142"/>
      <c r="AA908" s="142"/>
      <c r="AB908" s="142"/>
      <c r="AC908" s="142"/>
      <c r="AD908" s="142"/>
      <c r="AE908" s="134">
        <v>0</v>
      </c>
      <c r="AF908" s="142"/>
      <c r="AG908" s="142"/>
      <c r="AH908" s="142"/>
      <c r="AI908" s="142"/>
      <c r="AJ908" s="134">
        <v>0</v>
      </c>
      <c r="AK908" s="142"/>
    </row>
    <row r="909" spans="1:37" ht="31.5" x14ac:dyDescent="0.25">
      <c r="A909" s="173"/>
      <c r="B909" s="189" t="s">
        <v>307</v>
      </c>
      <c r="C909" s="177"/>
      <c r="D909" s="195">
        <v>7.4786639999999993</v>
      </c>
      <c r="E909" s="195">
        <f t="shared" ref="E909:AK909" si="854">SUM(E910:E910)</f>
        <v>0.44871983999999998</v>
      </c>
      <c r="F909" s="195">
        <f t="shared" si="854"/>
        <v>6.28207776</v>
      </c>
      <c r="G909" s="195">
        <f t="shared" si="854"/>
        <v>0</v>
      </c>
      <c r="H909" s="195">
        <f t="shared" si="854"/>
        <v>0.74786640000000004</v>
      </c>
      <c r="I909" s="195">
        <f t="shared" si="854"/>
        <v>0.531889956</v>
      </c>
      <c r="J909" s="195">
        <f t="shared" si="854"/>
        <v>0</v>
      </c>
      <c r="K909" s="195">
        <f t="shared" si="854"/>
        <v>0</v>
      </c>
      <c r="L909" s="195">
        <f t="shared" si="854"/>
        <v>0</v>
      </c>
      <c r="M909" s="195">
        <f t="shared" si="854"/>
        <v>0.531889956</v>
      </c>
      <c r="N909" s="195">
        <f t="shared" si="854"/>
        <v>6.9467740440000005</v>
      </c>
      <c r="O909" s="195">
        <f t="shared" si="854"/>
        <v>0.44871983999999998</v>
      </c>
      <c r="P909" s="195">
        <f t="shared" si="854"/>
        <v>6.28207776</v>
      </c>
      <c r="Q909" s="195">
        <f t="shared" si="854"/>
        <v>0</v>
      </c>
      <c r="R909" s="195">
        <f t="shared" si="854"/>
        <v>0.21597644400000005</v>
      </c>
      <c r="S909" s="172">
        <v>0.44324163</v>
      </c>
      <c r="T909" s="172">
        <v>0</v>
      </c>
      <c r="U909" s="168">
        <v>0</v>
      </c>
      <c r="V909" s="172">
        <v>0</v>
      </c>
      <c r="W909" s="195">
        <v>0.44324163</v>
      </c>
      <c r="X909" s="195">
        <f t="shared" si="854"/>
        <v>0</v>
      </c>
      <c r="Y909" s="195">
        <f t="shared" si="854"/>
        <v>0</v>
      </c>
      <c r="Z909" s="195">
        <f t="shared" si="854"/>
        <v>0</v>
      </c>
      <c r="AA909" s="195">
        <f t="shared" si="854"/>
        <v>0</v>
      </c>
      <c r="AB909" s="195"/>
      <c r="AC909" s="195"/>
      <c r="AD909" s="195"/>
      <c r="AE909" s="195">
        <f t="shared" si="854"/>
        <v>0</v>
      </c>
      <c r="AF909" s="195"/>
      <c r="AG909" s="195"/>
      <c r="AH909" s="195"/>
      <c r="AI909" s="195"/>
      <c r="AJ909" s="195">
        <f t="shared" si="854"/>
        <v>0</v>
      </c>
      <c r="AK909" s="195">
        <f t="shared" si="854"/>
        <v>0</v>
      </c>
    </row>
    <row r="910" spans="1:37" ht="94.5" x14ac:dyDescent="0.25">
      <c r="A910" s="141">
        <f t="shared" si="764"/>
        <v>793</v>
      </c>
      <c r="B910" s="140" t="s">
        <v>1289</v>
      </c>
      <c r="C910" s="132" t="s">
        <v>2076</v>
      </c>
      <c r="D910" s="142">
        <v>7.4786640000000002</v>
      </c>
      <c r="E910" s="142">
        <f>D910*6%</f>
        <v>0.44871983999999998</v>
      </c>
      <c r="F910" s="142">
        <f>D910-E910-H910</f>
        <v>6.28207776</v>
      </c>
      <c r="G910" s="142">
        <v>0</v>
      </c>
      <c r="H910" s="142">
        <f>D910*10%</f>
        <v>0.74786640000000004</v>
      </c>
      <c r="I910" s="142">
        <v>0.531889956</v>
      </c>
      <c r="J910" s="142">
        <v>0</v>
      </c>
      <c r="K910" s="142">
        <v>0</v>
      </c>
      <c r="L910" s="142">
        <v>0</v>
      </c>
      <c r="M910" s="142">
        <v>0.531889956</v>
      </c>
      <c r="N910" s="142">
        <f>D910-I910</f>
        <v>6.9467740440000005</v>
      </c>
      <c r="O910" s="142">
        <f t="shared" ref="O910" si="855">E910-J910</f>
        <v>0.44871983999999998</v>
      </c>
      <c r="P910" s="142">
        <f t="shared" ref="P910" si="856">F910-K910</f>
        <v>6.28207776</v>
      </c>
      <c r="Q910" s="142">
        <f t="shared" ref="Q910" si="857">G910-L910</f>
        <v>0</v>
      </c>
      <c r="R910" s="142">
        <f t="shared" ref="R910" si="858">H910-M910</f>
        <v>0.21597644400000005</v>
      </c>
      <c r="S910" s="134">
        <v>0.44324163</v>
      </c>
      <c r="T910" s="134">
        <v>0</v>
      </c>
      <c r="U910" s="168">
        <v>0</v>
      </c>
      <c r="V910" s="134">
        <v>0</v>
      </c>
      <c r="W910" s="142">
        <v>0.44324163</v>
      </c>
      <c r="X910" s="142"/>
      <c r="Y910" s="142"/>
      <c r="Z910" s="142"/>
      <c r="AA910" s="142"/>
      <c r="AB910" s="142"/>
      <c r="AC910" s="142"/>
      <c r="AD910" s="142"/>
      <c r="AE910" s="134">
        <v>0</v>
      </c>
      <c r="AF910" s="142"/>
      <c r="AG910" s="142"/>
      <c r="AH910" s="142"/>
      <c r="AI910" s="142"/>
      <c r="AJ910" s="134">
        <v>0</v>
      </c>
      <c r="AK910" s="142"/>
    </row>
    <row r="911" spans="1:37" ht="31.5" x14ac:dyDescent="0.25">
      <c r="A911" s="173"/>
      <c r="B911" s="189" t="s">
        <v>323</v>
      </c>
      <c r="C911" s="177"/>
      <c r="D911" s="195">
        <v>1.2E-2</v>
      </c>
      <c r="E911" s="195">
        <f t="shared" ref="E911:AK911" si="859">E912</f>
        <v>7.1999999999999994E-4</v>
      </c>
      <c r="F911" s="195">
        <f t="shared" si="859"/>
        <v>1.008E-2</v>
      </c>
      <c r="G911" s="195">
        <f t="shared" si="859"/>
        <v>0</v>
      </c>
      <c r="H911" s="195">
        <f t="shared" si="859"/>
        <v>1.2000000000000001E-3</v>
      </c>
      <c r="I911" s="195">
        <f t="shared" si="859"/>
        <v>0</v>
      </c>
      <c r="J911" s="195">
        <f t="shared" si="859"/>
        <v>0</v>
      </c>
      <c r="K911" s="195">
        <f t="shared" si="859"/>
        <v>0</v>
      </c>
      <c r="L911" s="195">
        <f t="shared" si="859"/>
        <v>0</v>
      </c>
      <c r="M911" s="195">
        <f t="shared" si="859"/>
        <v>0</v>
      </c>
      <c r="N911" s="195">
        <f t="shared" si="859"/>
        <v>1.2E-2</v>
      </c>
      <c r="O911" s="195">
        <f t="shared" si="859"/>
        <v>7.1999999999999994E-4</v>
      </c>
      <c r="P911" s="195">
        <f t="shared" si="859"/>
        <v>1.008E-2</v>
      </c>
      <c r="Q911" s="195">
        <f t="shared" si="859"/>
        <v>0</v>
      </c>
      <c r="R911" s="195">
        <f t="shared" si="859"/>
        <v>1.2000000000000001E-3</v>
      </c>
      <c r="S911" s="172">
        <v>0</v>
      </c>
      <c r="T911" s="172">
        <v>0</v>
      </c>
      <c r="U911" s="168">
        <v>0</v>
      </c>
      <c r="V911" s="172">
        <v>0</v>
      </c>
      <c r="W911" s="195">
        <v>0</v>
      </c>
      <c r="X911" s="195">
        <f t="shared" si="859"/>
        <v>0</v>
      </c>
      <c r="Y911" s="195">
        <f t="shared" si="859"/>
        <v>0</v>
      </c>
      <c r="Z911" s="195">
        <f t="shared" si="859"/>
        <v>0</v>
      </c>
      <c r="AA911" s="195">
        <f t="shared" si="859"/>
        <v>0</v>
      </c>
      <c r="AB911" s="195"/>
      <c r="AC911" s="195"/>
      <c r="AD911" s="195"/>
      <c r="AE911" s="195">
        <f t="shared" si="859"/>
        <v>0</v>
      </c>
      <c r="AF911" s="195"/>
      <c r="AG911" s="195"/>
      <c r="AH911" s="195"/>
      <c r="AI911" s="195"/>
      <c r="AJ911" s="195">
        <f t="shared" si="859"/>
        <v>0</v>
      </c>
      <c r="AK911" s="195">
        <f t="shared" si="859"/>
        <v>0</v>
      </c>
    </row>
    <row r="912" spans="1:37" ht="110.25" x14ac:dyDescent="0.25">
      <c r="A912" s="141">
        <f t="shared" si="764"/>
        <v>794</v>
      </c>
      <c r="B912" s="133" t="s">
        <v>1290</v>
      </c>
      <c r="C912" s="138" t="s">
        <v>2165</v>
      </c>
      <c r="D912" s="142">
        <v>1.2E-2</v>
      </c>
      <c r="E912" s="142">
        <f>D912*6%</f>
        <v>7.1999999999999994E-4</v>
      </c>
      <c r="F912" s="142">
        <f>D912-E912-H912</f>
        <v>1.008E-2</v>
      </c>
      <c r="G912" s="142">
        <v>0</v>
      </c>
      <c r="H912" s="142">
        <f>D912*10%</f>
        <v>1.2000000000000001E-3</v>
      </c>
      <c r="I912" s="142">
        <v>0</v>
      </c>
      <c r="J912" s="142">
        <v>0</v>
      </c>
      <c r="K912" s="142">
        <v>0</v>
      </c>
      <c r="L912" s="142">
        <v>0</v>
      </c>
      <c r="M912" s="142">
        <v>0</v>
      </c>
      <c r="N912" s="142">
        <f>D912-I912</f>
        <v>1.2E-2</v>
      </c>
      <c r="O912" s="142">
        <f t="shared" ref="O912" si="860">E912-J912</f>
        <v>7.1999999999999994E-4</v>
      </c>
      <c r="P912" s="142">
        <f t="shared" ref="P912" si="861">F912-K912</f>
        <v>1.008E-2</v>
      </c>
      <c r="Q912" s="142">
        <f t="shared" ref="Q912" si="862">G912-L912</f>
        <v>0</v>
      </c>
      <c r="R912" s="142">
        <f t="shared" ref="R912" si="863">H912-M912</f>
        <v>1.2000000000000001E-3</v>
      </c>
      <c r="S912" s="134">
        <v>0</v>
      </c>
      <c r="T912" s="134">
        <v>0</v>
      </c>
      <c r="U912" s="168">
        <v>0</v>
      </c>
      <c r="V912" s="134">
        <v>0</v>
      </c>
      <c r="W912" s="142">
        <v>0</v>
      </c>
      <c r="X912" s="142"/>
      <c r="Y912" s="142"/>
      <c r="Z912" s="142"/>
      <c r="AA912" s="142"/>
      <c r="AB912" s="142"/>
      <c r="AC912" s="142"/>
      <c r="AD912" s="142"/>
      <c r="AE912" s="134">
        <v>0</v>
      </c>
      <c r="AF912" s="142"/>
      <c r="AG912" s="142"/>
      <c r="AH912" s="142"/>
      <c r="AI912" s="142"/>
      <c r="AJ912" s="134">
        <v>0</v>
      </c>
      <c r="AK912" s="142"/>
    </row>
    <row r="913" spans="1:37" ht="15.75" x14ac:dyDescent="0.25">
      <c r="A913" s="173"/>
      <c r="B913" s="192" t="s">
        <v>1292</v>
      </c>
      <c r="C913" s="193"/>
      <c r="D913" s="195">
        <v>0</v>
      </c>
      <c r="E913" s="195">
        <f t="shared" ref="E913:AK913" si="864">E914</f>
        <v>0</v>
      </c>
      <c r="F913" s="195">
        <f t="shared" si="864"/>
        <v>0</v>
      </c>
      <c r="G913" s="195">
        <f t="shared" si="864"/>
        <v>0</v>
      </c>
      <c r="H913" s="195">
        <f t="shared" si="864"/>
        <v>0</v>
      </c>
      <c r="I913" s="195">
        <f t="shared" si="864"/>
        <v>0</v>
      </c>
      <c r="J913" s="195">
        <f t="shared" si="864"/>
        <v>0</v>
      </c>
      <c r="K913" s="195">
        <f t="shared" si="864"/>
        <v>0</v>
      </c>
      <c r="L913" s="195">
        <f t="shared" si="864"/>
        <v>0</v>
      </c>
      <c r="M913" s="195">
        <f t="shared" si="864"/>
        <v>0</v>
      </c>
      <c r="N913" s="195">
        <f t="shared" si="864"/>
        <v>0</v>
      </c>
      <c r="O913" s="195">
        <f t="shared" si="864"/>
        <v>0</v>
      </c>
      <c r="P913" s="195">
        <f t="shared" si="864"/>
        <v>0</v>
      </c>
      <c r="Q913" s="195">
        <f t="shared" si="864"/>
        <v>0</v>
      </c>
      <c r="R913" s="195">
        <f t="shared" si="864"/>
        <v>0</v>
      </c>
      <c r="S913" s="172">
        <v>0.39322140999999999</v>
      </c>
      <c r="T913" s="172">
        <v>0.12354241000000001</v>
      </c>
      <c r="U913" s="168">
        <v>0.26967899999999995</v>
      </c>
      <c r="V913" s="172">
        <v>0</v>
      </c>
      <c r="W913" s="195">
        <v>0</v>
      </c>
      <c r="X913" s="195">
        <f t="shared" si="864"/>
        <v>0</v>
      </c>
      <c r="Y913" s="195">
        <f t="shared" si="864"/>
        <v>0</v>
      </c>
      <c r="Z913" s="195">
        <f t="shared" si="864"/>
        <v>0</v>
      </c>
      <c r="AA913" s="195">
        <f t="shared" si="864"/>
        <v>0</v>
      </c>
      <c r="AB913" s="195"/>
      <c r="AC913" s="195"/>
      <c r="AD913" s="195"/>
      <c r="AE913" s="195">
        <f t="shared" si="864"/>
        <v>0</v>
      </c>
      <c r="AF913" s="195"/>
      <c r="AG913" s="195"/>
      <c r="AH913" s="195"/>
      <c r="AI913" s="195"/>
      <c r="AJ913" s="195">
        <f t="shared" si="864"/>
        <v>0.09</v>
      </c>
      <c r="AK913" s="195">
        <f t="shared" si="864"/>
        <v>0</v>
      </c>
    </row>
    <row r="914" spans="1:37" ht="47.25" x14ac:dyDescent="0.25">
      <c r="A914" s="141">
        <f t="shared" si="764"/>
        <v>795</v>
      </c>
      <c r="B914" s="140" t="s">
        <v>1293</v>
      </c>
      <c r="C914" s="132" t="s">
        <v>1294</v>
      </c>
      <c r="D914" s="142">
        <v>0</v>
      </c>
      <c r="E914" s="142">
        <f>D914*6%</f>
        <v>0</v>
      </c>
      <c r="F914" s="142">
        <f>D914-E914-H914</f>
        <v>0</v>
      </c>
      <c r="G914" s="142">
        <v>0</v>
      </c>
      <c r="H914" s="142">
        <f>D914*10%</f>
        <v>0</v>
      </c>
      <c r="I914" s="142">
        <v>0</v>
      </c>
      <c r="J914" s="142">
        <v>0</v>
      </c>
      <c r="K914" s="142">
        <v>0</v>
      </c>
      <c r="L914" s="142">
        <v>0</v>
      </c>
      <c r="M914" s="142">
        <v>0</v>
      </c>
      <c r="N914" s="142">
        <f>D914-I914</f>
        <v>0</v>
      </c>
      <c r="O914" s="142">
        <f t="shared" ref="O914" si="865">E914-J914</f>
        <v>0</v>
      </c>
      <c r="P914" s="142">
        <f t="shared" ref="P914" si="866">F914-K914</f>
        <v>0</v>
      </c>
      <c r="Q914" s="142">
        <f t="shared" ref="Q914" si="867">G914-L914</f>
        <v>0</v>
      </c>
      <c r="R914" s="142">
        <f t="shared" ref="R914" si="868">H914-M914</f>
        <v>0</v>
      </c>
      <c r="S914" s="134">
        <v>0.39322140999999999</v>
      </c>
      <c r="T914" s="134">
        <v>0.12354241000000001</v>
      </c>
      <c r="U914" s="168">
        <v>0.26967899999999995</v>
      </c>
      <c r="V914" s="134">
        <v>0</v>
      </c>
      <c r="W914" s="142">
        <v>0</v>
      </c>
      <c r="X914" s="142"/>
      <c r="Y914" s="142"/>
      <c r="Z914" s="142"/>
      <c r="AA914" s="142"/>
      <c r="AB914" s="142"/>
      <c r="AC914" s="142"/>
      <c r="AD914" s="142"/>
      <c r="AE914" s="134">
        <v>0</v>
      </c>
      <c r="AF914" s="181">
        <v>2020</v>
      </c>
      <c r="AG914" s="142" t="s">
        <v>2200</v>
      </c>
      <c r="AH914" s="142" t="s">
        <v>2201</v>
      </c>
      <c r="AI914" s="142" t="s">
        <v>2202</v>
      </c>
      <c r="AJ914" s="134">
        <v>0.09</v>
      </c>
      <c r="AK914" s="142"/>
    </row>
    <row r="915" spans="1:37" ht="15.75" x14ac:dyDescent="0.25">
      <c r="A915" s="173"/>
      <c r="B915" s="189" t="s">
        <v>455</v>
      </c>
      <c r="C915" s="177"/>
      <c r="D915" s="195">
        <v>0</v>
      </c>
      <c r="E915" s="195">
        <f t="shared" ref="E915:AK915" si="869">E916</f>
        <v>0</v>
      </c>
      <c r="F915" s="195">
        <f t="shared" si="869"/>
        <v>0</v>
      </c>
      <c r="G915" s="195">
        <f t="shared" si="869"/>
        <v>0</v>
      </c>
      <c r="H915" s="195">
        <f t="shared" si="869"/>
        <v>0</v>
      </c>
      <c r="I915" s="195">
        <f t="shared" si="869"/>
        <v>0</v>
      </c>
      <c r="J915" s="195">
        <f t="shared" si="869"/>
        <v>0</v>
      </c>
      <c r="K915" s="195">
        <f t="shared" si="869"/>
        <v>0</v>
      </c>
      <c r="L915" s="195">
        <f t="shared" si="869"/>
        <v>0</v>
      </c>
      <c r="M915" s="195">
        <f t="shared" si="869"/>
        <v>0</v>
      </c>
      <c r="N915" s="195">
        <f t="shared" si="869"/>
        <v>0</v>
      </c>
      <c r="O915" s="195">
        <f t="shared" si="869"/>
        <v>0</v>
      </c>
      <c r="P915" s="195">
        <f t="shared" si="869"/>
        <v>0</v>
      </c>
      <c r="Q915" s="195">
        <f t="shared" si="869"/>
        <v>0</v>
      </c>
      <c r="R915" s="195">
        <f t="shared" si="869"/>
        <v>0</v>
      </c>
      <c r="S915" s="172">
        <v>7.1193220000000002E-2</v>
      </c>
      <c r="T915" s="172">
        <v>7.1193220000000002E-2</v>
      </c>
      <c r="U915" s="168">
        <v>0</v>
      </c>
      <c r="V915" s="172">
        <v>0</v>
      </c>
      <c r="W915" s="195">
        <v>0</v>
      </c>
      <c r="X915" s="195">
        <f t="shared" si="869"/>
        <v>0</v>
      </c>
      <c r="Y915" s="195">
        <f t="shared" si="869"/>
        <v>0</v>
      </c>
      <c r="Z915" s="195">
        <f t="shared" si="869"/>
        <v>0</v>
      </c>
      <c r="AA915" s="195">
        <f t="shared" si="869"/>
        <v>0</v>
      </c>
      <c r="AB915" s="195"/>
      <c r="AC915" s="195"/>
      <c r="AD915" s="195"/>
      <c r="AE915" s="195">
        <f t="shared" si="869"/>
        <v>0</v>
      </c>
      <c r="AF915" s="195"/>
      <c r="AG915" s="195"/>
      <c r="AH915" s="195"/>
      <c r="AI915" s="195"/>
      <c r="AJ915" s="195">
        <f t="shared" si="869"/>
        <v>0</v>
      </c>
      <c r="AK915" s="195">
        <f t="shared" si="869"/>
        <v>0</v>
      </c>
    </row>
    <row r="916" spans="1:37" ht="47.25" x14ac:dyDescent="0.25">
      <c r="A916" s="141">
        <f t="shared" si="764"/>
        <v>796</v>
      </c>
      <c r="B916" s="140" t="s">
        <v>1295</v>
      </c>
      <c r="C916" s="132" t="s">
        <v>2166</v>
      </c>
      <c r="D916" s="142">
        <v>0</v>
      </c>
      <c r="E916" s="142">
        <f>D916*6%</f>
        <v>0</v>
      </c>
      <c r="F916" s="142">
        <f>D916-E916-H916</f>
        <v>0</v>
      </c>
      <c r="G916" s="142">
        <v>0</v>
      </c>
      <c r="H916" s="142">
        <f>D916*10%</f>
        <v>0</v>
      </c>
      <c r="I916" s="142">
        <v>0</v>
      </c>
      <c r="J916" s="142">
        <v>0</v>
      </c>
      <c r="K916" s="142">
        <v>0</v>
      </c>
      <c r="L916" s="142">
        <v>0</v>
      </c>
      <c r="M916" s="142">
        <v>0</v>
      </c>
      <c r="N916" s="142">
        <f>D916-I916</f>
        <v>0</v>
      </c>
      <c r="O916" s="142">
        <f t="shared" ref="O916" si="870">E916-J916</f>
        <v>0</v>
      </c>
      <c r="P916" s="142">
        <f t="shared" ref="P916" si="871">F916-K916</f>
        <v>0</v>
      </c>
      <c r="Q916" s="142">
        <f t="shared" ref="Q916" si="872">G916-L916</f>
        <v>0</v>
      </c>
      <c r="R916" s="142">
        <f t="shared" ref="R916" si="873">H916-M916</f>
        <v>0</v>
      </c>
      <c r="S916" s="134">
        <v>7.1193220000000002E-2</v>
      </c>
      <c r="T916" s="134">
        <v>7.1193220000000002E-2</v>
      </c>
      <c r="U916" s="168">
        <v>0</v>
      </c>
      <c r="V916" s="134">
        <v>0</v>
      </c>
      <c r="W916" s="142">
        <v>0</v>
      </c>
      <c r="X916" s="142"/>
      <c r="Y916" s="142"/>
      <c r="Z916" s="142"/>
      <c r="AA916" s="142"/>
      <c r="AB916" s="142"/>
      <c r="AC916" s="142"/>
      <c r="AD916" s="142"/>
      <c r="AE916" s="134">
        <v>0</v>
      </c>
      <c r="AF916" s="142"/>
      <c r="AG916" s="142"/>
      <c r="AH916" s="142"/>
      <c r="AI916" s="142"/>
      <c r="AJ916" s="134">
        <v>0</v>
      </c>
      <c r="AK916" s="142"/>
    </row>
    <row r="917" spans="1:37" ht="15.75" x14ac:dyDescent="0.25">
      <c r="A917" s="173"/>
      <c r="B917" s="189" t="s">
        <v>330</v>
      </c>
      <c r="C917" s="177"/>
      <c r="D917" s="195">
        <v>2.9259719999999998</v>
      </c>
      <c r="E917" s="195">
        <f t="shared" ref="E917:AK917" si="874">SUM(E918:E921)</f>
        <v>0.17555831999999996</v>
      </c>
      <c r="F917" s="195">
        <f t="shared" si="874"/>
        <v>2.45781648</v>
      </c>
      <c r="G917" s="195">
        <f t="shared" si="874"/>
        <v>0</v>
      </c>
      <c r="H917" s="195">
        <f t="shared" si="874"/>
        <v>0.2925972</v>
      </c>
      <c r="I917" s="195">
        <f t="shared" si="874"/>
        <v>2.1156623100000003</v>
      </c>
      <c r="J917" s="195">
        <f t="shared" si="874"/>
        <v>0.58337974999999997</v>
      </c>
      <c r="K917" s="195">
        <f t="shared" si="874"/>
        <v>1.5305756799999999</v>
      </c>
      <c r="L917" s="195">
        <f t="shared" si="874"/>
        <v>0</v>
      </c>
      <c r="M917" s="195">
        <f t="shared" si="874"/>
        <v>1.70688E-3</v>
      </c>
      <c r="N917" s="195">
        <f t="shared" si="874"/>
        <v>0.81030968999999997</v>
      </c>
      <c r="O917" s="195">
        <f t="shared" si="874"/>
        <v>-0.40782142999999998</v>
      </c>
      <c r="P917" s="195">
        <f t="shared" si="874"/>
        <v>0.92724079999999998</v>
      </c>
      <c r="Q917" s="195">
        <f t="shared" si="874"/>
        <v>0</v>
      </c>
      <c r="R917" s="195">
        <f t="shared" si="874"/>
        <v>0.29089031999999998</v>
      </c>
      <c r="S917" s="172">
        <v>1.4223999999999999E-3</v>
      </c>
      <c r="T917" s="172">
        <v>0</v>
      </c>
      <c r="U917" s="168">
        <v>0</v>
      </c>
      <c r="V917" s="172">
        <v>0</v>
      </c>
      <c r="W917" s="195">
        <v>1.4223999999999999E-3</v>
      </c>
      <c r="X917" s="195">
        <f t="shared" si="874"/>
        <v>0</v>
      </c>
      <c r="Y917" s="195">
        <f t="shared" si="874"/>
        <v>0</v>
      </c>
      <c r="Z917" s="195">
        <f t="shared" si="874"/>
        <v>0</v>
      </c>
      <c r="AA917" s="195">
        <f t="shared" si="874"/>
        <v>0</v>
      </c>
      <c r="AB917" s="195"/>
      <c r="AC917" s="195"/>
      <c r="AD917" s="195"/>
      <c r="AE917" s="195">
        <f t="shared" si="874"/>
        <v>0</v>
      </c>
      <c r="AF917" s="195"/>
      <c r="AG917" s="195"/>
      <c r="AH917" s="195"/>
      <c r="AI917" s="195"/>
      <c r="AJ917" s="195">
        <f t="shared" si="874"/>
        <v>0</v>
      </c>
      <c r="AK917" s="195">
        <f t="shared" si="874"/>
        <v>0</v>
      </c>
    </row>
    <row r="918" spans="1:37" ht="63" x14ac:dyDescent="0.25">
      <c r="A918" s="141">
        <f t="shared" ref="A918:A981" si="875">IF(A917&gt;0,A917+1,A916+1)</f>
        <v>797</v>
      </c>
      <c r="B918" s="140" t="s">
        <v>1296</v>
      </c>
      <c r="C918" s="132" t="s">
        <v>1297</v>
      </c>
      <c r="D918" s="142">
        <v>1.2E-2</v>
      </c>
      <c r="E918" s="142">
        <f t="shared" ref="E918:E921" si="876">D918*6%</f>
        <v>7.1999999999999994E-4</v>
      </c>
      <c r="F918" s="142">
        <f t="shared" ref="F918:F921" si="877">D918-E918-H918</f>
        <v>1.008E-2</v>
      </c>
      <c r="G918" s="142">
        <v>0</v>
      </c>
      <c r="H918" s="142">
        <f t="shared" ref="H918:H921" si="878">D918*10%</f>
        <v>1.2000000000000001E-3</v>
      </c>
      <c r="I918" s="142">
        <v>0</v>
      </c>
      <c r="J918" s="142">
        <v>0</v>
      </c>
      <c r="K918" s="142">
        <v>0</v>
      </c>
      <c r="L918" s="142">
        <v>0</v>
      </c>
      <c r="M918" s="142">
        <v>0</v>
      </c>
      <c r="N918" s="142">
        <f t="shared" ref="N918:N921" si="879">D918-I918</f>
        <v>1.2E-2</v>
      </c>
      <c r="O918" s="142">
        <f t="shared" ref="O918:O921" si="880">E918-J918</f>
        <v>7.1999999999999994E-4</v>
      </c>
      <c r="P918" s="142">
        <f t="shared" ref="P918:P921" si="881">F918-K918</f>
        <v>1.008E-2</v>
      </c>
      <c r="Q918" s="142">
        <f t="shared" ref="Q918:Q921" si="882">G918-L918</f>
        <v>0</v>
      </c>
      <c r="R918" s="142">
        <f t="shared" ref="R918:R921" si="883">H918-M918</f>
        <v>1.2000000000000001E-3</v>
      </c>
      <c r="S918" s="134">
        <v>0</v>
      </c>
      <c r="T918" s="134">
        <v>0</v>
      </c>
      <c r="U918" s="168">
        <v>0</v>
      </c>
      <c r="V918" s="134">
        <v>0</v>
      </c>
      <c r="W918" s="142">
        <v>0</v>
      </c>
      <c r="X918" s="142"/>
      <c r="Y918" s="142"/>
      <c r="Z918" s="142"/>
      <c r="AA918" s="142"/>
      <c r="AB918" s="142"/>
      <c r="AC918" s="142"/>
      <c r="AD918" s="142"/>
      <c r="AE918" s="134">
        <v>0</v>
      </c>
      <c r="AF918" s="142"/>
      <c r="AG918" s="142"/>
      <c r="AH918" s="142"/>
      <c r="AI918" s="142"/>
      <c r="AJ918" s="134">
        <v>0</v>
      </c>
      <c r="AK918" s="142"/>
    </row>
    <row r="919" spans="1:37" ht="63" x14ac:dyDescent="0.25">
      <c r="A919" s="141">
        <f t="shared" si="875"/>
        <v>798</v>
      </c>
      <c r="B919" s="140" t="s">
        <v>1298</v>
      </c>
      <c r="C919" s="132" t="s">
        <v>1299</v>
      </c>
      <c r="D919" s="142">
        <v>1.2E-2</v>
      </c>
      <c r="E919" s="142">
        <f t="shared" si="876"/>
        <v>7.1999999999999994E-4</v>
      </c>
      <c r="F919" s="142">
        <f t="shared" si="877"/>
        <v>1.008E-2</v>
      </c>
      <c r="G919" s="142">
        <v>0</v>
      </c>
      <c r="H919" s="142">
        <f t="shared" si="878"/>
        <v>1.2000000000000001E-3</v>
      </c>
      <c r="I919" s="142">
        <v>8.5344000000000001E-4</v>
      </c>
      <c r="J919" s="142">
        <v>0</v>
      </c>
      <c r="K919" s="142">
        <v>0</v>
      </c>
      <c r="L919" s="142">
        <v>0</v>
      </c>
      <c r="M919" s="142">
        <v>8.5344000000000001E-4</v>
      </c>
      <c r="N919" s="142">
        <f t="shared" si="879"/>
        <v>1.114656E-2</v>
      </c>
      <c r="O919" s="142">
        <f t="shared" si="880"/>
        <v>7.1999999999999994E-4</v>
      </c>
      <c r="P919" s="142">
        <f t="shared" si="881"/>
        <v>1.008E-2</v>
      </c>
      <c r="Q919" s="142">
        <f t="shared" si="882"/>
        <v>0</v>
      </c>
      <c r="R919" s="142">
        <f t="shared" si="883"/>
        <v>3.465600000000001E-4</v>
      </c>
      <c r="S919" s="134">
        <v>7.1119999999999994E-4</v>
      </c>
      <c r="T919" s="134">
        <v>0</v>
      </c>
      <c r="U919" s="168">
        <v>0</v>
      </c>
      <c r="V919" s="134">
        <v>0</v>
      </c>
      <c r="W919" s="142">
        <v>7.1119999999999994E-4</v>
      </c>
      <c r="X919" s="142"/>
      <c r="Y919" s="142"/>
      <c r="Z919" s="142"/>
      <c r="AA919" s="142"/>
      <c r="AB919" s="142"/>
      <c r="AC919" s="142"/>
      <c r="AD919" s="142"/>
      <c r="AE919" s="134">
        <v>0</v>
      </c>
      <c r="AF919" s="142"/>
      <c r="AG919" s="142"/>
      <c r="AH919" s="142"/>
      <c r="AI919" s="142"/>
      <c r="AJ919" s="134">
        <v>0</v>
      </c>
      <c r="AK919" s="142"/>
    </row>
    <row r="920" spans="1:37" ht="47.25" x14ac:dyDescent="0.25">
      <c r="A920" s="141">
        <f t="shared" si="875"/>
        <v>799</v>
      </c>
      <c r="B920" s="140" t="s">
        <v>1300</v>
      </c>
      <c r="C920" s="132" t="s">
        <v>2167</v>
      </c>
      <c r="D920" s="142">
        <v>2.8899719999999998</v>
      </c>
      <c r="E920" s="142">
        <f t="shared" si="876"/>
        <v>0.17339831999999997</v>
      </c>
      <c r="F920" s="142">
        <f t="shared" si="877"/>
        <v>2.4275764799999999</v>
      </c>
      <c r="G920" s="142">
        <v>0</v>
      </c>
      <c r="H920" s="142">
        <f t="shared" si="878"/>
        <v>0.28899720000000001</v>
      </c>
      <c r="I920" s="142">
        <v>2.1139554299999999</v>
      </c>
      <c r="J920" s="142">
        <v>0.58337974999999997</v>
      </c>
      <c r="K920" s="142">
        <v>1.5305756799999999</v>
      </c>
      <c r="L920" s="142">
        <v>0</v>
      </c>
      <c r="M920" s="142">
        <v>0</v>
      </c>
      <c r="N920" s="142">
        <f t="shared" si="879"/>
        <v>0.77601656999999991</v>
      </c>
      <c r="O920" s="142">
        <f t="shared" si="880"/>
        <v>-0.40998142999999998</v>
      </c>
      <c r="P920" s="142">
        <f t="shared" si="881"/>
        <v>0.89700080000000004</v>
      </c>
      <c r="Q920" s="142">
        <f t="shared" si="882"/>
        <v>0</v>
      </c>
      <c r="R920" s="142">
        <f t="shared" si="883"/>
        <v>0.28899720000000001</v>
      </c>
      <c r="S920" s="134">
        <v>0</v>
      </c>
      <c r="T920" s="134">
        <v>0</v>
      </c>
      <c r="U920" s="168">
        <v>0</v>
      </c>
      <c r="V920" s="134">
        <v>0</v>
      </c>
      <c r="W920" s="142">
        <v>0</v>
      </c>
      <c r="X920" s="142"/>
      <c r="Y920" s="142"/>
      <c r="Z920" s="142"/>
      <c r="AA920" s="142"/>
      <c r="AB920" s="142"/>
      <c r="AC920" s="142"/>
      <c r="AD920" s="142"/>
      <c r="AE920" s="134">
        <v>0</v>
      </c>
      <c r="AF920" s="142"/>
      <c r="AG920" s="142"/>
      <c r="AH920" s="142"/>
      <c r="AI920" s="142"/>
      <c r="AJ920" s="134">
        <v>0</v>
      </c>
      <c r="AK920" s="142"/>
    </row>
    <row r="921" spans="1:37" ht="78.75" x14ac:dyDescent="0.25">
      <c r="A921" s="141">
        <f t="shared" si="875"/>
        <v>800</v>
      </c>
      <c r="B921" s="140" t="s">
        <v>1302</v>
      </c>
      <c r="C921" s="132" t="s">
        <v>1303</v>
      </c>
      <c r="D921" s="142">
        <v>1.2E-2</v>
      </c>
      <c r="E921" s="142">
        <f t="shared" si="876"/>
        <v>7.1999999999999994E-4</v>
      </c>
      <c r="F921" s="142">
        <f t="shared" si="877"/>
        <v>1.008E-2</v>
      </c>
      <c r="G921" s="142">
        <v>0</v>
      </c>
      <c r="H921" s="142">
        <f t="shared" si="878"/>
        <v>1.2000000000000001E-3</v>
      </c>
      <c r="I921" s="142">
        <v>8.5344000000000001E-4</v>
      </c>
      <c r="J921" s="142">
        <v>0</v>
      </c>
      <c r="K921" s="142">
        <v>0</v>
      </c>
      <c r="L921" s="142">
        <v>0</v>
      </c>
      <c r="M921" s="142">
        <v>8.5344000000000001E-4</v>
      </c>
      <c r="N921" s="142">
        <f t="shared" si="879"/>
        <v>1.114656E-2</v>
      </c>
      <c r="O921" s="142">
        <f t="shared" si="880"/>
        <v>7.1999999999999994E-4</v>
      </c>
      <c r="P921" s="142">
        <f t="shared" si="881"/>
        <v>1.008E-2</v>
      </c>
      <c r="Q921" s="142">
        <f t="shared" si="882"/>
        <v>0</v>
      </c>
      <c r="R921" s="142">
        <f t="shared" si="883"/>
        <v>3.465600000000001E-4</v>
      </c>
      <c r="S921" s="134">
        <v>7.1119999999999994E-4</v>
      </c>
      <c r="T921" s="134">
        <v>0</v>
      </c>
      <c r="U921" s="168">
        <v>0</v>
      </c>
      <c r="V921" s="134">
        <v>0</v>
      </c>
      <c r="W921" s="142">
        <v>7.1119999999999994E-4</v>
      </c>
      <c r="X921" s="142"/>
      <c r="Y921" s="142"/>
      <c r="Z921" s="142"/>
      <c r="AA921" s="142"/>
      <c r="AB921" s="142"/>
      <c r="AC921" s="142"/>
      <c r="AD921" s="142"/>
      <c r="AE921" s="134">
        <v>0</v>
      </c>
      <c r="AF921" s="142"/>
      <c r="AG921" s="142"/>
      <c r="AH921" s="142"/>
      <c r="AI921" s="142"/>
      <c r="AJ921" s="134">
        <v>0</v>
      </c>
      <c r="AK921" s="142"/>
    </row>
    <row r="922" spans="1:37" ht="15.75" x14ac:dyDescent="0.25">
      <c r="A922" s="173"/>
      <c r="B922" s="189" t="s">
        <v>388</v>
      </c>
      <c r="C922" s="177"/>
      <c r="D922" s="195">
        <v>18.154356</v>
      </c>
      <c r="E922" s="195">
        <f t="shared" ref="E922:AK922" si="884">SUM(E923:E931)</f>
        <v>1.0892613600000001</v>
      </c>
      <c r="F922" s="195">
        <f t="shared" si="884"/>
        <v>15.249659040000001</v>
      </c>
      <c r="G922" s="195">
        <f t="shared" si="884"/>
        <v>0</v>
      </c>
      <c r="H922" s="195">
        <f t="shared" si="884"/>
        <v>1.8154356000000005</v>
      </c>
      <c r="I922" s="195">
        <f t="shared" si="884"/>
        <v>4.2790251379999997</v>
      </c>
      <c r="J922" s="195">
        <f t="shared" si="884"/>
        <v>0</v>
      </c>
      <c r="K922" s="195">
        <f t="shared" si="884"/>
        <v>3.1714316299999998</v>
      </c>
      <c r="L922" s="195">
        <f t="shared" si="884"/>
        <v>0</v>
      </c>
      <c r="M922" s="195">
        <f t="shared" si="884"/>
        <v>1.1075935079999999</v>
      </c>
      <c r="N922" s="195">
        <f t="shared" si="884"/>
        <v>13.875330862</v>
      </c>
      <c r="O922" s="195">
        <f t="shared" si="884"/>
        <v>1.0892613600000001</v>
      </c>
      <c r="P922" s="195">
        <f t="shared" si="884"/>
        <v>12.07822741</v>
      </c>
      <c r="Q922" s="195">
        <f t="shared" si="884"/>
        <v>0</v>
      </c>
      <c r="R922" s="195">
        <f t="shared" si="884"/>
        <v>0.70784209200000014</v>
      </c>
      <c r="S922" s="172">
        <v>8.9640856300000014</v>
      </c>
      <c r="T922" s="172">
        <v>0</v>
      </c>
      <c r="U922" s="168">
        <v>8.0318742599999986</v>
      </c>
      <c r="V922" s="172">
        <v>0</v>
      </c>
      <c r="W922" s="195">
        <v>0.93221136999999976</v>
      </c>
      <c r="X922" s="195">
        <f t="shared" si="884"/>
        <v>0</v>
      </c>
      <c r="Y922" s="195">
        <f t="shared" si="884"/>
        <v>0</v>
      </c>
      <c r="Z922" s="195">
        <f t="shared" si="884"/>
        <v>0</v>
      </c>
      <c r="AA922" s="195">
        <f t="shared" si="884"/>
        <v>0</v>
      </c>
      <c r="AB922" s="195"/>
      <c r="AC922" s="195"/>
      <c r="AD922" s="195"/>
      <c r="AE922" s="195">
        <f t="shared" si="884"/>
        <v>0.5</v>
      </c>
      <c r="AF922" s="195"/>
      <c r="AG922" s="195"/>
      <c r="AH922" s="195"/>
      <c r="AI922" s="195"/>
      <c r="AJ922" s="195">
        <f t="shared" si="884"/>
        <v>3.2858000000000001</v>
      </c>
      <c r="AK922" s="195">
        <f t="shared" si="884"/>
        <v>0</v>
      </c>
    </row>
    <row r="923" spans="1:37" ht="63" x14ac:dyDescent="0.25">
      <c r="A923" s="141">
        <f t="shared" si="875"/>
        <v>801</v>
      </c>
      <c r="B923" s="140" t="s">
        <v>1304</v>
      </c>
      <c r="C923" s="132" t="s">
        <v>2168</v>
      </c>
      <c r="D923" s="142">
        <v>0.78742800000000002</v>
      </c>
      <c r="E923" s="142">
        <f t="shared" ref="E923:E931" si="885">D923*6%</f>
        <v>4.7245679999999998E-2</v>
      </c>
      <c r="F923" s="142">
        <f t="shared" ref="F923:F931" si="886">D923-E923-H923</f>
        <v>0.66143952000000006</v>
      </c>
      <c r="G923" s="142">
        <v>0</v>
      </c>
      <c r="H923" s="142">
        <f t="shared" ref="H923:H931" si="887">D923*10%</f>
        <v>7.8742800000000002E-2</v>
      </c>
      <c r="I923" s="142">
        <v>3.4155318979999998</v>
      </c>
      <c r="J923" s="142">
        <v>0</v>
      </c>
      <c r="K923" s="142">
        <v>3.1714316299999998</v>
      </c>
      <c r="L923" s="142">
        <v>0</v>
      </c>
      <c r="M923" s="142">
        <v>0.24410026800000001</v>
      </c>
      <c r="N923" s="142">
        <f t="shared" ref="N923:N931" si="888">D923-I923</f>
        <v>-2.628103898</v>
      </c>
      <c r="O923" s="142">
        <f t="shared" ref="O923:O931" si="889">E923-J923</f>
        <v>4.7245679999999998E-2</v>
      </c>
      <c r="P923" s="142">
        <f t="shared" ref="P923:P931" si="890">F923-K923</f>
        <v>-2.5099921099999998</v>
      </c>
      <c r="Q923" s="142">
        <f t="shared" ref="Q923:Q931" si="891">G923-L923</f>
        <v>0</v>
      </c>
      <c r="R923" s="142">
        <f t="shared" ref="R923:R931" si="892">H923-M923</f>
        <v>-0.16535746800000001</v>
      </c>
      <c r="S923" s="134">
        <v>0.70652698000000014</v>
      </c>
      <c r="T923" s="134">
        <v>0</v>
      </c>
      <c r="U923" s="168">
        <v>0.49389330999999997</v>
      </c>
      <c r="V923" s="134">
        <v>0</v>
      </c>
      <c r="W923" s="142">
        <v>0.21263367000000002</v>
      </c>
      <c r="X923" s="142"/>
      <c r="Y923" s="142"/>
      <c r="Z923" s="142"/>
      <c r="AA923" s="142"/>
      <c r="AB923" s="181">
        <v>2020</v>
      </c>
      <c r="AC923" s="142" t="s">
        <v>2198</v>
      </c>
      <c r="AD923" s="142" t="s">
        <v>2199</v>
      </c>
      <c r="AE923" s="134">
        <v>0.5</v>
      </c>
      <c r="AF923" s="181">
        <v>2020</v>
      </c>
      <c r="AG923" s="142" t="s">
        <v>2200</v>
      </c>
      <c r="AH923" s="142" t="s">
        <v>2201</v>
      </c>
      <c r="AI923" s="142" t="s">
        <v>2202</v>
      </c>
      <c r="AJ923" s="134">
        <v>1.2528000000000001</v>
      </c>
      <c r="AK923" s="142"/>
    </row>
    <row r="924" spans="1:37" ht="78.75" x14ac:dyDescent="0.25">
      <c r="A924" s="141">
        <f t="shared" si="875"/>
        <v>802</v>
      </c>
      <c r="B924" s="140" t="s">
        <v>1306</v>
      </c>
      <c r="C924" s="132" t="s">
        <v>2169</v>
      </c>
      <c r="D924" s="142">
        <v>1.2E-2</v>
      </c>
      <c r="E924" s="142">
        <f t="shared" si="885"/>
        <v>7.1999999999999994E-4</v>
      </c>
      <c r="F924" s="142">
        <f t="shared" si="886"/>
        <v>1.008E-2</v>
      </c>
      <c r="G924" s="142">
        <v>0</v>
      </c>
      <c r="H924" s="142">
        <f t="shared" si="887"/>
        <v>1.2000000000000001E-3</v>
      </c>
      <c r="I924" s="142">
        <v>0</v>
      </c>
      <c r="J924" s="142">
        <v>0</v>
      </c>
      <c r="K924" s="142">
        <v>0</v>
      </c>
      <c r="L924" s="142">
        <v>0</v>
      </c>
      <c r="M924" s="142">
        <v>0</v>
      </c>
      <c r="N924" s="142">
        <f t="shared" si="888"/>
        <v>1.2E-2</v>
      </c>
      <c r="O924" s="142">
        <f t="shared" si="889"/>
        <v>7.1999999999999994E-4</v>
      </c>
      <c r="P924" s="142">
        <f t="shared" si="890"/>
        <v>1.008E-2</v>
      </c>
      <c r="Q924" s="142">
        <f t="shared" si="891"/>
        <v>0</v>
      </c>
      <c r="R924" s="142">
        <f t="shared" si="892"/>
        <v>1.2000000000000001E-3</v>
      </c>
      <c r="S924" s="134">
        <v>0</v>
      </c>
      <c r="T924" s="134">
        <v>0</v>
      </c>
      <c r="U924" s="168">
        <v>0</v>
      </c>
      <c r="V924" s="134">
        <v>0</v>
      </c>
      <c r="W924" s="142">
        <v>0</v>
      </c>
      <c r="X924" s="142"/>
      <c r="Y924" s="142"/>
      <c r="Z924" s="142"/>
      <c r="AA924" s="142"/>
      <c r="AB924" s="142"/>
      <c r="AC924" s="142"/>
      <c r="AD924" s="142"/>
      <c r="AE924" s="134">
        <v>0</v>
      </c>
      <c r="AF924" s="142"/>
      <c r="AG924" s="142"/>
      <c r="AH924" s="142"/>
      <c r="AI924" s="142"/>
      <c r="AJ924" s="134">
        <v>0</v>
      </c>
      <c r="AK924" s="142"/>
    </row>
    <row r="925" spans="1:37" ht="63" x14ac:dyDescent="0.25">
      <c r="A925" s="141">
        <f t="shared" si="875"/>
        <v>803</v>
      </c>
      <c r="B925" s="140" t="s">
        <v>1308</v>
      </c>
      <c r="C925" s="132" t="s">
        <v>2170</v>
      </c>
      <c r="D925" s="142">
        <v>1.2E-2</v>
      </c>
      <c r="E925" s="142">
        <f t="shared" si="885"/>
        <v>7.1999999999999994E-4</v>
      </c>
      <c r="F925" s="142">
        <f t="shared" si="886"/>
        <v>1.008E-2</v>
      </c>
      <c r="G925" s="142">
        <v>0</v>
      </c>
      <c r="H925" s="142">
        <f t="shared" si="887"/>
        <v>1.2000000000000001E-3</v>
      </c>
      <c r="I925" s="142">
        <v>1.0885560000000001E-3</v>
      </c>
      <c r="J925" s="142">
        <v>0</v>
      </c>
      <c r="K925" s="142">
        <v>0</v>
      </c>
      <c r="L925" s="142">
        <v>0</v>
      </c>
      <c r="M925" s="142">
        <v>1.0885560000000001E-3</v>
      </c>
      <c r="N925" s="142">
        <f t="shared" si="888"/>
        <v>1.0911443999999999E-2</v>
      </c>
      <c r="O925" s="142">
        <f t="shared" si="889"/>
        <v>7.1999999999999994E-4</v>
      </c>
      <c r="P925" s="142">
        <f t="shared" si="890"/>
        <v>1.008E-2</v>
      </c>
      <c r="Q925" s="142">
        <f t="shared" si="891"/>
        <v>0</v>
      </c>
      <c r="R925" s="142">
        <f t="shared" si="892"/>
        <v>1.1144400000000004E-4</v>
      </c>
      <c r="S925" s="134">
        <v>9.0712999999994646E-4</v>
      </c>
      <c r="T925" s="134">
        <v>0</v>
      </c>
      <c r="U925" s="168">
        <v>0</v>
      </c>
      <c r="V925" s="134">
        <v>0</v>
      </c>
      <c r="W925" s="142">
        <v>9.0712999999994646E-4</v>
      </c>
      <c r="X925" s="142"/>
      <c r="Y925" s="142"/>
      <c r="Z925" s="142"/>
      <c r="AA925" s="142"/>
      <c r="AB925" s="142"/>
      <c r="AC925" s="142"/>
      <c r="AD925" s="142"/>
      <c r="AE925" s="134">
        <v>0</v>
      </c>
      <c r="AF925" s="142"/>
      <c r="AG925" s="142"/>
      <c r="AH925" s="142"/>
      <c r="AI925" s="142"/>
      <c r="AJ925" s="134">
        <v>0</v>
      </c>
      <c r="AK925" s="142"/>
    </row>
    <row r="926" spans="1:37" ht="78.75" x14ac:dyDescent="0.25">
      <c r="A926" s="141">
        <f t="shared" si="875"/>
        <v>804</v>
      </c>
      <c r="B926" s="140" t="s">
        <v>1310</v>
      </c>
      <c r="C926" s="132" t="s">
        <v>2171</v>
      </c>
      <c r="D926" s="142">
        <v>0.23178000000000004</v>
      </c>
      <c r="E926" s="142">
        <f t="shared" si="885"/>
        <v>1.3906800000000002E-2</v>
      </c>
      <c r="F926" s="142">
        <f t="shared" si="886"/>
        <v>0.19469520000000004</v>
      </c>
      <c r="G926" s="142">
        <v>0</v>
      </c>
      <c r="H926" s="142">
        <f t="shared" si="887"/>
        <v>2.3178000000000004E-2</v>
      </c>
      <c r="I926" s="142">
        <v>1.6484411999999997E-2</v>
      </c>
      <c r="J926" s="142">
        <v>0</v>
      </c>
      <c r="K926" s="142">
        <v>0</v>
      </c>
      <c r="L926" s="142">
        <v>0</v>
      </c>
      <c r="M926" s="142">
        <v>1.6484411999999997E-2</v>
      </c>
      <c r="N926" s="142">
        <f t="shared" si="888"/>
        <v>0.21529558800000004</v>
      </c>
      <c r="O926" s="142">
        <f t="shared" si="889"/>
        <v>1.3906800000000002E-2</v>
      </c>
      <c r="P926" s="142">
        <f t="shared" si="890"/>
        <v>0.19469520000000004</v>
      </c>
      <c r="Q926" s="142">
        <f t="shared" si="891"/>
        <v>0</v>
      </c>
      <c r="R926" s="142">
        <f t="shared" si="892"/>
        <v>6.6935880000000073E-3</v>
      </c>
      <c r="S926" s="134">
        <v>1.3737009999999999E-2</v>
      </c>
      <c r="T926" s="134">
        <v>0</v>
      </c>
      <c r="U926" s="168">
        <v>0</v>
      </c>
      <c r="V926" s="134">
        <v>0</v>
      </c>
      <c r="W926" s="142">
        <v>1.3737009999999999E-2</v>
      </c>
      <c r="X926" s="142"/>
      <c r="Y926" s="142"/>
      <c r="Z926" s="142"/>
      <c r="AA926" s="142"/>
      <c r="AB926" s="142"/>
      <c r="AC926" s="142"/>
      <c r="AD926" s="142"/>
      <c r="AE926" s="134">
        <v>0</v>
      </c>
      <c r="AF926" s="142"/>
      <c r="AG926" s="142"/>
      <c r="AH926" s="142"/>
      <c r="AI926" s="142"/>
      <c r="AJ926" s="134">
        <v>0</v>
      </c>
      <c r="AK926" s="142"/>
    </row>
    <row r="927" spans="1:37" ht="126" x14ac:dyDescent="0.25">
      <c r="A927" s="267">
        <f t="shared" si="875"/>
        <v>805</v>
      </c>
      <c r="B927" s="140" t="s">
        <v>1312</v>
      </c>
      <c r="C927" s="132" t="s">
        <v>2172</v>
      </c>
      <c r="D927" s="142">
        <v>3.4473959999999999</v>
      </c>
      <c r="E927" s="142">
        <f t="shared" si="885"/>
        <v>0.20684375999999999</v>
      </c>
      <c r="F927" s="142">
        <f t="shared" si="886"/>
        <v>2.8958126399999999</v>
      </c>
      <c r="G927" s="142">
        <v>0</v>
      </c>
      <c r="H927" s="142">
        <f t="shared" si="887"/>
        <v>0.34473960000000003</v>
      </c>
      <c r="I927" s="142">
        <v>0</v>
      </c>
      <c r="J927" s="142">
        <v>0</v>
      </c>
      <c r="K927" s="142">
        <v>0</v>
      </c>
      <c r="L927" s="142">
        <v>0</v>
      </c>
      <c r="M927" s="142">
        <v>0</v>
      </c>
      <c r="N927" s="142">
        <f t="shared" si="888"/>
        <v>3.4473959999999999</v>
      </c>
      <c r="O927" s="142">
        <f t="shared" si="889"/>
        <v>0.20684375999999999</v>
      </c>
      <c r="P927" s="142">
        <f t="shared" si="890"/>
        <v>2.8958126399999999</v>
      </c>
      <c r="Q927" s="142">
        <f t="shared" si="891"/>
        <v>0</v>
      </c>
      <c r="R927" s="142">
        <f t="shared" si="892"/>
        <v>0.34473960000000003</v>
      </c>
      <c r="S927" s="134">
        <v>0</v>
      </c>
      <c r="T927" s="134">
        <v>0</v>
      </c>
      <c r="U927" s="168">
        <v>0</v>
      </c>
      <c r="V927" s="134">
        <v>0</v>
      </c>
      <c r="W927" s="142">
        <v>0</v>
      </c>
      <c r="X927" s="142"/>
      <c r="Y927" s="142"/>
      <c r="Z927" s="142"/>
      <c r="AA927" s="142"/>
      <c r="AB927" s="142"/>
      <c r="AC927" s="142"/>
      <c r="AD927" s="142"/>
      <c r="AE927" s="134">
        <v>0</v>
      </c>
      <c r="AF927" s="142"/>
      <c r="AG927" s="142"/>
      <c r="AH927" s="142"/>
      <c r="AI927" s="142"/>
      <c r="AJ927" s="134">
        <v>0</v>
      </c>
      <c r="AK927" s="142"/>
    </row>
    <row r="928" spans="1:37" ht="94.5" x14ac:dyDescent="0.25">
      <c r="A928" s="141">
        <f t="shared" si="875"/>
        <v>806</v>
      </c>
      <c r="B928" s="135" t="s">
        <v>1314</v>
      </c>
      <c r="C928" s="136" t="s">
        <v>2078</v>
      </c>
      <c r="D928" s="142">
        <v>1.2E-2</v>
      </c>
      <c r="E928" s="142">
        <f t="shared" si="885"/>
        <v>7.1999999999999994E-4</v>
      </c>
      <c r="F928" s="142">
        <f t="shared" si="886"/>
        <v>1.008E-2</v>
      </c>
      <c r="G928" s="142">
        <v>0</v>
      </c>
      <c r="H928" s="142">
        <f t="shared" si="887"/>
        <v>1.2000000000000001E-3</v>
      </c>
      <c r="I928" s="142">
        <v>8.5344000000000001E-4</v>
      </c>
      <c r="J928" s="142">
        <v>0</v>
      </c>
      <c r="K928" s="142">
        <v>0</v>
      </c>
      <c r="L928" s="142">
        <v>0</v>
      </c>
      <c r="M928" s="142">
        <v>8.5344000000000001E-4</v>
      </c>
      <c r="N928" s="142">
        <f t="shared" si="888"/>
        <v>1.114656E-2</v>
      </c>
      <c r="O928" s="142">
        <f t="shared" si="889"/>
        <v>7.1999999999999994E-4</v>
      </c>
      <c r="P928" s="142">
        <f t="shared" si="890"/>
        <v>1.008E-2</v>
      </c>
      <c r="Q928" s="142">
        <f t="shared" si="891"/>
        <v>0</v>
      </c>
      <c r="R928" s="142">
        <f t="shared" si="892"/>
        <v>3.465600000000001E-4</v>
      </c>
      <c r="S928" s="134">
        <v>7.1119999999999994E-4</v>
      </c>
      <c r="T928" s="134">
        <v>0</v>
      </c>
      <c r="U928" s="168">
        <v>0</v>
      </c>
      <c r="V928" s="134">
        <v>0</v>
      </c>
      <c r="W928" s="142">
        <v>7.1119999999999994E-4</v>
      </c>
      <c r="X928" s="142"/>
      <c r="Y928" s="142"/>
      <c r="Z928" s="142"/>
      <c r="AA928" s="142"/>
      <c r="AB928" s="142"/>
      <c r="AC928" s="142"/>
      <c r="AD928" s="142"/>
      <c r="AE928" s="134">
        <v>0</v>
      </c>
      <c r="AF928" s="142"/>
      <c r="AG928" s="142"/>
      <c r="AH928" s="142"/>
      <c r="AI928" s="142"/>
      <c r="AJ928" s="134">
        <v>0</v>
      </c>
      <c r="AK928" s="142"/>
    </row>
    <row r="929" spans="1:37" ht="78.75" x14ac:dyDescent="0.25">
      <c r="A929" s="141">
        <f t="shared" si="875"/>
        <v>807</v>
      </c>
      <c r="B929" s="140" t="s">
        <v>1315</v>
      </c>
      <c r="C929" s="132" t="s">
        <v>1316</v>
      </c>
      <c r="D929" s="142">
        <v>12.093816</v>
      </c>
      <c r="E929" s="142">
        <f t="shared" si="885"/>
        <v>0.72562895999999999</v>
      </c>
      <c r="F929" s="142">
        <f t="shared" si="886"/>
        <v>10.15880544</v>
      </c>
      <c r="G929" s="142">
        <v>0</v>
      </c>
      <c r="H929" s="142">
        <f t="shared" si="887"/>
        <v>1.2093816000000002</v>
      </c>
      <c r="I929" s="142">
        <v>0.734264892</v>
      </c>
      <c r="J929" s="142">
        <v>0</v>
      </c>
      <c r="K929" s="142">
        <v>0</v>
      </c>
      <c r="L929" s="142">
        <v>0</v>
      </c>
      <c r="M929" s="142">
        <v>0.734264892</v>
      </c>
      <c r="N929" s="142">
        <f t="shared" si="888"/>
        <v>11.359551108</v>
      </c>
      <c r="O929" s="142">
        <f t="shared" si="889"/>
        <v>0.72562895999999999</v>
      </c>
      <c r="P929" s="142">
        <f t="shared" si="890"/>
        <v>10.15880544</v>
      </c>
      <c r="Q929" s="142">
        <f t="shared" si="891"/>
        <v>0</v>
      </c>
      <c r="R929" s="142">
        <f t="shared" si="892"/>
        <v>0.47511670800000017</v>
      </c>
      <c r="S929" s="134">
        <v>8.149868360000001</v>
      </c>
      <c r="T929" s="134">
        <v>0</v>
      </c>
      <c r="U929" s="168">
        <v>7.5379809499999988</v>
      </c>
      <c r="V929" s="134">
        <v>0</v>
      </c>
      <c r="W929" s="142">
        <v>0.61188740999999991</v>
      </c>
      <c r="X929" s="142"/>
      <c r="Y929" s="142"/>
      <c r="Z929" s="142"/>
      <c r="AA929" s="142"/>
      <c r="AB929" s="142"/>
      <c r="AC929" s="142"/>
      <c r="AD929" s="142"/>
      <c r="AE929" s="134">
        <v>0</v>
      </c>
      <c r="AF929" s="181">
        <v>2020</v>
      </c>
      <c r="AG929" s="142" t="s">
        <v>2200</v>
      </c>
      <c r="AH929" s="142" t="s">
        <v>2201</v>
      </c>
      <c r="AI929" s="142" t="s">
        <v>2202</v>
      </c>
      <c r="AJ929" s="134">
        <v>2.0329999999999999</v>
      </c>
      <c r="AK929" s="142"/>
    </row>
    <row r="930" spans="1:37" ht="110.25" x14ac:dyDescent="0.25">
      <c r="A930" s="141">
        <f t="shared" si="875"/>
        <v>808</v>
      </c>
      <c r="B930" s="140" t="s">
        <v>1317</v>
      </c>
      <c r="C930" s="132" t="s">
        <v>1318</v>
      </c>
      <c r="D930" s="142">
        <v>1.545936</v>
      </c>
      <c r="E930" s="142">
        <f t="shared" si="885"/>
        <v>9.275615999999999E-2</v>
      </c>
      <c r="F930" s="142">
        <f t="shared" si="886"/>
        <v>1.2985862400000001</v>
      </c>
      <c r="G930" s="142">
        <v>0</v>
      </c>
      <c r="H930" s="142">
        <f t="shared" si="887"/>
        <v>0.1545936</v>
      </c>
      <c r="I930" s="142">
        <v>0.1099485</v>
      </c>
      <c r="J930" s="142">
        <v>0</v>
      </c>
      <c r="K930" s="142">
        <v>0</v>
      </c>
      <c r="L930" s="142">
        <v>0</v>
      </c>
      <c r="M930" s="142">
        <v>0.1099485</v>
      </c>
      <c r="N930" s="142">
        <f t="shared" si="888"/>
        <v>1.4359875</v>
      </c>
      <c r="O930" s="142">
        <f t="shared" si="889"/>
        <v>9.275615999999999E-2</v>
      </c>
      <c r="P930" s="142">
        <f t="shared" si="890"/>
        <v>1.2985862400000001</v>
      </c>
      <c r="Q930" s="142">
        <f t="shared" si="891"/>
        <v>0</v>
      </c>
      <c r="R930" s="142">
        <f t="shared" si="892"/>
        <v>4.4645099999999993E-2</v>
      </c>
      <c r="S930" s="134">
        <v>9.1623750000000004E-2</v>
      </c>
      <c r="T930" s="134">
        <v>0</v>
      </c>
      <c r="U930" s="168">
        <v>0</v>
      </c>
      <c r="V930" s="134">
        <v>0</v>
      </c>
      <c r="W930" s="142">
        <v>9.1623750000000004E-2</v>
      </c>
      <c r="X930" s="142"/>
      <c r="Y930" s="142"/>
      <c r="Z930" s="142"/>
      <c r="AA930" s="142"/>
      <c r="AB930" s="142"/>
      <c r="AC930" s="142"/>
      <c r="AD930" s="142"/>
      <c r="AE930" s="134">
        <v>0</v>
      </c>
      <c r="AF930" s="142"/>
      <c r="AG930" s="142"/>
      <c r="AH930" s="142"/>
      <c r="AI930" s="142"/>
      <c r="AJ930" s="134">
        <v>0</v>
      </c>
      <c r="AK930" s="142"/>
    </row>
    <row r="931" spans="1:37" ht="63" x14ac:dyDescent="0.25">
      <c r="A931" s="141">
        <f t="shared" si="875"/>
        <v>809</v>
      </c>
      <c r="B931" s="140" t="s">
        <v>1319</v>
      </c>
      <c r="C931" s="132" t="s">
        <v>2173</v>
      </c>
      <c r="D931" s="142">
        <v>1.2E-2</v>
      </c>
      <c r="E931" s="142">
        <f t="shared" si="885"/>
        <v>7.1999999999999994E-4</v>
      </c>
      <c r="F931" s="142">
        <f t="shared" si="886"/>
        <v>1.008E-2</v>
      </c>
      <c r="G931" s="142">
        <v>0</v>
      </c>
      <c r="H931" s="142">
        <f t="shared" si="887"/>
        <v>1.2000000000000001E-3</v>
      </c>
      <c r="I931" s="142">
        <v>8.5344000000000001E-4</v>
      </c>
      <c r="J931" s="142">
        <v>0</v>
      </c>
      <c r="K931" s="142">
        <v>0</v>
      </c>
      <c r="L931" s="142">
        <v>0</v>
      </c>
      <c r="M931" s="142">
        <v>8.5344000000000001E-4</v>
      </c>
      <c r="N931" s="142">
        <f t="shared" si="888"/>
        <v>1.114656E-2</v>
      </c>
      <c r="O931" s="142">
        <f t="shared" si="889"/>
        <v>7.1999999999999994E-4</v>
      </c>
      <c r="P931" s="142">
        <f t="shared" si="890"/>
        <v>1.008E-2</v>
      </c>
      <c r="Q931" s="142">
        <f t="shared" si="891"/>
        <v>0</v>
      </c>
      <c r="R931" s="142">
        <f t="shared" si="892"/>
        <v>3.465600000000001E-4</v>
      </c>
      <c r="S931" s="134">
        <v>7.1119999999999994E-4</v>
      </c>
      <c r="T931" s="134">
        <v>0</v>
      </c>
      <c r="U931" s="168">
        <v>0</v>
      </c>
      <c r="V931" s="134">
        <v>0</v>
      </c>
      <c r="W931" s="142">
        <v>7.1119999999999994E-4</v>
      </c>
      <c r="X931" s="142"/>
      <c r="Y931" s="142"/>
      <c r="Z931" s="142"/>
      <c r="AA931" s="142"/>
      <c r="AB931" s="142"/>
      <c r="AC931" s="142"/>
      <c r="AD931" s="142"/>
      <c r="AE931" s="134">
        <v>0</v>
      </c>
      <c r="AF931" s="142"/>
      <c r="AG931" s="142"/>
      <c r="AH931" s="142"/>
      <c r="AI931" s="142"/>
      <c r="AJ931" s="134">
        <v>0</v>
      </c>
      <c r="AK931" s="142"/>
    </row>
    <row r="932" spans="1:37" ht="15.75" x14ac:dyDescent="0.25">
      <c r="A932" s="173"/>
      <c r="B932" s="189" t="s">
        <v>410</v>
      </c>
      <c r="C932" s="177"/>
      <c r="D932" s="195">
        <v>0</v>
      </c>
      <c r="E932" s="195">
        <f t="shared" ref="E932:AK932" si="893">SUM(E933:E933)</f>
        <v>0</v>
      </c>
      <c r="F932" s="195">
        <f t="shared" si="893"/>
        <v>0</v>
      </c>
      <c r="G932" s="195">
        <f t="shared" si="893"/>
        <v>0</v>
      </c>
      <c r="H932" s="195">
        <f t="shared" si="893"/>
        <v>0</v>
      </c>
      <c r="I932" s="195">
        <f t="shared" si="893"/>
        <v>6.2960369399999996</v>
      </c>
      <c r="J932" s="195">
        <f t="shared" si="893"/>
        <v>0.5846661700000001</v>
      </c>
      <c r="K932" s="195">
        <f t="shared" si="893"/>
        <v>5.7113707699999994</v>
      </c>
      <c r="L932" s="195">
        <f t="shared" si="893"/>
        <v>0</v>
      </c>
      <c r="M932" s="195">
        <f t="shared" si="893"/>
        <v>0</v>
      </c>
      <c r="N932" s="195">
        <f t="shared" si="893"/>
        <v>-6.2960369399999996</v>
      </c>
      <c r="O932" s="195">
        <f t="shared" si="893"/>
        <v>-0.5846661700000001</v>
      </c>
      <c r="P932" s="195">
        <f t="shared" si="893"/>
        <v>-5.7113707699999994</v>
      </c>
      <c r="Q932" s="195">
        <f t="shared" si="893"/>
        <v>0</v>
      </c>
      <c r="R932" s="195">
        <f t="shared" si="893"/>
        <v>0</v>
      </c>
      <c r="S932" s="172">
        <v>0</v>
      </c>
      <c r="T932" s="172">
        <v>0</v>
      </c>
      <c r="U932" s="168">
        <v>0</v>
      </c>
      <c r="V932" s="172">
        <v>0</v>
      </c>
      <c r="W932" s="195">
        <v>0</v>
      </c>
      <c r="X932" s="195">
        <f t="shared" si="893"/>
        <v>0</v>
      </c>
      <c r="Y932" s="195">
        <f t="shared" si="893"/>
        <v>0</v>
      </c>
      <c r="Z932" s="195">
        <f t="shared" si="893"/>
        <v>0</v>
      </c>
      <c r="AA932" s="195">
        <f t="shared" si="893"/>
        <v>0</v>
      </c>
      <c r="AB932" s="195"/>
      <c r="AC932" s="195"/>
      <c r="AD932" s="195"/>
      <c r="AE932" s="195">
        <f t="shared" si="893"/>
        <v>0</v>
      </c>
      <c r="AF932" s="195"/>
      <c r="AG932" s="195"/>
      <c r="AH932" s="195"/>
      <c r="AI932" s="195"/>
      <c r="AJ932" s="195">
        <f t="shared" si="893"/>
        <v>0</v>
      </c>
      <c r="AK932" s="195">
        <f t="shared" si="893"/>
        <v>0</v>
      </c>
    </row>
    <row r="933" spans="1:37" ht="63" x14ac:dyDescent="0.25">
      <c r="A933" s="141">
        <f t="shared" si="875"/>
        <v>810</v>
      </c>
      <c r="B933" s="135" t="s">
        <v>1321</v>
      </c>
      <c r="C933" s="136" t="s">
        <v>1322</v>
      </c>
      <c r="D933" s="142">
        <v>0</v>
      </c>
      <c r="E933" s="142">
        <f>D933*6%</f>
        <v>0</v>
      </c>
      <c r="F933" s="142">
        <f>D933-E933-H933</f>
        <v>0</v>
      </c>
      <c r="G933" s="142">
        <v>0</v>
      </c>
      <c r="H933" s="142">
        <f>D933*10%</f>
        <v>0</v>
      </c>
      <c r="I933" s="142">
        <v>6.2960369399999996</v>
      </c>
      <c r="J933" s="142">
        <v>0.5846661700000001</v>
      </c>
      <c r="K933" s="142">
        <v>5.7113707699999994</v>
      </c>
      <c r="L933" s="142">
        <v>0</v>
      </c>
      <c r="M933" s="142">
        <v>0</v>
      </c>
      <c r="N933" s="142">
        <f>D933-I933</f>
        <v>-6.2960369399999996</v>
      </c>
      <c r="O933" s="142">
        <f t="shared" ref="O933" si="894">E933-J933</f>
        <v>-0.5846661700000001</v>
      </c>
      <c r="P933" s="142">
        <f t="shared" ref="P933" si="895">F933-K933</f>
        <v>-5.7113707699999994</v>
      </c>
      <c r="Q933" s="142">
        <f t="shared" ref="Q933" si="896">G933-L933</f>
        <v>0</v>
      </c>
      <c r="R933" s="142">
        <f t="shared" ref="R933" si="897">H933-M933</f>
        <v>0</v>
      </c>
      <c r="S933" s="134">
        <v>0</v>
      </c>
      <c r="T933" s="134">
        <v>0</v>
      </c>
      <c r="U933" s="168">
        <v>0</v>
      </c>
      <c r="V933" s="134">
        <v>0</v>
      </c>
      <c r="W933" s="142">
        <v>0</v>
      </c>
      <c r="X933" s="142"/>
      <c r="Y933" s="142"/>
      <c r="Z933" s="142"/>
      <c r="AA933" s="142"/>
      <c r="AB933" s="142"/>
      <c r="AC933" s="142"/>
      <c r="AD933" s="142"/>
      <c r="AE933" s="134">
        <v>0</v>
      </c>
      <c r="AF933" s="142"/>
      <c r="AG933" s="142"/>
      <c r="AH933" s="142"/>
      <c r="AI933" s="142"/>
      <c r="AJ933" s="134">
        <v>0</v>
      </c>
      <c r="AK933" s="142"/>
    </row>
    <row r="934" spans="1:37" ht="15.75" x14ac:dyDescent="0.25">
      <c r="A934" s="173"/>
      <c r="B934" s="189" t="s">
        <v>420</v>
      </c>
      <c r="C934" s="177"/>
      <c r="D934" s="195">
        <v>8.6595479999999991</v>
      </c>
      <c r="E934" s="195">
        <f t="shared" ref="E934:AK934" si="898">SUM(E935:E939)</f>
        <v>0.5195728799999999</v>
      </c>
      <c r="F934" s="195">
        <f t="shared" si="898"/>
        <v>7.2740203199999991</v>
      </c>
      <c r="G934" s="195">
        <f t="shared" si="898"/>
        <v>0</v>
      </c>
      <c r="H934" s="195">
        <f t="shared" si="898"/>
        <v>0.86595479999999991</v>
      </c>
      <c r="I934" s="195">
        <f t="shared" si="898"/>
        <v>1.2480171360000001</v>
      </c>
      <c r="J934" s="195">
        <f t="shared" si="898"/>
        <v>0</v>
      </c>
      <c r="K934" s="195">
        <f t="shared" si="898"/>
        <v>0</v>
      </c>
      <c r="L934" s="195">
        <f t="shared" si="898"/>
        <v>0</v>
      </c>
      <c r="M934" s="195">
        <f t="shared" si="898"/>
        <v>1.2480171360000001</v>
      </c>
      <c r="N934" s="195">
        <f t="shared" si="898"/>
        <v>7.4115308639999986</v>
      </c>
      <c r="O934" s="195">
        <f t="shared" si="898"/>
        <v>0.5195728799999999</v>
      </c>
      <c r="P934" s="195">
        <f t="shared" si="898"/>
        <v>7.2740203199999991</v>
      </c>
      <c r="Q934" s="195">
        <f t="shared" si="898"/>
        <v>0</v>
      </c>
      <c r="R934" s="195">
        <f t="shared" si="898"/>
        <v>-0.38206233600000011</v>
      </c>
      <c r="S934" s="172">
        <v>33.18038773</v>
      </c>
      <c r="T934" s="172">
        <v>2.4251587100000003</v>
      </c>
      <c r="U934" s="168">
        <v>29.664223639999999</v>
      </c>
      <c r="V934" s="172">
        <v>0</v>
      </c>
      <c r="W934" s="195">
        <v>1.0910053799999999</v>
      </c>
      <c r="X934" s="195">
        <f t="shared" si="898"/>
        <v>0</v>
      </c>
      <c r="Y934" s="195">
        <f t="shared" si="898"/>
        <v>0</v>
      </c>
      <c r="Z934" s="195">
        <f t="shared" si="898"/>
        <v>0</v>
      </c>
      <c r="AA934" s="195">
        <f t="shared" si="898"/>
        <v>0</v>
      </c>
      <c r="AB934" s="195"/>
      <c r="AC934" s="195"/>
      <c r="AD934" s="195"/>
      <c r="AE934" s="195">
        <f t="shared" si="898"/>
        <v>3.26</v>
      </c>
      <c r="AF934" s="195"/>
      <c r="AG934" s="195"/>
      <c r="AH934" s="195"/>
      <c r="AI934" s="195"/>
      <c r="AJ934" s="195">
        <f t="shared" si="898"/>
        <v>4.1890000000000001</v>
      </c>
      <c r="AK934" s="195">
        <f t="shared" si="898"/>
        <v>0</v>
      </c>
    </row>
    <row r="935" spans="1:37" ht="78.75" x14ac:dyDescent="0.25">
      <c r="A935" s="141">
        <f t="shared" si="875"/>
        <v>811</v>
      </c>
      <c r="B935" s="135" t="s">
        <v>1323</v>
      </c>
      <c r="C935" s="136" t="s">
        <v>2079</v>
      </c>
      <c r="D935" s="142">
        <v>3.7410599999999996</v>
      </c>
      <c r="E935" s="142">
        <f t="shared" ref="E935:E939" si="899">D935*6%</f>
        <v>0.22446359999999996</v>
      </c>
      <c r="F935" s="142">
        <f t="shared" ref="F935:F939" si="900">D935-E935-H935</f>
        <v>3.1424903999999998</v>
      </c>
      <c r="G935" s="142">
        <v>0</v>
      </c>
      <c r="H935" s="142">
        <f t="shared" ref="H935:H939" si="901">D935*10%</f>
        <v>0.37410599999999999</v>
      </c>
      <c r="I935" s="142">
        <v>0.78369278400000009</v>
      </c>
      <c r="J935" s="142">
        <v>0</v>
      </c>
      <c r="K935" s="142">
        <v>0</v>
      </c>
      <c r="L935" s="142">
        <v>0</v>
      </c>
      <c r="M935" s="142">
        <v>0.78369278400000009</v>
      </c>
      <c r="N935" s="142">
        <f t="shared" ref="N935:N939" si="902">D935-I935</f>
        <v>2.9573672159999997</v>
      </c>
      <c r="O935" s="142">
        <f t="shared" ref="O935:O939" si="903">E935-J935</f>
        <v>0.22446359999999996</v>
      </c>
      <c r="P935" s="142">
        <f t="shared" ref="P935:P939" si="904">F935-K935</f>
        <v>3.1424903999999998</v>
      </c>
      <c r="Q935" s="142">
        <f t="shared" ref="Q935:Q939" si="905">G935-L935</f>
        <v>0</v>
      </c>
      <c r="R935" s="142">
        <f t="shared" ref="R935:R939" si="906">H935-M935</f>
        <v>-0.40958678400000009</v>
      </c>
      <c r="S935" s="134">
        <v>25.616425970000002</v>
      </c>
      <c r="T935" s="134">
        <v>1.9418955800000002</v>
      </c>
      <c r="U935" s="168">
        <v>23.02145307</v>
      </c>
      <c r="V935" s="134">
        <v>0</v>
      </c>
      <c r="W935" s="142">
        <v>0.65307732000000007</v>
      </c>
      <c r="X935" s="142"/>
      <c r="Y935" s="142"/>
      <c r="Z935" s="142"/>
      <c r="AA935" s="142"/>
      <c r="AB935" s="181">
        <v>2020</v>
      </c>
      <c r="AC935" s="142" t="s">
        <v>2198</v>
      </c>
      <c r="AD935" s="142" t="s">
        <v>2199</v>
      </c>
      <c r="AE935" s="134">
        <v>2</v>
      </c>
      <c r="AF935" s="181">
        <v>2020</v>
      </c>
      <c r="AG935" s="142" t="s">
        <v>2200</v>
      </c>
      <c r="AH935" s="142" t="s">
        <v>2201</v>
      </c>
      <c r="AI935" s="142" t="s">
        <v>2202</v>
      </c>
      <c r="AJ935" s="134">
        <v>3.052</v>
      </c>
      <c r="AK935" s="142"/>
    </row>
    <row r="936" spans="1:37" ht="63" x14ac:dyDescent="0.25">
      <c r="A936" s="141">
        <f t="shared" si="875"/>
        <v>812</v>
      </c>
      <c r="B936" s="140" t="s">
        <v>1324</v>
      </c>
      <c r="C936" s="132" t="s">
        <v>2174</v>
      </c>
      <c r="D936" s="142">
        <v>0.12978000000000001</v>
      </c>
      <c r="E936" s="142">
        <f t="shared" si="899"/>
        <v>7.7868E-3</v>
      </c>
      <c r="F936" s="142">
        <f t="shared" si="900"/>
        <v>0.10901520000000001</v>
      </c>
      <c r="G936" s="142">
        <v>0</v>
      </c>
      <c r="H936" s="142">
        <f t="shared" si="901"/>
        <v>1.2978000000000002E-2</v>
      </c>
      <c r="I936" s="142">
        <v>9.230051999999999E-3</v>
      </c>
      <c r="J936" s="142">
        <v>0</v>
      </c>
      <c r="K936" s="142">
        <v>0</v>
      </c>
      <c r="L936" s="142">
        <v>0</v>
      </c>
      <c r="M936" s="142">
        <v>9.230051999999999E-3</v>
      </c>
      <c r="N936" s="142">
        <f t="shared" si="902"/>
        <v>0.120549948</v>
      </c>
      <c r="O936" s="142">
        <f t="shared" si="903"/>
        <v>7.7868E-3</v>
      </c>
      <c r="P936" s="142">
        <f t="shared" si="904"/>
        <v>0.10901520000000001</v>
      </c>
      <c r="Q936" s="142">
        <f t="shared" si="905"/>
        <v>0</v>
      </c>
      <c r="R936" s="142">
        <f t="shared" si="906"/>
        <v>3.7479480000000027E-3</v>
      </c>
      <c r="S936" s="134">
        <v>7.6917099999999992E-3</v>
      </c>
      <c r="T936" s="134">
        <v>0</v>
      </c>
      <c r="U936" s="168">
        <v>0</v>
      </c>
      <c r="V936" s="134">
        <v>0</v>
      </c>
      <c r="W936" s="142">
        <v>7.6917099999999992E-3</v>
      </c>
      <c r="X936" s="142"/>
      <c r="Y936" s="142"/>
      <c r="Z936" s="142"/>
      <c r="AA936" s="142"/>
      <c r="AB936" s="142"/>
      <c r="AC936" s="142"/>
      <c r="AD936" s="142"/>
      <c r="AE936" s="134">
        <v>0</v>
      </c>
      <c r="AF936" s="142"/>
      <c r="AG936" s="142"/>
      <c r="AH936" s="142"/>
      <c r="AI936" s="142"/>
      <c r="AJ936" s="134">
        <v>0</v>
      </c>
      <c r="AK936" s="142"/>
    </row>
    <row r="937" spans="1:37" ht="78.75" x14ac:dyDescent="0.25">
      <c r="A937" s="141">
        <f t="shared" si="875"/>
        <v>813</v>
      </c>
      <c r="B937" s="140" t="s">
        <v>1326</v>
      </c>
      <c r="C937" s="132" t="s">
        <v>1327</v>
      </c>
      <c r="D937" s="142">
        <v>3.3659879999999993</v>
      </c>
      <c r="E937" s="142">
        <f t="shared" si="899"/>
        <v>0.20195927999999996</v>
      </c>
      <c r="F937" s="142">
        <f t="shared" si="900"/>
        <v>2.8274299199999993</v>
      </c>
      <c r="G937" s="142">
        <v>0</v>
      </c>
      <c r="H937" s="142">
        <f t="shared" si="901"/>
        <v>0.33659879999999998</v>
      </c>
      <c r="I937" s="142">
        <v>0.23939234399999998</v>
      </c>
      <c r="J937" s="142">
        <v>0</v>
      </c>
      <c r="K937" s="142">
        <v>0</v>
      </c>
      <c r="L937" s="142">
        <v>0</v>
      </c>
      <c r="M937" s="142">
        <v>0.23939234399999998</v>
      </c>
      <c r="N937" s="142">
        <f t="shared" si="902"/>
        <v>3.1265956559999992</v>
      </c>
      <c r="O937" s="142">
        <f t="shared" si="903"/>
        <v>0.20195927999999996</v>
      </c>
      <c r="P937" s="142">
        <f t="shared" si="904"/>
        <v>2.8274299199999993</v>
      </c>
      <c r="Q937" s="142">
        <f t="shared" si="905"/>
        <v>0</v>
      </c>
      <c r="R937" s="142">
        <f t="shared" si="906"/>
        <v>9.7206455999999997E-2</v>
      </c>
      <c r="S937" s="134">
        <v>0.19949361999999998</v>
      </c>
      <c r="T937" s="134">
        <v>0</v>
      </c>
      <c r="U937" s="168">
        <v>0</v>
      </c>
      <c r="V937" s="134">
        <v>0</v>
      </c>
      <c r="W937" s="142">
        <v>0.19949361999999998</v>
      </c>
      <c r="X937" s="142"/>
      <c r="Y937" s="142"/>
      <c r="Z937" s="142"/>
      <c r="AA937" s="142"/>
      <c r="AB937" s="142"/>
      <c r="AC937" s="142"/>
      <c r="AD937" s="142"/>
      <c r="AE937" s="134">
        <v>0</v>
      </c>
      <c r="AF937" s="142"/>
      <c r="AG937" s="142"/>
      <c r="AH937" s="142"/>
      <c r="AI937" s="142"/>
      <c r="AJ937" s="134">
        <v>0</v>
      </c>
      <c r="AK937" s="142"/>
    </row>
    <row r="938" spans="1:37" ht="78.75" x14ac:dyDescent="0.25">
      <c r="A938" s="141">
        <f t="shared" si="875"/>
        <v>814</v>
      </c>
      <c r="B938" s="135" t="s">
        <v>2081</v>
      </c>
      <c r="C938" s="136" t="s">
        <v>1328</v>
      </c>
      <c r="D938" s="142">
        <v>1.4227199999999998</v>
      </c>
      <c r="E938" s="142">
        <f t="shared" si="899"/>
        <v>8.5363199999999986E-2</v>
      </c>
      <c r="F938" s="142">
        <f t="shared" si="900"/>
        <v>1.1950847999999998</v>
      </c>
      <c r="G938" s="142">
        <v>0</v>
      </c>
      <c r="H938" s="142">
        <f t="shared" si="901"/>
        <v>0.14227199999999998</v>
      </c>
      <c r="I938" s="142">
        <v>0.215701956</v>
      </c>
      <c r="J938" s="142">
        <v>0</v>
      </c>
      <c r="K938" s="142">
        <v>0</v>
      </c>
      <c r="L938" s="142">
        <v>0</v>
      </c>
      <c r="M938" s="142">
        <v>0.215701956</v>
      </c>
      <c r="N938" s="142">
        <f t="shared" si="902"/>
        <v>1.2070180439999998</v>
      </c>
      <c r="O938" s="142">
        <f t="shared" si="903"/>
        <v>8.5363199999999986E-2</v>
      </c>
      <c r="P938" s="142">
        <f t="shared" si="904"/>
        <v>1.1950847999999998</v>
      </c>
      <c r="Q938" s="142">
        <f t="shared" si="905"/>
        <v>0</v>
      </c>
      <c r="R938" s="142">
        <f t="shared" si="906"/>
        <v>-7.3429956000000018E-2</v>
      </c>
      <c r="S938" s="134">
        <v>6.3247316300000005</v>
      </c>
      <c r="T938" s="134">
        <v>0.48326312999999999</v>
      </c>
      <c r="U938" s="168">
        <v>5.6617168700000002</v>
      </c>
      <c r="V938" s="134">
        <v>0</v>
      </c>
      <c r="W938" s="142">
        <v>0.17975162999999997</v>
      </c>
      <c r="X938" s="142"/>
      <c r="Y938" s="142"/>
      <c r="Z938" s="142"/>
      <c r="AA938" s="142"/>
      <c r="AB938" s="181">
        <v>2020</v>
      </c>
      <c r="AC938" s="142" t="s">
        <v>2198</v>
      </c>
      <c r="AD938" s="142" t="s">
        <v>2199</v>
      </c>
      <c r="AE938" s="134">
        <v>1.26</v>
      </c>
      <c r="AF938" s="181">
        <v>2020</v>
      </c>
      <c r="AG938" s="142" t="s">
        <v>2200</v>
      </c>
      <c r="AH938" s="142" t="s">
        <v>2201</v>
      </c>
      <c r="AI938" s="142" t="s">
        <v>2202</v>
      </c>
      <c r="AJ938" s="134">
        <v>0.77700000000000014</v>
      </c>
      <c r="AK938" s="142"/>
    </row>
    <row r="939" spans="1:37" ht="110.25" x14ac:dyDescent="0.25">
      <c r="A939" s="141">
        <f t="shared" si="875"/>
        <v>815</v>
      </c>
      <c r="B939" s="140" t="s">
        <v>1600</v>
      </c>
      <c r="C939" s="132" t="s">
        <v>1601</v>
      </c>
      <c r="D939" s="142">
        <v>0</v>
      </c>
      <c r="E939" s="142">
        <f t="shared" si="899"/>
        <v>0</v>
      </c>
      <c r="F939" s="142">
        <f t="shared" si="900"/>
        <v>0</v>
      </c>
      <c r="G939" s="142">
        <v>0</v>
      </c>
      <c r="H939" s="142">
        <f t="shared" si="901"/>
        <v>0</v>
      </c>
      <c r="I939" s="142">
        <v>0</v>
      </c>
      <c r="J939" s="142">
        <v>0</v>
      </c>
      <c r="K939" s="142">
        <v>0</v>
      </c>
      <c r="L939" s="142">
        <v>0</v>
      </c>
      <c r="M939" s="142">
        <v>0</v>
      </c>
      <c r="N939" s="142">
        <f t="shared" si="902"/>
        <v>0</v>
      </c>
      <c r="O939" s="142">
        <f t="shared" si="903"/>
        <v>0</v>
      </c>
      <c r="P939" s="142">
        <f t="shared" si="904"/>
        <v>0</v>
      </c>
      <c r="Q939" s="142">
        <f t="shared" si="905"/>
        <v>0</v>
      </c>
      <c r="R939" s="142">
        <f t="shared" si="906"/>
        <v>0</v>
      </c>
      <c r="S939" s="134">
        <v>1.0320448</v>
      </c>
      <c r="T939" s="134">
        <v>0</v>
      </c>
      <c r="U939" s="168">
        <v>0.98105369999999992</v>
      </c>
      <c r="V939" s="134">
        <v>0</v>
      </c>
      <c r="W939" s="142">
        <v>5.0991100000000004E-2</v>
      </c>
      <c r="X939" s="142"/>
      <c r="Y939" s="142"/>
      <c r="Z939" s="142"/>
      <c r="AA939" s="142"/>
      <c r="AB939" s="142"/>
      <c r="AC939" s="142"/>
      <c r="AD939" s="142"/>
      <c r="AE939" s="134">
        <v>0</v>
      </c>
      <c r="AF939" s="181">
        <v>2020</v>
      </c>
      <c r="AG939" s="142" t="s">
        <v>2200</v>
      </c>
      <c r="AH939" s="142" t="s">
        <v>2201</v>
      </c>
      <c r="AI939" s="142" t="s">
        <v>2202</v>
      </c>
      <c r="AJ939" s="134">
        <v>0.36</v>
      </c>
      <c r="AK939" s="142"/>
    </row>
    <row r="940" spans="1:37" ht="15.75" x14ac:dyDescent="0.25">
      <c r="A940" s="173"/>
      <c r="B940" s="189" t="s">
        <v>446</v>
      </c>
      <c r="C940" s="177"/>
      <c r="D940" s="195">
        <v>1.2E-2</v>
      </c>
      <c r="E940" s="195">
        <f t="shared" ref="E940:AK940" si="907">SUM(E941:E941)</f>
        <v>7.1999999999999994E-4</v>
      </c>
      <c r="F940" s="195">
        <f t="shared" si="907"/>
        <v>1.008E-2</v>
      </c>
      <c r="G940" s="195">
        <f t="shared" si="907"/>
        <v>0</v>
      </c>
      <c r="H940" s="195">
        <f t="shared" si="907"/>
        <v>1.2000000000000001E-3</v>
      </c>
      <c r="I940" s="195">
        <f t="shared" si="907"/>
        <v>0</v>
      </c>
      <c r="J940" s="195">
        <f t="shared" si="907"/>
        <v>0</v>
      </c>
      <c r="K940" s="195">
        <f t="shared" si="907"/>
        <v>0</v>
      </c>
      <c r="L940" s="195">
        <f t="shared" si="907"/>
        <v>0</v>
      </c>
      <c r="M940" s="195">
        <f t="shared" si="907"/>
        <v>0</v>
      </c>
      <c r="N940" s="195">
        <f t="shared" si="907"/>
        <v>1.2E-2</v>
      </c>
      <c r="O940" s="195">
        <f t="shared" si="907"/>
        <v>7.1999999999999994E-4</v>
      </c>
      <c r="P940" s="195">
        <f t="shared" si="907"/>
        <v>1.008E-2</v>
      </c>
      <c r="Q940" s="195">
        <f t="shared" si="907"/>
        <v>0</v>
      </c>
      <c r="R940" s="195">
        <f t="shared" si="907"/>
        <v>1.2000000000000001E-3</v>
      </c>
      <c r="S940" s="172">
        <v>0</v>
      </c>
      <c r="T940" s="172">
        <v>0</v>
      </c>
      <c r="U940" s="168">
        <v>0</v>
      </c>
      <c r="V940" s="172">
        <v>0</v>
      </c>
      <c r="W940" s="195">
        <v>0</v>
      </c>
      <c r="X940" s="195">
        <f t="shared" si="907"/>
        <v>0</v>
      </c>
      <c r="Y940" s="195">
        <f t="shared" si="907"/>
        <v>0</v>
      </c>
      <c r="Z940" s="195">
        <f t="shared" si="907"/>
        <v>0</v>
      </c>
      <c r="AA940" s="195">
        <f t="shared" si="907"/>
        <v>0</v>
      </c>
      <c r="AB940" s="195"/>
      <c r="AC940" s="195"/>
      <c r="AD940" s="195"/>
      <c r="AE940" s="195">
        <f t="shared" si="907"/>
        <v>0</v>
      </c>
      <c r="AF940" s="195"/>
      <c r="AG940" s="195"/>
      <c r="AH940" s="195"/>
      <c r="AI940" s="195"/>
      <c r="AJ940" s="195">
        <f t="shared" si="907"/>
        <v>0</v>
      </c>
      <c r="AK940" s="195">
        <f t="shared" si="907"/>
        <v>0</v>
      </c>
    </row>
    <row r="941" spans="1:37" ht="126" x14ac:dyDescent="0.25">
      <c r="A941" s="141">
        <f t="shared" si="875"/>
        <v>816</v>
      </c>
      <c r="B941" s="140" t="s">
        <v>1329</v>
      </c>
      <c r="C941" s="132" t="s">
        <v>1330</v>
      </c>
      <c r="D941" s="142">
        <v>1.2E-2</v>
      </c>
      <c r="E941" s="142">
        <f>D941*6%</f>
        <v>7.1999999999999994E-4</v>
      </c>
      <c r="F941" s="142">
        <f>D941-E941-H941</f>
        <v>1.008E-2</v>
      </c>
      <c r="G941" s="142">
        <v>0</v>
      </c>
      <c r="H941" s="142">
        <f>D941*10%</f>
        <v>1.2000000000000001E-3</v>
      </c>
      <c r="I941" s="142">
        <v>0</v>
      </c>
      <c r="J941" s="142">
        <v>0</v>
      </c>
      <c r="K941" s="142">
        <v>0</v>
      </c>
      <c r="L941" s="142">
        <v>0</v>
      </c>
      <c r="M941" s="142">
        <v>0</v>
      </c>
      <c r="N941" s="142">
        <f>D941-I941</f>
        <v>1.2E-2</v>
      </c>
      <c r="O941" s="142">
        <f t="shared" ref="O941" si="908">E941-J941</f>
        <v>7.1999999999999994E-4</v>
      </c>
      <c r="P941" s="142">
        <f t="shared" ref="P941" si="909">F941-K941</f>
        <v>1.008E-2</v>
      </c>
      <c r="Q941" s="142">
        <f t="shared" ref="Q941" si="910">G941-L941</f>
        <v>0</v>
      </c>
      <c r="R941" s="142">
        <f t="shared" ref="R941" si="911">H941-M941</f>
        <v>1.2000000000000001E-3</v>
      </c>
      <c r="S941" s="134">
        <v>0</v>
      </c>
      <c r="T941" s="134">
        <v>0</v>
      </c>
      <c r="U941" s="168">
        <v>0</v>
      </c>
      <c r="V941" s="134">
        <v>0</v>
      </c>
      <c r="W941" s="142">
        <v>0</v>
      </c>
      <c r="X941" s="142"/>
      <c r="Y941" s="142"/>
      <c r="Z941" s="142"/>
      <c r="AA941" s="142"/>
      <c r="AB941" s="142"/>
      <c r="AC941" s="142"/>
      <c r="AD941" s="142"/>
      <c r="AE941" s="134">
        <v>0</v>
      </c>
      <c r="AF941" s="142"/>
      <c r="AG941" s="142"/>
      <c r="AH941" s="142"/>
      <c r="AI941" s="142"/>
      <c r="AJ941" s="134">
        <v>0</v>
      </c>
      <c r="AK941" s="142"/>
    </row>
    <row r="942" spans="1:37" ht="15.75" x14ac:dyDescent="0.25">
      <c r="A942" s="173"/>
      <c r="B942" s="189" t="s">
        <v>462</v>
      </c>
      <c r="C942" s="177"/>
      <c r="D942" s="195">
        <v>38.789327999999998</v>
      </c>
      <c r="E942" s="195">
        <f t="shared" ref="E942:AK942" si="912">SUM(E943:E944)</f>
        <v>2.3273596800000003</v>
      </c>
      <c r="F942" s="195">
        <f t="shared" si="912"/>
        <v>32.583035520000003</v>
      </c>
      <c r="G942" s="195">
        <f t="shared" si="912"/>
        <v>0</v>
      </c>
      <c r="H942" s="195">
        <f t="shared" si="912"/>
        <v>3.8789328000000003</v>
      </c>
      <c r="I942" s="195">
        <f t="shared" si="912"/>
        <v>2.7587352840000001</v>
      </c>
      <c r="J942" s="195">
        <f t="shared" si="912"/>
        <v>0</v>
      </c>
      <c r="K942" s="195">
        <f t="shared" si="912"/>
        <v>0</v>
      </c>
      <c r="L942" s="195">
        <f t="shared" si="912"/>
        <v>0</v>
      </c>
      <c r="M942" s="195">
        <f t="shared" si="912"/>
        <v>2.7587352840000001</v>
      </c>
      <c r="N942" s="195">
        <f t="shared" si="912"/>
        <v>36.030592716000001</v>
      </c>
      <c r="O942" s="195">
        <f t="shared" si="912"/>
        <v>2.3273596800000003</v>
      </c>
      <c r="P942" s="195">
        <f t="shared" si="912"/>
        <v>32.583035520000003</v>
      </c>
      <c r="Q942" s="195">
        <f t="shared" si="912"/>
        <v>0</v>
      </c>
      <c r="R942" s="195">
        <f t="shared" si="912"/>
        <v>1.1201975160000004</v>
      </c>
      <c r="S942" s="172">
        <v>2.29894607</v>
      </c>
      <c r="T942" s="172">
        <v>0</v>
      </c>
      <c r="U942" s="168">
        <v>0</v>
      </c>
      <c r="V942" s="172">
        <v>0</v>
      </c>
      <c r="W942" s="195">
        <v>2.29894607</v>
      </c>
      <c r="X942" s="195">
        <f t="shared" si="912"/>
        <v>0</v>
      </c>
      <c r="Y942" s="195">
        <f t="shared" si="912"/>
        <v>0</v>
      </c>
      <c r="Z942" s="195">
        <f t="shared" si="912"/>
        <v>0</v>
      </c>
      <c r="AA942" s="195">
        <f t="shared" si="912"/>
        <v>0</v>
      </c>
      <c r="AB942" s="195"/>
      <c r="AC942" s="195"/>
      <c r="AD942" s="195"/>
      <c r="AE942" s="195">
        <f t="shared" si="912"/>
        <v>0</v>
      </c>
      <c r="AF942" s="195"/>
      <c r="AG942" s="195"/>
      <c r="AH942" s="195"/>
      <c r="AI942" s="195"/>
      <c r="AJ942" s="195">
        <f t="shared" si="912"/>
        <v>0</v>
      </c>
      <c r="AK942" s="195">
        <f t="shared" si="912"/>
        <v>0</v>
      </c>
    </row>
    <row r="943" spans="1:37" ht="78.75" x14ac:dyDescent="0.25">
      <c r="A943" s="141">
        <f t="shared" si="875"/>
        <v>817</v>
      </c>
      <c r="B943" s="135" t="s">
        <v>1331</v>
      </c>
      <c r="C943" s="136" t="s">
        <v>1332</v>
      </c>
      <c r="D943" s="142">
        <v>31.484940000000002</v>
      </c>
      <c r="E943" s="142">
        <f t="shared" ref="E943:E944" si="913">D943*6%</f>
        <v>1.8890964000000001</v>
      </c>
      <c r="F943" s="142">
        <f t="shared" ref="F943:F944" si="914">D943-E943-H943</f>
        <v>26.447349600000003</v>
      </c>
      <c r="G943" s="142">
        <v>0</v>
      </c>
      <c r="H943" s="142">
        <f t="shared" ref="H943:H944" si="915">D943*10%</f>
        <v>3.1484940000000003</v>
      </c>
      <c r="I943" s="142">
        <v>2.2392399840000001</v>
      </c>
      <c r="J943" s="142">
        <v>0</v>
      </c>
      <c r="K943" s="142">
        <v>0</v>
      </c>
      <c r="L943" s="142">
        <v>0</v>
      </c>
      <c r="M943" s="142">
        <v>2.2392399840000001</v>
      </c>
      <c r="N943" s="142">
        <f t="shared" ref="N943:N944" si="916">D943-I943</f>
        <v>29.245700016000001</v>
      </c>
      <c r="O943" s="142">
        <f t="shared" ref="O943:O944" si="917">E943-J943</f>
        <v>1.8890964000000001</v>
      </c>
      <c r="P943" s="142">
        <f t="shared" ref="P943:P944" si="918">F943-K943</f>
        <v>26.447349600000003</v>
      </c>
      <c r="Q943" s="142">
        <f t="shared" ref="Q943:Q944" si="919">G943-L943</f>
        <v>0</v>
      </c>
      <c r="R943" s="142">
        <f t="shared" ref="R943:R944" si="920">H943-M943</f>
        <v>0.90925401600000022</v>
      </c>
      <c r="S943" s="134">
        <v>1.8660333199999999</v>
      </c>
      <c r="T943" s="134">
        <v>0</v>
      </c>
      <c r="U943" s="168">
        <v>0</v>
      </c>
      <c r="V943" s="134">
        <v>0</v>
      </c>
      <c r="W943" s="142">
        <v>1.8660333199999999</v>
      </c>
      <c r="X943" s="142"/>
      <c r="Y943" s="142"/>
      <c r="Z943" s="142"/>
      <c r="AA943" s="142"/>
      <c r="AB943" s="142"/>
      <c r="AC943" s="142"/>
      <c r="AD943" s="142"/>
      <c r="AE943" s="134">
        <v>0</v>
      </c>
      <c r="AF943" s="142"/>
      <c r="AG943" s="142"/>
      <c r="AH943" s="142"/>
      <c r="AI943" s="142"/>
      <c r="AJ943" s="134">
        <v>0</v>
      </c>
      <c r="AK943" s="142"/>
    </row>
    <row r="944" spans="1:37" ht="78.75" x14ac:dyDescent="0.25">
      <c r="A944" s="141">
        <f t="shared" si="875"/>
        <v>818</v>
      </c>
      <c r="B944" s="140" t="s">
        <v>1333</v>
      </c>
      <c r="C944" s="132" t="s">
        <v>2175</v>
      </c>
      <c r="D944" s="142">
        <v>7.3043880000000012</v>
      </c>
      <c r="E944" s="142">
        <f t="shared" si="913"/>
        <v>0.43826328000000003</v>
      </c>
      <c r="F944" s="142">
        <f t="shared" si="914"/>
        <v>6.1356859200000011</v>
      </c>
      <c r="G944" s="142">
        <v>0</v>
      </c>
      <c r="H944" s="142">
        <f t="shared" si="915"/>
        <v>0.73043880000000017</v>
      </c>
      <c r="I944" s="142">
        <v>0.51949529999999999</v>
      </c>
      <c r="J944" s="142">
        <v>0</v>
      </c>
      <c r="K944" s="142">
        <v>0</v>
      </c>
      <c r="L944" s="142">
        <v>0</v>
      </c>
      <c r="M944" s="142">
        <v>0.51949529999999999</v>
      </c>
      <c r="N944" s="142">
        <f t="shared" si="916"/>
        <v>6.7848927000000012</v>
      </c>
      <c r="O944" s="142">
        <f t="shared" si="917"/>
        <v>0.43826328000000003</v>
      </c>
      <c r="P944" s="142">
        <f t="shared" si="918"/>
        <v>6.1356859200000011</v>
      </c>
      <c r="Q944" s="142">
        <f t="shared" si="919"/>
        <v>0</v>
      </c>
      <c r="R944" s="142">
        <f t="shared" si="920"/>
        <v>0.21094350000000017</v>
      </c>
      <c r="S944" s="134">
        <v>0.43291274999999996</v>
      </c>
      <c r="T944" s="134">
        <v>0</v>
      </c>
      <c r="U944" s="168">
        <v>0</v>
      </c>
      <c r="V944" s="134">
        <v>0</v>
      </c>
      <c r="W944" s="142">
        <v>0.43291274999999996</v>
      </c>
      <c r="X944" s="142"/>
      <c r="Y944" s="142"/>
      <c r="Z944" s="142"/>
      <c r="AA944" s="142"/>
      <c r="AB944" s="142"/>
      <c r="AC944" s="142"/>
      <c r="AD944" s="142"/>
      <c r="AE944" s="134">
        <v>0</v>
      </c>
      <c r="AF944" s="142"/>
      <c r="AG944" s="142"/>
      <c r="AH944" s="142"/>
      <c r="AI944" s="142"/>
      <c r="AJ944" s="134">
        <v>0</v>
      </c>
      <c r="AK944" s="142"/>
    </row>
    <row r="945" spans="1:37" ht="31.5" x14ac:dyDescent="0.25">
      <c r="A945" s="173"/>
      <c r="B945" s="192" t="s">
        <v>339</v>
      </c>
      <c r="C945" s="193"/>
      <c r="D945" s="195">
        <v>35.230620000000002</v>
      </c>
      <c r="E945" s="195">
        <f t="shared" ref="E945:AK945" si="921">SUM(E946:E953)</f>
        <v>2.1138371999999999</v>
      </c>
      <c r="F945" s="195">
        <f t="shared" si="921"/>
        <v>29.5937208</v>
      </c>
      <c r="G945" s="195">
        <f t="shared" si="921"/>
        <v>0</v>
      </c>
      <c r="H945" s="195">
        <f t="shared" si="921"/>
        <v>3.5230619999999999</v>
      </c>
      <c r="I945" s="195">
        <f t="shared" si="921"/>
        <v>47.513819722000001</v>
      </c>
      <c r="J945" s="195">
        <f t="shared" si="921"/>
        <v>0</v>
      </c>
      <c r="K945" s="195">
        <f t="shared" si="921"/>
        <v>45.202043830000001</v>
      </c>
      <c r="L945" s="195">
        <f t="shared" si="921"/>
        <v>0</v>
      </c>
      <c r="M945" s="195">
        <f t="shared" si="921"/>
        <v>2.311775892</v>
      </c>
      <c r="N945" s="195">
        <f t="shared" si="921"/>
        <v>-12.283199721999999</v>
      </c>
      <c r="O945" s="195">
        <f t="shared" si="921"/>
        <v>2.1138371999999999</v>
      </c>
      <c r="P945" s="195">
        <f t="shared" si="921"/>
        <v>-15.608323030000001</v>
      </c>
      <c r="Q945" s="195">
        <f t="shared" si="921"/>
        <v>0</v>
      </c>
      <c r="R945" s="195">
        <f t="shared" si="921"/>
        <v>1.2112861080000004</v>
      </c>
      <c r="S945" s="172">
        <v>46.432306779999998</v>
      </c>
      <c r="T945" s="172">
        <v>4.2803160100000008</v>
      </c>
      <c r="U945" s="168">
        <v>40.22551086</v>
      </c>
      <c r="V945" s="172">
        <v>0</v>
      </c>
      <c r="W945" s="195">
        <v>1.9264799100000001</v>
      </c>
      <c r="X945" s="195">
        <f t="shared" si="921"/>
        <v>0</v>
      </c>
      <c r="Y945" s="195">
        <f t="shared" si="921"/>
        <v>0</v>
      </c>
      <c r="Z945" s="195">
        <f t="shared" si="921"/>
        <v>0</v>
      </c>
      <c r="AA945" s="195">
        <f t="shared" si="921"/>
        <v>0</v>
      </c>
      <c r="AB945" s="195"/>
      <c r="AC945" s="195"/>
      <c r="AD945" s="195"/>
      <c r="AE945" s="195">
        <f t="shared" si="921"/>
        <v>0</v>
      </c>
      <c r="AF945" s="195"/>
      <c r="AG945" s="195"/>
      <c r="AH945" s="195"/>
      <c r="AI945" s="195"/>
      <c r="AJ945" s="195">
        <f t="shared" si="921"/>
        <v>5.2650000000000006</v>
      </c>
      <c r="AK945" s="195">
        <f t="shared" si="921"/>
        <v>0</v>
      </c>
    </row>
    <row r="946" spans="1:37" ht="78.75" x14ac:dyDescent="0.25">
      <c r="A946" s="141">
        <f t="shared" si="875"/>
        <v>819</v>
      </c>
      <c r="B946" s="140" t="s">
        <v>1334</v>
      </c>
      <c r="C946" s="132" t="s">
        <v>2176</v>
      </c>
      <c r="D946" s="142">
        <v>1.2E-2</v>
      </c>
      <c r="E946" s="142">
        <f t="shared" ref="E946:E953" si="922">D946*6%</f>
        <v>7.1999999999999994E-4</v>
      </c>
      <c r="F946" s="142">
        <f t="shared" ref="F946:F953" si="923">D946-E946-H946</f>
        <v>1.008E-2</v>
      </c>
      <c r="G946" s="142">
        <v>0</v>
      </c>
      <c r="H946" s="142">
        <f t="shared" ref="H946:H953" si="924">D946*10%</f>
        <v>1.2000000000000001E-3</v>
      </c>
      <c r="I946" s="142">
        <v>8.5344000000000001E-4</v>
      </c>
      <c r="J946" s="142">
        <v>0</v>
      </c>
      <c r="K946" s="142">
        <v>0</v>
      </c>
      <c r="L946" s="142">
        <v>0</v>
      </c>
      <c r="M946" s="142">
        <v>8.5344000000000001E-4</v>
      </c>
      <c r="N946" s="142">
        <f t="shared" ref="N946:N953" si="925">D946-I946</f>
        <v>1.114656E-2</v>
      </c>
      <c r="O946" s="142">
        <f t="shared" ref="O946:O953" si="926">E946-J946</f>
        <v>7.1999999999999994E-4</v>
      </c>
      <c r="P946" s="142">
        <f t="shared" ref="P946:P953" si="927">F946-K946</f>
        <v>1.008E-2</v>
      </c>
      <c r="Q946" s="142">
        <f t="shared" ref="Q946:Q953" si="928">G946-L946</f>
        <v>0</v>
      </c>
      <c r="R946" s="142">
        <f t="shared" ref="R946:R953" si="929">H946-M946</f>
        <v>3.465600000000001E-4</v>
      </c>
      <c r="S946" s="134">
        <v>7.1119999999999994E-4</v>
      </c>
      <c r="T946" s="134">
        <v>0</v>
      </c>
      <c r="U946" s="168">
        <v>0</v>
      </c>
      <c r="V946" s="134">
        <v>0</v>
      </c>
      <c r="W946" s="142">
        <v>7.1119999999999994E-4</v>
      </c>
      <c r="X946" s="142"/>
      <c r="Y946" s="142"/>
      <c r="Z946" s="142"/>
      <c r="AA946" s="142"/>
      <c r="AB946" s="142"/>
      <c r="AC946" s="142"/>
      <c r="AD946" s="142"/>
      <c r="AE946" s="134">
        <v>0</v>
      </c>
      <c r="AF946" s="142"/>
      <c r="AG946" s="142"/>
      <c r="AH946" s="142"/>
      <c r="AI946" s="142"/>
      <c r="AJ946" s="134">
        <v>0</v>
      </c>
      <c r="AK946" s="142"/>
    </row>
    <row r="947" spans="1:37" ht="47.25" x14ac:dyDescent="0.25">
      <c r="A947" s="141">
        <f t="shared" si="875"/>
        <v>820</v>
      </c>
      <c r="B947" s="140" t="s">
        <v>1335</v>
      </c>
      <c r="C947" s="132" t="s">
        <v>1336</v>
      </c>
      <c r="D947" s="142">
        <v>5.6720279999999992</v>
      </c>
      <c r="E947" s="142">
        <f t="shared" si="922"/>
        <v>0.34032167999999996</v>
      </c>
      <c r="F947" s="142">
        <f t="shared" si="923"/>
        <v>4.7645035199999999</v>
      </c>
      <c r="G947" s="142">
        <v>0</v>
      </c>
      <c r="H947" s="142">
        <f t="shared" si="924"/>
        <v>0.5672027999999999</v>
      </c>
      <c r="I947" s="142">
        <v>0.40340024399999991</v>
      </c>
      <c r="J947" s="142">
        <v>0</v>
      </c>
      <c r="K947" s="142">
        <v>0</v>
      </c>
      <c r="L947" s="142">
        <v>0</v>
      </c>
      <c r="M947" s="142">
        <v>0.40340024399999991</v>
      </c>
      <c r="N947" s="142">
        <f t="shared" si="925"/>
        <v>5.268627755999999</v>
      </c>
      <c r="O947" s="142">
        <f t="shared" si="926"/>
        <v>0.34032167999999996</v>
      </c>
      <c r="P947" s="142">
        <f t="shared" si="927"/>
        <v>4.7645035199999999</v>
      </c>
      <c r="Q947" s="142">
        <f t="shared" si="928"/>
        <v>0</v>
      </c>
      <c r="R947" s="142">
        <f t="shared" si="929"/>
        <v>0.16380255599999999</v>
      </c>
      <c r="S947" s="134">
        <v>0.33616686999999995</v>
      </c>
      <c r="T947" s="134">
        <v>0</v>
      </c>
      <c r="U947" s="168">
        <v>0</v>
      </c>
      <c r="V947" s="134">
        <v>0</v>
      </c>
      <c r="W947" s="142">
        <v>0.33616686999999995</v>
      </c>
      <c r="X947" s="142"/>
      <c r="Y947" s="142"/>
      <c r="Z947" s="142"/>
      <c r="AA947" s="142"/>
      <c r="AB947" s="142"/>
      <c r="AC947" s="142"/>
      <c r="AD947" s="142"/>
      <c r="AE947" s="134">
        <v>0</v>
      </c>
      <c r="AF947" s="142"/>
      <c r="AG947" s="142"/>
      <c r="AH947" s="142"/>
      <c r="AI947" s="142"/>
      <c r="AJ947" s="134">
        <v>0</v>
      </c>
      <c r="AK947" s="142"/>
    </row>
    <row r="948" spans="1:37" ht="63" x14ac:dyDescent="0.25">
      <c r="A948" s="141">
        <f t="shared" si="875"/>
        <v>821</v>
      </c>
      <c r="B948" s="140" t="s">
        <v>1337</v>
      </c>
      <c r="C948" s="132" t="s">
        <v>2177</v>
      </c>
      <c r="D948" s="142">
        <v>1.2E-2</v>
      </c>
      <c r="E948" s="142">
        <f t="shared" si="922"/>
        <v>7.1999999999999994E-4</v>
      </c>
      <c r="F948" s="142">
        <f t="shared" si="923"/>
        <v>1.008E-2</v>
      </c>
      <c r="G948" s="142">
        <v>0</v>
      </c>
      <c r="H948" s="142">
        <f t="shared" si="924"/>
        <v>1.2000000000000001E-3</v>
      </c>
      <c r="I948" s="142">
        <v>0</v>
      </c>
      <c r="J948" s="142">
        <v>0</v>
      </c>
      <c r="K948" s="142">
        <v>0</v>
      </c>
      <c r="L948" s="142">
        <v>0</v>
      </c>
      <c r="M948" s="142">
        <v>0</v>
      </c>
      <c r="N948" s="142">
        <f t="shared" si="925"/>
        <v>1.2E-2</v>
      </c>
      <c r="O948" s="142">
        <f t="shared" si="926"/>
        <v>7.1999999999999994E-4</v>
      </c>
      <c r="P948" s="142">
        <f t="shared" si="927"/>
        <v>1.008E-2</v>
      </c>
      <c r="Q948" s="142">
        <f t="shared" si="928"/>
        <v>0</v>
      </c>
      <c r="R948" s="142">
        <f t="shared" si="929"/>
        <v>1.2000000000000001E-3</v>
      </c>
      <c r="S948" s="134">
        <v>0</v>
      </c>
      <c r="T948" s="134">
        <v>0</v>
      </c>
      <c r="U948" s="168">
        <v>0</v>
      </c>
      <c r="V948" s="134">
        <v>0</v>
      </c>
      <c r="W948" s="142">
        <v>0</v>
      </c>
      <c r="X948" s="142"/>
      <c r="Y948" s="142"/>
      <c r="Z948" s="142"/>
      <c r="AA948" s="142"/>
      <c r="AB948" s="142"/>
      <c r="AC948" s="142"/>
      <c r="AD948" s="142"/>
      <c r="AE948" s="134">
        <v>0</v>
      </c>
      <c r="AF948" s="142"/>
      <c r="AG948" s="142"/>
      <c r="AH948" s="142"/>
      <c r="AI948" s="142"/>
      <c r="AJ948" s="134">
        <v>0</v>
      </c>
      <c r="AK948" s="142"/>
    </row>
    <row r="949" spans="1:37" ht="63" x14ac:dyDescent="0.25">
      <c r="A949" s="141">
        <f t="shared" si="875"/>
        <v>822</v>
      </c>
      <c r="B949" s="140" t="s">
        <v>2084</v>
      </c>
      <c r="C949" s="132" t="s">
        <v>1339</v>
      </c>
      <c r="D949" s="142">
        <v>4.7169600000000003</v>
      </c>
      <c r="E949" s="142">
        <f t="shared" si="922"/>
        <v>0.28301759999999998</v>
      </c>
      <c r="F949" s="142">
        <f t="shared" si="923"/>
        <v>3.9622464000000002</v>
      </c>
      <c r="G949" s="142">
        <v>0</v>
      </c>
      <c r="H949" s="142">
        <f t="shared" si="924"/>
        <v>0.47169600000000006</v>
      </c>
      <c r="I949" s="142">
        <v>1.2623538959999998</v>
      </c>
      <c r="J949" s="142">
        <v>0</v>
      </c>
      <c r="K949" s="142">
        <v>0</v>
      </c>
      <c r="L949" s="142">
        <v>0</v>
      </c>
      <c r="M949" s="142">
        <v>1.2623538959999998</v>
      </c>
      <c r="N949" s="142">
        <f t="shared" si="925"/>
        <v>3.4546061040000007</v>
      </c>
      <c r="O949" s="142">
        <f t="shared" si="926"/>
        <v>0.28301759999999998</v>
      </c>
      <c r="P949" s="142">
        <f t="shared" si="927"/>
        <v>3.9622464000000002</v>
      </c>
      <c r="Q949" s="142">
        <f t="shared" si="928"/>
        <v>0</v>
      </c>
      <c r="R949" s="142">
        <f t="shared" si="929"/>
        <v>-0.79065789599999969</v>
      </c>
      <c r="S949" s="134">
        <v>31.839127779999998</v>
      </c>
      <c r="T949" s="134">
        <v>2.3259095700000003</v>
      </c>
      <c r="U949" s="168">
        <v>28.461256630000001</v>
      </c>
      <c r="V949" s="134">
        <v>0</v>
      </c>
      <c r="W949" s="142">
        <v>1.0519615800000002</v>
      </c>
      <c r="X949" s="142"/>
      <c r="Y949" s="142"/>
      <c r="Z949" s="142"/>
      <c r="AA949" s="142"/>
      <c r="AB949" s="142"/>
      <c r="AC949" s="142"/>
      <c r="AD949" s="142"/>
      <c r="AE949" s="134">
        <v>0</v>
      </c>
      <c r="AF949" s="181">
        <v>2020</v>
      </c>
      <c r="AG949" s="142" t="s">
        <v>2200</v>
      </c>
      <c r="AH949" s="142" t="s">
        <v>2201</v>
      </c>
      <c r="AI949" s="142" t="s">
        <v>2202</v>
      </c>
      <c r="AJ949" s="134">
        <v>2.8450000000000002</v>
      </c>
      <c r="AK949" s="142"/>
    </row>
    <row r="950" spans="1:37" ht="63" x14ac:dyDescent="0.25">
      <c r="A950" s="267">
        <f t="shared" si="875"/>
        <v>823</v>
      </c>
      <c r="B950" s="140" t="s">
        <v>1340</v>
      </c>
      <c r="C950" s="132" t="s">
        <v>1341</v>
      </c>
      <c r="D950" s="142">
        <v>19.554516</v>
      </c>
      <c r="E950" s="142">
        <f t="shared" si="922"/>
        <v>1.17327096</v>
      </c>
      <c r="F950" s="142">
        <f t="shared" si="923"/>
        <v>16.42579344</v>
      </c>
      <c r="G950" s="142">
        <v>0</v>
      </c>
      <c r="H950" s="142">
        <f t="shared" si="924"/>
        <v>1.9554516</v>
      </c>
      <c r="I950" s="142">
        <v>45.202043830000001</v>
      </c>
      <c r="J950" s="142">
        <v>0</v>
      </c>
      <c r="K950" s="142">
        <v>45.202043830000001</v>
      </c>
      <c r="L950" s="142">
        <v>0</v>
      </c>
      <c r="M950" s="142">
        <v>0</v>
      </c>
      <c r="N950" s="142">
        <f t="shared" si="925"/>
        <v>-25.647527830000001</v>
      </c>
      <c r="O950" s="142">
        <f t="shared" si="926"/>
        <v>1.17327096</v>
      </c>
      <c r="P950" s="142">
        <f t="shared" si="927"/>
        <v>-28.776250390000001</v>
      </c>
      <c r="Q950" s="142">
        <f t="shared" si="928"/>
        <v>0</v>
      </c>
      <c r="R950" s="142">
        <f t="shared" si="929"/>
        <v>1.9554516</v>
      </c>
      <c r="S950" s="134">
        <v>0</v>
      </c>
      <c r="T950" s="134">
        <v>0</v>
      </c>
      <c r="U950" s="168">
        <v>0</v>
      </c>
      <c r="V950" s="134">
        <v>0</v>
      </c>
      <c r="W950" s="142">
        <v>0</v>
      </c>
      <c r="X950" s="142"/>
      <c r="Y950" s="142"/>
      <c r="Z950" s="142"/>
      <c r="AA950" s="142"/>
      <c r="AB950" s="142"/>
      <c r="AC950" s="142"/>
      <c r="AD950" s="142"/>
      <c r="AE950" s="134">
        <v>0</v>
      </c>
      <c r="AF950" s="142"/>
      <c r="AG950" s="142"/>
      <c r="AH950" s="142"/>
      <c r="AI950" s="142"/>
      <c r="AJ950" s="134">
        <v>0</v>
      </c>
      <c r="AK950" s="142"/>
    </row>
    <row r="951" spans="1:37" ht="94.5" x14ac:dyDescent="0.25">
      <c r="A951" s="141">
        <f t="shared" si="875"/>
        <v>824</v>
      </c>
      <c r="B951" s="140" t="s">
        <v>1342</v>
      </c>
      <c r="C951" s="132" t="s">
        <v>2085</v>
      </c>
      <c r="D951" s="142">
        <v>5.2631160000000001</v>
      </c>
      <c r="E951" s="142">
        <f t="shared" si="922"/>
        <v>0.31578696000000001</v>
      </c>
      <c r="F951" s="142">
        <f t="shared" si="923"/>
        <v>4.4210174400000009</v>
      </c>
      <c r="G951" s="142">
        <v>0</v>
      </c>
      <c r="H951" s="142">
        <f t="shared" si="924"/>
        <v>0.52631159999999999</v>
      </c>
      <c r="I951" s="142">
        <v>0.30059504399999998</v>
      </c>
      <c r="J951" s="142">
        <v>0</v>
      </c>
      <c r="K951" s="142">
        <v>0</v>
      </c>
      <c r="L951" s="142">
        <v>0</v>
      </c>
      <c r="M951" s="142">
        <v>0.30059504399999998</v>
      </c>
      <c r="N951" s="142">
        <f t="shared" si="925"/>
        <v>4.9625209560000005</v>
      </c>
      <c r="O951" s="142">
        <f t="shared" si="926"/>
        <v>0.31578696000000001</v>
      </c>
      <c r="P951" s="142">
        <f t="shared" si="927"/>
        <v>4.4210174400000009</v>
      </c>
      <c r="Q951" s="142">
        <f t="shared" si="928"/>
        <v>0</v>
      </c>
      <c r="R951" s="142">
        <f t="shared" si="929"/>
        <v>0.22571655600000001</v>
      </c>
      <c r="S951" s="134">
        <v>3.8848603100000001</v>
      </c>
      <c r="T951" s="134">
        <v>0.70145155999999997</v>
      </c>
      <c r="U951" s="168">
        <v>2.9329128799999999</v>
      </c>
      <c r="V951" s="134">
        <v>0</v>
      </c>
      <c r="W951" s="142">
        <v>0.25049587000000001</v>
      </c>
      <c r="X951" s="142"/>
      <c r="Y951" s="142"/>
      <c r="Z951" s="142"/>
      <c r="AA951" s="142"/>
      <c r="AB951" s="142"/>
      <c r="AC951" s="142"/>
      <c r="AD951" s="142"/>
      <c r="AE951" s="134">
        <v>0</v>
      </c>
      <c r="AF951" s="181">
        <v>2020</v>
      </c>
      <c r="AG951" s="142" t="s">
        <v>2200</v>
      </c>
      <c r="AH951" s="142" t="s">
        <v>2201</v>
      </c>
      <c r="AI951" s="142" t="s">
        <v>2202</v>
      </c>
      <c r="AJ951" s="134">
        <v>0.72</v>
      </c>
      <c r="AK951" s="142"/>
    </row>
    <row r="952" spans="1:37" ht="110.25" x14ac:dyDescent="0.25">
      <c r="A952" s="141">
        <f t="shared" si="875"/>
        <v>825</v>
      </c>
      <c r="B952" s="140" t="s">
        <v>2086</v>
      </c>
      <c r="C952" s="132" t="s">
        <v>2087</v>
      </c>
      <c r="D952" s="142">
        <v>0</v>
      </c>
      <c r="E952" s="142">
        <f t="shared" si="922"/>
        <v>0</v>
      </c>
      <c r="F952" s="142">
        <f t="shared" si="923"/>
        <v>0</v>
      </c>
      <c r="G952" s="142">
        <v>0</v>
      </c>
      <c r="H952" s="142">
        <f t="shared" si="924"/>
        <v>0</v>
      </c>
      <c r="I952" s="142">
        <v>7.7424528000000006E-2</v>
      </c>
      <c r="J952" s="142">
        <v>0</v>
      </c>
      <c r="K952" s="142">
        <v>0</v>
      </c>
      <c r="L952" s="142">
        <v>0</v>
      </c>
      <c r="M952" s="142">
        <v>7.7424528000000006E-2</v>
      </c>
      <c r="N952" s="142">
        <f t="shared" si="925"/>
        <v>-7.7424528000000006E-2</v>
      </c>
      <c r="O952" s="142">
        <f t="shared" si="926"/>
        <v>0</v>
      </c>
      <c r="P952" s="142">
        <f t="shared" si="927"/>
        <v>0</v>
      </c>
      <c r="Q952" s="142">
        <f t="shared" si="928"/>
        <v>0</v>
      </c>
      <c r="R952" s="142">
        <f t="shared" si="929"/>
        <v>-7.7424528000000006E-2</v>
      </c>
      <c r="S952" s="134">
        <v>2.3443904400000002</v>
      </c>
      <c r="T952" s="134">
        <v>0.27327915000000003</v>
      </c>
      <c r="U952" s="168">
        <v>2.0065908500000003</v>
      </c>
      <c r="V952" s="134">
        <v>0</v>
      </c>
      <c r="W952" s="142">
        <v>6.4520440000000012E-2</v>
      </c>
      <c r="X952" s="142"/>
      <c r="Y952" s="142"/>
      <c r="Z952" s="142"/>
      <c r="AA952" s="142"/>
      <c r="AB952" s="142"/>
      <c r="AC952" s="142"/>
      <c r="AD952" s="142"/>
      <c r="AE952" s="134">
        <v>0</v>
      </c>
      <c r="AF952" s="181">
        <v>2020</v>
      </c>
      <c r="AG952" s="142" t="s">
        <v>2200</v>
      </c>
      <c r="AH952" s="142" t="s">
        <v>2201</v>
      </c>
      <c r="AI952" s="142" t="s">
        <v>2202</v>
      </c>
      <c r="AJ952" s="134">
        <v>0.57999999999999996</v>
      </c>
      <c r="AK952" s="142"/>
    </row>
    <row r="953" spans="1:37" ht="78.75" x14ac:dyDescent="0.25">
      <c r="A953" s="141">
        <f t="shared" si="875"/>
        <v>826</v>
      </c>
      <c r="B953" s="140" t="s">
        <v>2088</v>
      </c>
      <c r="C953" s="132" t="s">
        <v>1602</v>
      </c>
      <c r="D953" s="142">
        <v>0</v>
      </c>
      <c r="E953" s="142">
        <f t="shared" si="922"/>
        <v>0</v>
      </c>
      <c r="F953" s="142">
        <f t="shared" si="923"/>
        <v>0</v>
      </c>
      <c r="G953" s="142">
        <v>0</v>
      </c>
      <c r="H953" s="142">
        <f t="shared" si="924"/>
        <v>0</v>
      </c>
      <c r="I953" s="142">
        <v>0.26714874</v>
      </c>
      <c r="J953" s="142">
        <v>0</v>
      </c>
      <c r="K953" s="142">
        <v>0</v>
      </c>
      <c r="L953" s="142">
        <v>0</v>
      </c>
      <c r="M953" s="142">
        <v>0.26714874</v>
      </c>
      <c r="N953" s="142">
        <f t="shared" si="925"/>
        <v>-0.26714874</v>
      </c>
      <c r="O953" s="142">
        <f t="shared" si="926"/>
        <v>0</v>
      </c>
      <c r="P953" s="142">
        <f t="shared" si="927"/>
        <v>0</v>
      </c>
      <c r="Q953" s="142">
        <f t="shared" si="928"/>
        <v>0</v>
      </c>
      <c r="R953" s="142">
        <f t="shared" si="929"/>
        <v>-0.26714874</v>
      </c>
      <c r="S953" s="134">
        <v>8.0270501799999998</v>
      </c>
      <c r="T953" s="134">
        <v>0.97967573000000008</v>
      </c>
      <c r="U953" s="168">
        <v>6.8247505000000004</v>
      </c>
      <c r="V953" s="134">
        <v>0</v>
      </c>
      <c r="W953" s="142">
        <v>0.22262395000000001</v>
      </c>
      <c r="X953" s="142"/>
      <c r="Y953" s="142"/>
      <c r="Z953" s="142"/>
      <c r="AA953" s="142"/>
      <c r="AB953" s="142"/>
      <c r="AC953" s="142"/>
      <c r="AD953" s="142"/>
      <c r="AE953" s="134">
        <v>0</v>
      </c>
      <c r="AF953" s="181">
        <v>2020</v>
      </c>
      <c r="AG953" s="142" t="s">
        <v>2200</v>
      </c>
      <c r="AH953" s="142" t="s">
        <v>2201</v>
      </c>
      <c r="AI953" s="142" t="s">
        <v>2202</v>
      </c>
      <c r="AJ953" s="134">
        <v>1.1200000000000001</v>
      </c>
      <c r="AK953" s="142"/>
    </row>
    <row r="954" spans="1:37" ht="15.75" x14ac:dyDescent="0.25">
      <c r="A954" s="173"/>
      <c r="B954" s="189" t="s">
        <v>468</v>
      </c>
      <c r="C954" s="177"/>
      <c r="D954" s="195">
        <v>2.4268560000000003</v>
      </c>
      <c r="E954" s="195">
        <f t="shared" ref="E954:AK954" si="930">SUM(E955:E956)</f>
        <v>0.14561136000000002</v>
      </c>
      <c r="F954" s="195">
        <f t="shared" si="930"/>
        <v>2.0385590400000004</v>
      </c>
      <c r="G954" s="195">
        <f t="shared" si="930"/>
        <v>0</v>
      </c>
      <c r="H954" s="195">
        <f t="shared" si="930"/>
        <v>0.24268560000000006</v>
      </c>
      <c r="I954" s="195">
        <f t="shared" si="930"/>
        <v>0.49816688399999992</v>
      </c>
      <c r="J954" s="195">
        <f t="shared" si="930"/>
        <v>0</v>
      </c>
      <c r="K954" s="195">
        <f t="shared" si="930"/>
        <v>0</v>
      </c>
      <c r="L954" s="195">
        <f t="shared" si="930"/>
        <v>0</v>
      </c>
      <c r="M954" s="195">
        <f t="shared" si="930"/>
        <v>0.49816688399999992</v>
      </c>
      <c r="N954" s="195">
        <f t="shared" si="930"/>
        <v>1.9286891160000004</v>
      </c>
      <c r="O954" s="195">
        <f t="shared" si="930"/>
        <v>0.14561136000000002</v>
      </c>
      <c r="P954" s="195">
        <f t="shared" si="930"/>
        <v>2.0385590400000004</v>
      </c>
      <c r="Q954" s="195">
        <f t="shared" si="930"/>
        <v>0</v>
      </c>
      <c r="R954" s="195">
        <f t="shared" si="930"/>
        <v>-0.25548128399999992</v>
      </c>
      <c r="S954" s="172">
        <v>16.098521160000001</v>
      </c>
      <c r="T954" s="172">
        <v>1.2859266899999999</v>
      </c>
      <c r="U954" s="168">
        <v>13.6869666</v>
      </c>
      <c r="V954" s="172">
        <v>0</v>
      </c>
      <c r="W954" s="195">
        <v>1.12562787</v>
      </c>
      <c r="X954" s="195">
        <f t="shared" si="930"/>
        <v>0</v>
      </c>
      <c r="Y954" s="195">
        <f t="shared" si="930"/>
        <v>0</v>
      </c>
      <c r="Z954" s="195">
        <f t="shared" si="930"/>
        <v>0</v>
      </c>
      <c r="AA954" s="195">
        <f t="shared" si="930"/>
        <v>0</v>
      </c>
      <c r="AB954" s="195"/>
      <c r="AC954" s="195"/>
      <c r="AD954" s="195"/>
      <c r="AE954" s="195">
        <f t="shared" si="930"/>
        <v>0.8</v>
      </c>
      <c r="AF954" s="195"/>
      <c r="AG954" s="195"/>
      <c r="AH954" s="195"/>
      <c r="AI954" s="195"/>
      <c r="AJ954" s="195">
        <f t="shared" si="930"/>
        <v>1.966</v>
      </c>
      <c r="AK954" s="195">
        <f t="shared" si="930"/>
        <v>0</v>
      </c>
    </row>
    <row r="955" spans="1:37" ht="63" x14ac:dyDescent="0.25">
      <c r="A955" s="141">
        <f t="shared" si="875"/>
        <v>827</v>
      </c>
      <c r="B955" s="135" t="s">
        <v>1343</v>
      </c>
      <c r="C955" s="136" t="s">
        <v>2178</v>
      </c>
      <c r="D955" s="142">
        <v>1.2E-2</v>
      </c>
      <c r="E955" s="142">
        <f t="shared" ref="E955:E956" si="931">D955*6%</f>
        <v>7.1999999999999994E-4</v>
      </c>
      <c r="F955" s="142">
        <f t="shared" ref="F955:F956" si="932">D955-E955-H955</f>
        <v>1.008E-2</v>
      </c>
      <c r="G955" s="142">
        <v>0</v>
      </c>
      <c r="H955" s="142">
        <f t="shared" ref="H955:H956" si="933">D955*10%</f>
        <v>1.2000000000000001E-3</v>
      </c>
      <c r="I955" s="142">
        <v>8.5344000000000001E-4</v>
      </c>
      <c r="J955" s="142">
        <v>0</v>
      </c>
      <c r="K955" s="142">
        <v>0</v>
      </c>
      <c r="L955" s="142">
        <v>0</v>
      </c>
      <c r="M955" s="142">
        <v>8.5344000000000001E-4</v>
      </c>
      <c r="N955" s="142">
        <f t="shared" ref="N955:N956" si="934">D955-I955</f>
        <v>1.114656E-2</v>
      </c>
      <c r="O955" s="142">
        <f t="shared" ref="O955:O956" si="935">E955-J955</f>
        <v>7.1999999999999994E-4</v>
      </c>
      <c r="P955" s="142">
        <f t="shared" ref="P955:P956" si="936">F955-K955</f>
        <v>1.008E-2</v>
      </c>
      <c r="Q955" s="142">
        <f t="shared" ref="Q955:Q956" si="937">G955-L955</f>
        <v>0</v>
      </c>
      <c r="R955" s="142">
        <f t="shared" ref="R955:R956" si="938">H955-M955</f>
        <v>3.465600000000001E-4</v>
      </c>
      <c r="S955" s="134">
        <f>W955</f>
        <v>0.71120000000000005</v>
      </c>
      <c r="T955" s="134">
        <v>0</v>
      </c>
      <c r="U955" s="168">
        <v>0</v>
      </c>
      <c r="V955" s="134">
        <v>0</v>
      </c>
      <c r="W955" s="142">
        <v>0.71120000000000005</v>
      </c>
      <c r="X955" s="142"/>
      <c r="Y955" s="142"/>
      <c r="Z955" s="142"/>
      <c r="AA955" s="142"/>
      <c r="AB955" s="142"/>
      <c r="AC955" s="142"/>
      <c r="AD955" s="142"/>
      <c r="AE955" s="134">
        <v>0</v>
      </c>
      <c r="AF955" s="142"/>
      <c r="AG955" s="142"/>
      <c r="AH955" s="142"/>
      <c r="AI955" s="142"/>
      <c r="AJ955" s="134">
        <v>0</v>
      </c>
      <c r="AK955" s="142"/>
    </row>
    <row r="956" spans="1:37" ht="94.5" x14ac:dyDescent="0.25">
      <c r="A956" s="141">
        <f t="shared" si="875"/>
        <v>828</v>
      </c>
      <c r="B956" s="140" t="s">
        <v>1345</v>
      </c>
      <c r="C956" s="132" t="s">
        <v>2089</v>
      </c>
      <c r="D956" s="142">
        <v>2.4148560000000003</v>
      </c>
      <c r="E956" s="142">
        <f t="shared" si="931"/>
        <v>0.14489136000000002</v>
      </c>
      <c r="F956" s="142">
        <f t="shared" si="932"/>
        <v>2.0284790400000006</v>
      </c>
      <c r="G956" s="142">
        <v>0</v>
      </c>
      <c r="H956" s="142">
        <f t="shared" si="933"/>
        <v>0.24148560000000005</v>
      </c>
      <c r="I956" s="142">
        <v>0.49731344399999994</v>
      </c>
      <c r="J956" s="142">
        <v>0</v>
      </c>
      <c r="K956" s="142">
        <v>0</v>
      </c>
      <c r="L956" s="142">
        <v>0</v>
      </c>
      <c r="M956" s="142">
        <v>0.49731344399999994</v>
      </c>
      <c r="N956" s="142">
        <f t="shared" si="934"/>
        <v>1.9175425560000003</v>
      </c>
      <c r="O956" s="142">
        <f t="shared" si="935"/>
        <v>0.14489136000000002</v>
      </c>
      <c r="P956" s="142">
        <f t="shared" si="936"/>
        <v>2.0284790400000006</v>
      </c>
      <c r="Q956" s="142">
        <f t="shared" si="937"/>
        <v>0</v>
      </c>
      <c r="R956" s="142">
        <f t="shared" si="938"/>
        <v>-0.25582784399999992</v>
      </c>
      <c r="S956" s="134">
        <v>15.387321159999999</v>
      </c>
      <c r="T956" s="134">
        <v>1.2859266899999999</v>
      </c>
      <c r="U956" s="168">
        <v>13.6869666</v>
      </c>
      <c r="V956" s="134">
        <v>0</v>
      </c>
      <c r="W956" s="142">
        <v>0.41442786999999998</v>
      </c>
      <c r="X956" s="142"/>
      <c r="Y956" s="142"/>
      <c r="Z956" s="142"/>
      <c r="AA956" s="142"/>
      <c r="AB956" s="181">
        <v>2020</v>
      </c>
      <c r="AC956" s="142" t="s">
        <v>2198</v>
      </c>
      <c r="AD956" s="142" t="s">
        <v>2199</v>
      </c>
      <c r="AE956" s="134">
        <v>0.8</v>
      </c>
      <c r="AF956" s="181">
        <v>2020</v>
      </c>
      <c r="AG956" s="142" t="s">
        <v>2200</v>
      </c>
      <c r="AH956" s="142" t="s">
        <v>2201</v>
      </c>
      <c r="AI956" s="142" t="s">
        <v>2202</v>
      </c>
      <c r="AJ956" s="134">
        <v>1.966</v>
      </c>
      <c r="AK956" s="142"/>
    </row>
    <row r="957" spans="1:37" ht="31.5" x14ac:dyDescent="0.25">
      <c r="A957" s="173"/>
      <c r="B957" s="189" t="s">
        <v>483</v>
      </c>
      <c r="C957" s="177"/>
      <c r="D957" s="195">
        <v>1.2E-2</v>
      </c>
      <c r="E957" s="195">
        <f t="shared" ref="E957:AK957" si="939">SUM(E958:E959)</f>
        <v>7.1999999999999994E-4</v>
      </c>
      <c r="F957" s="195">
        <f t="shared" si="939"/>
        <v>1.008E-2</v>
      </c>
      <c r="G957" s="195">
        <f t="shared" si="939"/>
        <v>0</v>
      </c>
      <c r="H957" s="195">
        <f t="shared" si="939"/>
        <v>1.2000000000000001E-3</v>
      </c>
      <c r="I957" s="195">
        <f t="shared" si="939"/>
        <v>5.2340399699999995</v>
      </c>
      <c r="J957" s="195">
        <f t="shared" si="939"/>
        <v>0</v>
      </c>
      <c r="K957" s="195">
        <f t="shared" si="939"/>
        <v>5.2340399699999995</v>
      </c>
      <c r="L957" s="195">
        <f t="shared" si="939"/>
        <v>0</v>
      </c>
      <c r="M957" s="195">
        <f t="shared" si="939"/>
        <v>0</v>
      </c>
      <c r="N957" s="195">
        <f t="shared" si="939"/>
        <v>-5.22203997</v>
      </c>
      <c r="O957" s="195">
        <f t="shared" si="939"/>
        <v>7.1999999999999994E-4</v>
      </c>
      <c r="P957" s="195">
        <f t="shared" si="939"/>
        <v>-5.2239599699999992</v>
      </c>
      <c r="Q957" s="195">
        <f t="shared" si="939"/>
        <v>0</v>
      </c>
      <c r="R957" s="195">
        <f t="shared" si="939"/>
        <v>1.2000000000000001E-3</v>
      </c>
      <c r="S957" s="172">
        <v>0</v>
      </c>
      <c r="T957" s="172">
        <v>0</v>
      </c>
      <c r="U957" s="168">
        <v>0</v>
      </c>
      <c r="V957" s="172">
        <v>0</v>
      </c>
      <c r="W957" s="195">
        <v>0</v>
      </c>
      <c r="X957" s="195">
        <f t="shared" si="939"/>
        <v>0</v>
      </c>
      <c r="Y957" s="195">
        <f t="shared" si="939"/>
        <v>0</v>
      </c>
      <c r="Z957" s="195">
        <f t="shared" si="939"/>
        <v>0</v>
      </c>
      <c r="AA957" s="195">
        <f t="shared" si="939"/>
        <v>0</v>
      </c>
      <c r="AB957" s="195"/>
      <c r="AC957" s="195"/>
      <c r="AD957" s="195"/>
      <c r="AE957" s="195">
        <f t="shared" si="939"/>
        <v>0</v>
      </c>
      <c r="AF957" s="195"/>
      <c r="AG957" s="195"/>
      <c r="AH957" s="195"/>
      <c r="AI957" s="195"/>
      <c r="AJ957" s="195">
        <f t="shared" si="939"/>
        <v>0.17</v>
      </c>
      <c r="AK957" s="195">
        <f t="shared" si="939"/>
        <v>0</v>
      </c>
    </row>
    <row r="958" spans="1:37" ht="78.75" x14ac:dyDescent="0.25">
      <c r="A958" s="141">
        <f t="shared" si="875"/>
        <v>829</v>
      </c>
      <c r="B958" s="140" t="s">
        <v>1346</v>
      </c>
      <c r="C958" s="132" t="s">
        <v>2179</v>
      </c>
      <c r="D958" s="142">
        <v>1.2E-2</v>
      </c>
      <c r="E958" s="142">
        <f t="shared" ref="E958:E959" si="940">D958*6%</f>
        <v>7.1999999999999994E-4</v>
      </c>
      <c r="F958" s="142">
        <f t="shared" ref="F958:F959" si="941">D958-E958-H958</f>
        <v>1.008E-2</v>
      </c>
      <c r="G958" s="142">
        <v>0</v>
      </c>
      <c r="H958" s="142">
        <f t="shared" ref="H958:H959" si="942">D958*10%</f>
        <v>1.2000000000000001E-3</v>
      </c>
      <c r="I958" s="142">
        <v>5.2340399699999995</v>
      </c>
      <c r="J958" s="142">
        <v>0</v>
      </c>
      <c r="K958" s="142">
        <v>5.2340399699999995</v>
      </c>
      <c r="L958" s="142">
        <v>0</v>
      </c>
      <c r="M958" s="142">
        <v>0</v>
      </c>
      <c r="N958" s="142">
        <f t="shared" ref="N958:N959" si="943">D958-I958</f>
        <v>-5.22203997</v>
      </c>
      <c r="O958" s="142">
        <f t="shared" ref="O958:O959" si="944">E958-J958</f>
        <v>7.1999999999999994E-4</v>
      </c>
      <c r="P958" s="142">
        <f t="shared" ref="P958:P959" si="945">F958-K958</f>
        <v>-5.2239599699999992</v>
      </c>
      <c r="Q958" s="142">
        <f t="shared" ref="Q958:Q959" si="946">G958-L958</f>
        <v>0</v>
      </c>
      <c r="R958" s="142">
        <f t="shared" ref="R958:R959" si="947">H958-M958</f>
        <v>1.2000000000000001E-3</v>
      </c>
      <c r="S958" s="134">
        <v>0</v>
      </c>
      <c r="T958" s="134">
        <v>0</v>
      </c>
      <c r="U958" s="168">
        <v>0</v>
      </c>
      <c r="V958" s="134">
        <v>0</v>
      </c>
      <c r="W958" s="142">
        <v>0</v>
      </c>
      <c r="X958" s="142"/>
      <c r="Y958" s="142"/>
      <c r="Z958" s="142"/>
      <c r="AA958" s="142"/>
      <c r="AB958" s="142"/>
      <c r="AC958" s="142"/>
      <c r="AD958" s="142"/>
      <c r="AE958" s="134">
        <v>0</v>
      </c>
      <c r="AF958" s="142"/>
      <c r="AG958" s="142"/>
      <c r="AH958" s="142"/>
      <c r="AI958" s="142"/>
      <c r="AJ958" s="134">
        <v>0</v>
      </c>
      <c r="AK958" s="142"/>
    </row>
    <row r="959" spans="1:37" ht="94.5" x14ac:dyDescent="0.25">
      <c r="A959" s="141">
        <f t="shared" si="875"/>
        <v>830</v>
      </c>
      <c r="B959" s="140" t="s">
        <v>1348</v>
      </c>
      <c r="C959" s="132" t="s">
        <v>2180</v>
      </c>
      <c r="D959" s="142">
        <v>0</v>
      </c>
      <c r="E959" s="142">
        <f t="shared" si="940"/>
        <v>0</v>
      </c>
      <c r="F959" s="142">
        <f t="shared" si="941"/>
        <v>0</v>
      </c>
      <c r="G959" s="142">
        <v>0</v>
      </c>
      <c r="H959" s="142">
        <f t="shared" si="942"/>
        <v>0</v>
      </c>
      <c r="I959" s="142">
        <v>0</v>
      </c>
      <c r="J959" s="142">
        <v>0</v>
      </c>
      <c r="K959" s="142">
        <v>0</v>
      </c>
      <c r="L959" s="142">
        <v>0</v>
      </c>
      <c r="M959" s="142">
        <v>0</v>
      </c>
      <c r="N959" s="142">
        <f t="shared" si="943"/>
        <v>0</v>
      </c>
      <c r="O959" s="142">
        <f t="shared" si="944"/>
        <v>0</v>
      </c>
      <c r="P959" s="142">
        <f t="shared" si="945"/>
        <v>0</v>
      </c>
      <c r="Q959" s="142">
        <f t="shared" si="946"/>
        <v>0</v>
      </c>
      <c r="R959" s="142">
        <f t="shared" si="947"/>
        <v>0</v>
      </c>
      <c r="S959" s="134">
        <v>0</v>
      </c>
      <c r="T959" s="134">
        <v>0</v>
      </c>
      <c r="U959" s="168">
        <v>0</v>
      </c>
      <c r="V959" s="134">
        <v>0</v>
      </c>
      <c r="W959" s="142">
        <v>0</v>
      </c>
      <c r="X959" s="142"/>
      <c r="Y959" s="142"/>
      <c r="Z959" s="142"/>
      <c r="AA959" s="142"/>
      <c r="AB959" s="142"/>
      <c r="AC959" s="142"/>
      <c r="AD959" s="142"/>
      <c r="AE959" s="134">
        <v>0</v>
      </c>
      <c r="AF959" s="181">
        <v>2020</v>
      </c>
      <c r="AG959" s="142" t="s">
        <v>2200</v>
      </c>
      <c r="AH959" s="142" t="s">
        <v>2201</v>
      </c>
      <c r="AI959" s="142" t="s">
        <v>2202</v>
      </c>
      <c r="AJ959" s="134">
        <v>0.17</v>
      </c>
      <c r="AK959" s="142"/>
    </row>
    <row r="960" spans="1:37" ht="15.75" x14ac:dyDescent="0.25">
      <c r="A960" s="173"/>
      <c r="B960" s="192" t="s">
        <v>532</v>
      </c>
      <c r="C960" s="193"/>
      <c r="D960" s="195">
        <v>246.69631200000001</v>
      </c>
      <c r="E960" s="195">
        <f t="shared" ref="E960:AK960" si="948">SUM(E961:E979)</f>
        <v>14.801778719999996</v>
      </c>
      <c r="F960" s="195">
        <f t="shared" si="948"/>
        <v>207.22490207999996</v>
      </c>
      <c r="G960" s="195">
        <f t="shared" si="948"/>
        <v>0</v>
      </c>
      <c r="H960" s="195">
        <f t="shared" si="948"/>
        <v>24.669631199999994</v>
      </c>
      <c r="I960" s="195">
        <f t="shared" si="948"/>
        <v>93.421818933627108</v>
      </c>
      <c r="J960" s="195">
        <f t="shared" si="948"/>
        <v>0.14021641000000001</v>
      </c>
      <c r="K960" s="195">
        <f t="shared" si="948"/>
        <v>74.948012927627119</v>
      </c>
      <c r="L960" s="195">
        <f t="shared" si="948"/>
        <v>0</v>
      </c>
      <c r="M960" s="195">
        <f t="shared" si="948"/>
        <v>18.333589596000003</v>
      </c>
      <c r="N960" s="195">
        <f t="shared" si="948"/>
        <v>153.27449306637286</v>
      </c>
      <c r="O960" s="195">
        <f t="shared" si="948"/>
        <v>14.661562309999997</v>
      </c>
      <c r="P960" s="195">
        <f t="shared" si="948"/>
        <v>132.27688915237289</v>
      </c>
      <c r="Q960" s="195">
        <f t="shared" si="948"/>
        <v>0</v>
      </c>
      <c r="R960" s="195">
        <f t="shared" si="948"/>
        <v>6.3360416039999992</v>
      </c>
      <c r="S960" s="172">
        <v>167.61004247999998</v>
      </c>
      <c r="T960" s="172">
        <v>5.11433508</v>
      </c>
      <c r="U960" s="168">
        <v>147.21771606999999</v>
      </c>
      <c r="V960" s="172">
        <v>0</v>
      </c>
      <c r="W960" s="195">
        <v>15.277991330000003</v>
      </c>
      <c r="X960" s="195">
        <f t="shared" si="948"/>
        <v>0</v>
      </c>
      <c r="Y960" s="195">
        <f t="shared" si="948"/>
        <v>0</v>
      </c>
      <c r="Z960" s="195">
        <f t="shared" si="948"/>
        <v>0</v>
      </c>
      <c r="AA960" s="195">
        <f t="shared" si="948"/>
        <v>0</v>
      </c>
      <c r="AB960" s="195"/>
      <c r="AC960" s="195"/>
      <c r="AD960" s="195"/>
      <c r="AE960" s="195">
        <f t="shared" si="948"/>
        <v>2.52</v>
      </c>
      <c r="AF960" s="195"/>
      <c r="AG960" s="195"/>
      <c r="AH960" s="195"/>
      <c r="AI960" s="195"/>
      <c r="AJ960" s="195">
        <f t="shared" si="948"/>
        <v>13.2544</v>
      </c>
      <c r="AK960" s="195">
        <f t="shared" si="948"/>
        <v>0</v>
      </c>
    </row>
    <row r="961" spans="1:37" ht="94.5" x14ac:dyDescent="0.25">
      <c r="A961" s="141">
        <f t="shared" si="875"/>
        <v>831</v>
      </c>
      <c r="B961" s="140" t="s">
        <v>1349</v>
      </c>
      <c r="C961" s="132" t="s">
        <v>2091</v>
      </c>
      <c r="D961" s="142">
        <v>2.2956960000000004</v>
      </c>
      <c r="E961" s="142">
        <f t="shared" ref="E961:E979" si="949">D961*6%</f>
        <v>0.13774176000000002</v>
      </c>
      <c r="F961" s="142">
        <f t="shared" ref="F961:F979" si="950">D961-E961-H961</f>
        <v>1.9283846400000004</v>
      </c>
      <c r="G961" s="142">
        <v>0</v>
      </c>
      <c r="H961" s="142">
        <f t="shared" ref="H961:H979" si="951">D961*10%</f>
        <v>0.22956960000000004</v>
      </c>
      <c r="I961" s="142">
        <v>0.163272204</v>
      </c>
      <c r="J961" s="142">
        <v>0</v>
      </c>
      <c r="K961" s="142">
        <v>0</v>
      </c>
      <c r="L961" s="142">
        <v>0</v>
      </c>
      <c r="M961" s="142">
        <v>0.163272204</v>
      </c>
      <c r="N961" s="142">
        <f t="shared" ref="N961:N979" si="952">D961-I961</f>
        <v>2.1324237960000003</v>
      </c>
      <c r="O961" s="142">
        <f t="shared" ref="O961:O979" si="953">E961-J961</f>
        <v>0.13774176000000002</v>
      </c>
      <c r="P961" s="142">
        <f t="shared" ref="P961:P979" si="954">F961-K961</f>
        <v>1.9283846400000004</v>
      </c>
      <c r="Q961" s="142">
        <f t="shared" ref="Q961:Q979" si="955">G961-L961</f>
        <v>0</v>
      </c>
      <c r="R961" s="142">
        <f t="shared" ref="R961:R979" si="956">H961-M961</f>
        <v>6.6297396000000036E-2</v>
      </c>
      <c r="S961" s="134">
        <v>0.13606016999999998</v>
      </c>
      <c r="T961" s="134">
        <v>0</v>
      </c>
      <c r="U961" s="168">
        <v>0</v>
      </c>
      <c r="V961" s="134">
        <v>0</v>
      </c>
      <c r="W961" s="142">
        <v>0.13606016999999998</v>
      </c>
      <c r="X961" s="142"/>
      <c r="Y961" s="142"/>
      <c r="Z961" s="142"/>
      <c r="AA961" s="142"/>
      <c r="AB961" s="142"/>
      <c r="AC961" s="142"/>
      <c r="AD961" s="142"/>
      <c r="AE961" s="134">
        <v>0</v>
      </c>
      <c r="AF961" s="142"/>
      <c r="AG961" s="142"/>
      <c r="AH961" s="142"/>
      <c r="AI961" s="142"/>
      <c r="AJ961" s="134">
        <v>0</v>
      </c>
      <c r="AK961" s="142"/>
    </row>
    <row r="962" spans="1:37" ht="47.25" x14ac:dyDescent="0.25">
      <c r="A962" s="141">
        <f t="shared" si="875"/>
        <v>832</v>
      </c>
      <c r="B962" s="135" t="s">
        <v>1350</v>
      </c>
      <c r="C962" s="136" t="s">
        <v>1351</v>
      </c>
      <c r="D962" s="142">
        <v>84.605915999999979</v>
      </c>
      <c r="E962" s="142">
        <f t="shared" si="949"/>
        <v>5.0763549599999989</v>
      </c>
      <c r="F962" s="142">
        <f t="shared" si="950"/>
        <v>71.068969439999975</v>
      </c>
      <c r="G962" s="142">
        <v>0</v>
      </c>
      <c r="H962" s="142">
        <f t="shared" si="951"/>
        <v>8.460591599999999</v>
      </c>
      <c r="I962" s="142">
        <v>36.017256203999999</v>
      </c>
      <c r="J962" s="142">
        <v>0</v>
      </c>
      <c r="K962" s="142">
        <v>30</v>
      </c>
      <c r="L962" s="142">
        <v>0</v>
      </c>
      <c r="M962" s="142">
        <v>6.0172562040000006</v>
      </c>
      <c r="N962" s="142">
        <f t="shared" si="952"/>
        <v>48.58865979599998</v>
      </c>
      <c r="O962" s="142">
        <f t="shared" si="953"/>
        <v>5.0763549599999989</v>
      </c>
      <c r="P962" s="142">
        <f t="shared" si="954"/>
        <v>41.068969439999975</v>
      </c>
      <c r="Q962" s="142">
        <f t="shared" si="955"/>
        <v>0</v>
      </c>
      <c r="R962" s="142">
        <f t="shared" si="956"/>
        <v>2.4433353959999984</v>
      </c>
      <c r="S962" s="134">
        <v>14.92012474</v>
      </c>
      <c r="T962" s="134">
        <v>0</v>
      </c>
      <c r="U962" s="168">
        <v>9.9057445700000013</v>
      </c>
      <c r="V962" s="134">
        <v>0</v>
      </c>
      <c r="W962" s="142">
        <v>5.0143801700000008</v>
      </c>
      <c r="X962" s="142"/>
      <c r="Y962" s="142"/>
      <c r="Z962" s="142"/>
      <c r="AA962" s="142"/>
      <c r="AB962" s="142"/>
      <c r="AC962" s="142"/>
      <c r="AD962" s="142"/>
      <c r="AE962" s="134">
        <v>0</v>
      </c>
      <c r="AF962" s="142"/>
      <c r="AG962" s="142"/>
      <c r="AH962" s="142"/>
      <c r="AI962" s="142"/>
      <c r="AJ962" s="134">
        <v>0</v>
      </c>
      <c r="AK962" s="142"/>
    </row>
    <row r="963" spans="1:37" ht="94.5" x14ac:dyDescent="0.25">
      <c r="A963" s="141">
        <f t="shared" si="875"/>
        <v>833</v>
      </c>
      <c r="B963" s="140" t="s">
        <v>1352</v>
      </c>
      <c r="C963" s="132" t="s">
        <v>1353</v>
      </c>
      <c r="D963" s="142">
        <v>8.7015960000000003</v>
      </c>
      <c r="E963" s="142">
        <f t="shared" si="949"/>
        <v>0.52209576000000002</v>
      </c>
      <c r="F963" s="142">
        <f t="shared" si="950"/>
        <v>7.3093406399999994</v>
      </c>
      <c r="G963" s="142">
        <v>0</v>
      </c>
      <c r="H963" s="142">
        <f t="shared" si="951"/>
        <v>0.87015960000000003</v>
      </c>
      <c r="I963" s="142">
        <v>3.8115392639999999</v>
      </c>
      <c r="J963" s="142">
        <v>0</v>
      </c>
      <c r="K963" s="142">
        <v>0</v>
      </c>
      <c r="L963" s="142">
        <v>0</v>
      </c>
      <c r="M963" s="142">
        <v>3.8115392639999999</v>
      </c>
      <c r="N963" s="142">
        <f t="shared" si="952"/>
        <v>4.890056736</v>
      </c>
      <c r="O963" s="142">
        <f t="shared" si="953"/>
        <v>0.52209576000000002</v>
      </c>
      <c r="P963" s="142">
        <f t="shared" si="954"/>
        <v>7.3093406399999994</v>
      </c>
      <c r="Q963" s="142">
        <f t="shared" si="955"/>
        <v>0</v>
      </c>
      <c r="R963" s="142">
        <f t="shared" si="956"/>
        <v>-2.9413796639999998</v>
      </c>
      <c r="S963" s="134">
        <v>97.994925899999998</v>
      </c>
      <c r="T963" s="134">
        <v>2.30854333</v>
      </c>
      <c r="U963" s="168">
        <v>92.510099850000003</v>
      </c>
      <c r="V963" s="134">
        <v>0</v>
      </c>
      <c r="W963" s="142">
        <v>3.1762827200000001</v>
      </c>
      <c r="X963" s="142"/>
      <c r="Y963" s="142"/>
      <c r="Z963" s="142"/>
      <c r="AA963" s="142"/>
      <c r="AB963" s="142"/>
      <c r="AC963" s="142"/>
      <c r="AD963" s="142"/>
      <c r="AE963" s="134">
        <v>0</v>
      </c>
      <c r="AF963" s="181">
        <v>2020</v>
      </c>
      <c r="AG963" s="142" t="s">
        <v>2200</v>
      </c>
      <c r="AH963" s="142" t="s">
        <v>2201</v>
      </c>
      <c r="AI963" s="142" t="s">
        <v>2202</v>
      </c>
      <c r="AJ963" s="134">
        <v>11.68</v>
      </c>
      <c r="AK963" s="142"/>
    </row>
    <row r="964" spans="1:37" ht="63" x14ac:dyDescent="0.25">
      <c r="A964" s="141">
        <f t="shared" si="875"/>
        <v>834</v>
      </c>
      <c r="B964" s="140" t="s">
        <v>2092</v>
      </c>
      <c r="C964" s="132" t="s">
        <v>1354</v>
      </c>
      <c r="D964" s="142">
        <v>0.32831999999999995</v>
      </c>
      <c r="E964" s="142">
        <f t="shared" si="949"/>
        <v>1.9699199999999997E-2</v>
      </c>
      <c r="F964" s="142">
        <f t="shared" si="950"/>
        <v>0.2757888</v>
      </c>
      <c r="G964" s="142">
        <v>0</v>
      </c>
      <c r="H964" s="142">
        <f t="shared" si="951"/>
        <v>3.2831999999999993E-2</v>
      </c>
      <c r="I964" s="142">
        <v>2.3350463999999994E-2</v>
      </c>
      <c r="J964" s="142">
        <v>0</v>
      </c>
      <c r="K964" s="142">
        <v>0</v>
      </c>
      <c r="L964" s="142">
        <v>0</v>
      </c>
      <c r="M964" s="142">
        <v>2.3350463999999994E-2</v>
      </c>
      <c r="N964" s="142">
        <f t="shared" si="952"/>
        <v>0.30496953599999993</v>
      </c>
      <c r="O964" s="142">
        <f t="shared" si="953"/>
        <v>1.9699199999999997E-2</v>
      </c>
      <c r="P964" s="142">
        <f t="shared" si="954"/>
        <v>0.2757888</v>
      </c>
      <c r="Q964" s="142">
        <f t="shared" si="955"/>
        <v>0</v>
      </c>
      <c r="R964" s="142">
        <f t="shared" si="956"/>
        <v>9.4815359999999987E-3</v>
      </c>
      <c r="S964" s="134">
        <v>1.9458719999999995E-2</v>
      </c>
      <c r="T964" s="134">
        <v>0</v>
      </c>
      <c r="U964" s="168">
        <v>0</v>
      </c>
      <c r="V964" s="134">
        <v>0</v>
      </c>
      <c r="W964" s="142">
        <v>1.9458719999999995E-2</v>
      </c>
      <c r="X964" s="142"/>
      <c r="Y964" s="142"/>
      <c r="Z964" s="142"/>
      <c r="AA964" s="142"/>
      <c r="AB964" s="142"/>
      <c r="AC964" s="142"/>
      <c r="AD964" s="142"/>
      <c r="AE964" s="134">
        <v>0</v>
      </c>
      <c r="AF964" s="142"/>
      <c r="AG964" s="142"/>
      <c r="AH964" s="142"/>
      <c r="AI964" s="142"/>
      <c r="AJ964" s="134">
        <v>0</v>
      </c>
      <c r="AK964" s="142"/>
    </row>
    <row r="965" spans="1:37" ht="78.75" x14ac:dyDescent="0.25">
      <c r="A965" s="141">
        <f t="shared" si="875"/>
        <v>835</v>
      </c>
      <c r="B965" s="140" t="s">
        <v>1355</v>
      </c>
      <c r="C965" s="132" t="s">
        <v>1356</v>
      </c>
      <c r="D965" s="142">
        <v>16.998228000000001</v>
      </c>
      <c r="E965" s="142">
        <f t="shared" si="949"/>
        <v>1.01989368</v>
      </c>
      <c r="F965" s="142">
        <f t="shared" si="950"/>
        <v>14.278511520000002</v>
      </c>
      <c r="G965" s="142">
        <v>0</v>
      </c>
      <c r="H965" s="142">
        <f t="shared" si="951"/>
        <v>1.6998228000000002</v>
      </c>
      <c r="I965" s="142">
        <v>0.79344246000000007</v>
      </c>
      <c r="J965" s="142">
        <v>0</v>
      </c>
      <c r="K965" s="142">
        <v>0</v>
      </c>
      <c r="L965" s="142">
        <v>0</v>
      </c>
      <c r="M965" s="142">
        <v>0.79344246000000007</v>
      </c>
      <c r="N965" s="142">
        <f t="shared" si="952"/>
        <v>16.20478554</v>
      </c>
      <c r="O965" s="142">
        <f t="shared" si="953"/>
        <v>1.01989368</v>
      </c>
      <c r="P965" s="142">
        <f t="shared" si="954"/>
        <v>14.278511520000002</v>
      </c>
      <c r="Q965" s="142">
        <f t="shared" si="955"/>
        <v>0</v>
      </c>
      <c r="R965" s="142">
        <f t="shared" si="956"/>
        <v>0.90638034000000012</v>
      </c>
      <c r="S965" s="134">
        <v>14.77540363</v>
      </c>
      <c r="T965" s="134">
        <v>0.65682339999999995</v>
      </c>
      <c r="U965" s="168">
        <v>13.457378179999999</v>
      </c>
      <c r="V965" s="134">
        <v>0</v>
      </c>
      <c r="W965" s="142">
        <v>0.6612020500000001</v>
      </c>
      <c r="X965" s="142"/>
      <c r="Y965" s="142"/>
      <c r="Z965" s="142"/>
      <c r="AA965" s="142"/>
      <c r="AB965" s="181">
        <v>2020</v>
      </c>
      <c r="AC965" s="142" t="s">
        <v>2198</v>
      </c>
      <c r="AD965" s="142" t="s">
        <v>2199</v>
      </c>
      <c r="AE965" s="134">
        <v>1.26</v>
      </c>
      <c r="AF965" s="181">
        <v>2020</v>
      </c>
      <c r="AG965" s="142" t="s">
        <v>2200</v>
      </c>
      <c r="AH965" s="142" t="s">
        <v>2201</v>
      </c>
      <c r="AI965" s="142" t="s">
        <v>2202</v>
      </c>
      <c r="AJ965" s="134">
        <v>0.64</v>
      </c>
      <c r="AK965" s="142"/>
    </row>
    <row r="966" spans="1:37" ht="47.25" x14ac:dyDescent="0.25">
      <c r="A966" s="141">
        <f t="shared" si="875"/>
        <v>836</v>
      </c>
      <c r="B966" s="140" t="s">
        <v>1357</v>
      </c>
      <c r="C966" s="132" t="s">
        <v>2181</v>
      </c>
      <c r="D966" s="142">
        <v>3.8788320000000001</v>
      </c>
      <c r="E966" s="142">
        <f t="shared" si="949"/>
        <v>0.23272992000000001</v>
      </c>
      <c r="F966" s="142">
        <f t="shared" si="950"/>
        <v>3.2582188799999998</v>
      </c>
      <c r="G966" s="142">
        <v>0</v>
      </c>
      <c r="H966" s="142">
        <f t="shared" si="951"/>
        <v>0.38788320000000004</v>
      </c>
      <c r="I966" s="142">
        <v>0.27586636799999997</v>
      </c>
      <c r="J966" s="142">
        <v>0</v>
      </c>
      <c r="K966" s="142">
        <v>0</v>
      </c>
      <c r="L966" s="142">
        <v>0</v>
      </c>
      <c r="M966" s="142">
        <v>0.27586636799999997</v>
      </c>
      <c r="N966" s="142">
        <f t="shared" si="952"/>
        <v>3.6029656320000001</v>
      </c>
      <c r="O966" s="142">
        <f t="shared" si="953"/>
        <v>0.23272992000000001</v>
      </c>
      <c r="P966" s="142">
        <f t="shared" si="954"/>
        <v>3.2582188799999998</v>
      </c>
      <c r="Q966" s="142">
        <f t="shared" si="955"/>
        <v>0</v>
      </c>
      <c r="R966" s="142">
        <f t="shared" si="956"/>
        <v>0.11201683200000007</v>
      </c>
      <c r="S966" s="134">
        <v>0.80698227</v>
      </c>
      <c r="T966" s="134">
        <v>0.57709362999999991</v>
      </c>
      <c r="U966" s="168">
        <v>0</v>
      </c>
      <c r="V966" s="134">
        <v>0</v>
      </c>
      <c r="W966" s="142">
        <v>0.22988864000000001</v>
      </c>
      <c r="X966" s="142"/>
      <c r="Y966" s="142"/>
      <c r="Z966" s="142"/>
      <c r="AA966" s="142"/>
      <c r="AB966" s="142"/>
      <c r="AC966" s="142"/>
      <c r="AD966" s="142"/>
      <c r="AE966" s="134">
        <v>0</v>
      </c>
      <c r="AF966" s="142"/>
      <c r="AG966" s="142"/>
      <c r="AH966" s="142"/>
      <c r="AI966" s="142"/>
      <c r="AJ966" s="134">
        <v>0</v>
      </c>
      <c r="AK966" s="142"/>
    </row>
    <row r="967" spans="1:37" ht="47.25" x14ac:dyDescent="0.25">
      <c r="A967" s="141">
        <f t="shared" si="875"/>
        <v>837</v>
      </c>
      <c r="B967" s="133" t="s">
        <v>1358</v>
      </c>
      <c r="C967" s="138" t="s">
        <v>1359</v>
      </c>
      <c r="D967" s="142">
        <v>3.6945599999999996</v>
      </c>
      <c r="E967" s="142">
        <f t="shared" si="949"/>
        <v>0.22167359999999997</v>
      </c>
      <c r="F967" s="142">
        <f t="shared" si="950"/>
        <v>3.1034303999999997</v>
      </c>
      <c r="G967" s="142">
        <v>0</v>
      </c>
      <c r="H967" s="142">
        <f t="shared" si="951"/>
        <v>0.36945600000000001</v>
      </c>
      <c r="I967" s="142">
        <v>0.26276073599999999</v>
      </c>
      <c r="J967" s="142">
        <v>0</v>
      </c>
      <c r="K967" s="142">
        <v>0</v>
      </c>
      <c r="L967" s="142">
        <v>0</v>
      </c>
      <c r="M967" s="142">
        <v>0.26276073599999999</v>
      </c>
      <c r="N967" s="142">
        <f t="shared" si="952"/>
        <v>3.4317992639999995</v>
      </c>
      <c r="O967" s="142">
        <f t="shared" si="953"/>
        <v>0.22167359999999997</v>
      </c>
      <c r="P967" s="142">
        <f t="shared" si="954"/>
        <v>3.1034303999999997</v>
      </c>
      <c r="Q967" s="142">
        <f t="shared" si="955"/>
        <v>0</v>
      </c>
      <c r="R967" s="142">
        <f t="shared" si="956"/>
        <v>0.10669526400000001</v>
      </c>
      <c r="S967" s="134">
        <v>0.22334657999999999</v>
      </c>
      <c r="T967" s="134">
        <v>4.3793E-3</v>
      </c>
      <c r="U967" s="168">
        <v>0</v>
      </c>
      <c r="V967" s="134">
        <v>0</v>
      </c>
      <c r="W967" s="142">
        <v>0.21896727999999999</v>
      </c>
      <c r="X967" s="142"/>
      <c r="Y967" s="142"/>
      <c r="Z967" s="142"/>
      <c r="AA967" s="142"/>
      <c r="AB967" s="142"/>
      <c r="AC967" s="142"/>
      <c r="AD967" s="142"/>
      <c r="AE967" s="134">
        <v>0</v>
      </c>
      <c r="AF967" s="142"/>
      <c r="AG967" s="142"/>
      <c r="AH967" s="142"/>
      <c r="AI967" s="142"/>
      <c r="AJ967" s="134">
        <v>0</v>
      </c>
      <c r="AK967" s="142"/>
    </row>
    <row r="968" spans="1:37" ht="47.25" x14ac:dyDescent="0.25">
      <c r="A968" s="141">
        <f t="shared" si="875"/>
        <v>838</v>
      </c>
      <c r="B968" s="135" t="s">
        <v>1360</v>
      </c>
      <c r="C968" s="136" t="s">
        <v>1361</v>
      </c>
      <c r="D968" s="142">
        <v>5.4726240000000006</v>
      </c>
      <c r="E968" s="142">
        <f t="shared" si="949"/>
        <v>0.32835744</v>
      </c>
      <c r="F968" s="142">
        <f t="shared" si="950"/>
        <v>4.59700416</v>
      </c>
      <c r="G968" s="142">
        <v>0</v>
      </c>
      <c r="H968" s="142">
        <f t="shared" si="951"/>
        <v>0.54726240000000004</v>
      </c>
      <c r="I968" s="142">
        <v>0.38921844</v>
      </c>
      <c r="J968" s="142">
        <v>0</v>
      </c>
      <c r="K968" s="142">
        <v>0</v>
      </c>
      <c r="L968" s="142">
        <v>0</v>
      </c>
      <c r="M968" s="142">
        <v>0.38921844</v>
      </c>
      <c r="N968" s="142">
        <f t="shared" si="952"/>
        <v>5.083405560000001</v>
      </c>
      <c r="O968" s="142">
        <f t="shared" si="953"/>
        <v>0.32835744</v>
      </c>
      <c r="P968" s="142">
        <f t="shared" si="954"/>
        <v>4.59700416</v>
      </c>
      <c r="Q968" s="142">
        <f t="shared" si="955"/>
        <v>0</v>
      </c>
      <c r="R968" s="142">
        <f t="shared" si="956"/>
        <v>0.15804396000000004</v>
      </c>
      <c r="S968" s="134">
        <v>0.32434870000000005</v>
      </c>
      <c r="T968" s="134">
        <v>0</v>
      </c>
      <c r="U968" s="168">
        <v>0</v>
      </c>
      <c r="V968" s="134">
        <v>0</v>
      </c>
      <c r="W968" s="142">
        <v>0.32434870000000005</v>
      </c>
      <c r="X968" s="142"/>
      <c r="Y968" s="142"/>
      <c r="Z968" s="142"/>
      <c r="AA968" s="142"/>
      <c r="AB968" s="142"/>
      <c r="AC968" s="142"/>
      <c r="AD968" s="142"/>
      <c r="AE968" s="134">
        <v>0</v>
      </c>
      <c r="AF968" s="142"/>
      <c r="AG968" s="142"/>
      <c r="AH968" s="142"/>
      <c r="AI968" s="142"/>
      <c r="AJ968" s="134">
        <v>0</v>
      </c>
      <c r="AK968" s="142"/>
    </row>
    <row r="969" spans="1:37" ht="78.75" x14ac:dyDescent="0.25">
      <c r="A969" s="141">
        <f t="shared" si="875"/>
        <v>839</v>
      </c>
      <c r="B969" s="140" t="s">
        <v>2095</v>
      </c>
      <c r="C969" s="132" t="s">
        <v>1362</v>
      </c>
      <c r="D969" s="142">
        <v>1.2E-2</v>
      </c>
      <c r="E969" s="142">
        <f t="shared" si="949"/>
        <v>7.1999999999999994E-4</v>
      </c>
      <c r="F969" s="142">
        <f t="shared" si="950"/>
        <v>1.008E-2</v>
      </c>
      <c r="G969" s="142">
        <v>0</v>
      </c>
      <c r="H969" s="142">
        <f t="shared" si="951"/>
        <v>1.2000000000000001E-3</v>
      </c>
      <c r="I969" s="142">
        <v>8.5344000000000001E-4</v>
      </c>
      <c r="J969" s="142">
        <v>0</v>
      </c>
      <c r="K969" s="142">
        <v>0</v>
      </c>
      <c r="L969" s="142">
        <v>0</v>
      </c>
      <c r="M969" s="142">
        <v>8.5344000000000001E-4</v>
      </c>
      <c r="N969" s="142">
        <f t="shared" si="952"/>
        <v>1.114656E-2</v>
      </c>
      <c r="O969" s="142">
        <f t="shared" si="953"/>
        <v>7.1999999999999994E-4</v>
      </c>
      <c r="P969" s="142">
        <f t="shared" si="954"/>
        <v>1.008E-2</v>
      </c>
      <c r="Q969" s="142">
        <f t="shared" si="955"/>
        <v>0</v>
      </c>
      <c r="R969" s="142">
        <f t="shared" si="956"/>
        <v>3.465600000000001E-4</v>
      </c>
      <c r="S969" s="134">
        <v>7.1119999999999994E-4</v>
      </c>
      <c r="T969" s="134">
        <v>0</v>
      </c>
      <c r="U969" s="168">
        <v>0</v>
      </c>
      <c r="V969" s="134">
        <v>0</v>
      </c>
      <c r="W969" s="142">
        <v>7.1119999999999994E-4</v>
      </c>
      <c r="X969" s="142"/>
      <c r="Y969" s="142"/>
      <c r="Z969" s="142"/>
      <c r="AA969" s="142"/>
      <c r="AB969" s="142"/>
      <c r="AC969" s="142"/>
      <c r="AD969" s="142"/>
      <c r="AE969" s="134">
        <v>0</v>
      </c>
      <c r="AF969" s="142"/>
      <c r="AG969" s="142"/>
      <c r="AH969" s="142"/>
      <c r="AI969" s="142"/>
      <c r="AJ969" s="134">
        <v>0</v>
      </c>
      <c r="AK969" s="142"/>
    </row>
    <row r="970" spans="1:37" ht="63" x14ac:dyDescent="0.25">
      <c r="A970" s="141">
        <f t="shared" si="875"/>
        <v>840</v>
      </c>
      <c r="B970" s="140" t="s">
        <v>2096</v>
      </c>
      <c r="C970" s="132" t="s">
        <v>1363</v>
      </c>
      <c r="D970" s="142">
        <v>19.441283999999996</v>
      </c>
      <c r="E970" s="142">
        <f t="shared" si="949"/>
        <v>1.1664770399999997</v>
      </c>
      <c r="F970" s="142">
        <f t="shared" si="950"/>
        <v>16.330678559999996</v>
      </c>
      <c r="G970" s="142">
        <v>0</v>
      </c>
      <c r="H970" s="142">
        <f t="shared" si="951"/>
        <v>1.9441283999999996</v>
      </c>
      <c r="I970" s="142">
        <v>1.3826833199999997</v>
      </c>
      <c r="J970" s="142">
        <v>0</v>
      </c>
      <c r="K970" s="142">
        <v>0</v>
      </c>
      <c r="L970" s="142">
        <v>0</v>
      </c>
      <c r="M970" s="142">
        <v>1.3826833199999997</v>
      </c>
      <c r="N970" s="142">
        <f t="shared" si="952"/>
        <v>18.058600679999998</v>
      </c>
      <c r="O970" s="142">
        <f t="shared" si="953"/>
        <v>1.1664770399999997</v>
      </c>
      <c r="P970" s="142">
        <f t="shared" si="954"/>
        <v>16.330678559999996</v>
      </c>
      <c r="Q970" s="142">
        <f t="shared" si="955"/>
        <v>0</v>
      </c>
      <c r="R970" s="142">
        <f t="shared" si="956"/>
        <v>0.56144507999999993</v>
      </c>
      <c r="S970" s="134">
        <v>1.1522361000000001</v>
      </c>
      <c r="T970" s="134">
        <v>0</v>
      </c>
      <c r="U970" s="168">
        <v>0</v>
      </c>
      <c r="V970" s="134">
        <v>0</v>
      </c>
      <c r="W970" s="142">
        <v>1.1522361000000001</v>
      </c>
      <c r="X970" s="142"/>
      <c r="Y970" s="142"/>
      <c r="Z970" s="142"/>
      <c r="AA970" s="142"/>
      <c r="AB970" s="142"/>
      <c r="AC970" s="142"/>
      <c r="AD970" s="142"/>
      <c r="AE970" s="134">
        <v>0</v>
      </c>
      <c r="AF970" s="142"/>
      <c r="AG970" s="142"/>
      <c r="AH970" s="142"/>
      <c r="AI970" s="142"/>
      <c r="AJ970" s="134">
        <v>0</v>
      </c>
      <c r="AK970" s="142"/>
    </row>
    <row r="971" spans="1:37" ht="47.25" x14ac:dyDescent="0.25">
      <c r="A971" s="141">
        <f t="shared" si="875"/>
        <v>841</v>
      </c>
      <c r="B971" s="140" t="s">
        <v>2097</v>
      </c>
      <c r="C971" s="132" t="s">
        <v>2098</v>
      </c>
      <c r="D971" s="142">
        <v>1.2E-2</v>
      </c>
      <c r="E971" s="142">
        <f t="shared" si="949"/>
        <v>7.1999999999999994E-4</v>
      </c>
      <c r="F971" s="142">
        <f t="shared" si="950"/>
        <v>1.008E-2</v>
      </c>
      <c r="G971" s="142">
        <v>0</v>
      </c>
      <c r="H971" s="142">
        <f t="shared" si="951"/>
        <v>1.2000000000000001E-3</v>
      </c>
      <c r="I971" s="142">
        <v>0</v>
      </c>
      <c r="J971" s="142">
        <v>0</v>
      </c>
      <c r="K971" s="142">
        <v>0</v>
      </c>
      <c r="L971" s="142">
        <v>0</v>
      </c>
      <c r="M971" s="142">
        <v>0</v>
      </c>
      <c r="N971" s="142">
        <f t="shared" si="952"/>
        <v>1.2E-2</v>
      </c>
      <c r="O971" s="142">
        <f t="shared" si="953"/>
        <v>7.1999999999999994E-4</v>
      </c>
      <c r="P971" s="142">
        <f t="shared" si="954"/>
        <v>1.008E-2</v>
      </c>
      <c r="Q971" s="142">
        <f t="shared" si="955"/>
        <v>0</v>
      </c>
      <c r="R971" s="142">
        <f t="shared" si="956"/>
        <v>1.2000000000000001E-3</v>
      </c>
      <c r="S971" s="134">
        <v>0</v>
      </c>
      <c r="T971" s="134">
        <v>0</v>
      </c>
      <c r="U971" s="168">
        <v>0</v>
      </c>
      <c r="V971" s="134">
        <v>0</v>
      </c>
      <c r="W971" s="142">
        <v>0</v>
      </c>
      <c r="X971" s="142"/>
      <c r="Y971" s="142"/>
      <c r="Z971" s="142"/>
      <c r="AA971" s="142"/>
      <c r="AB971" s="142"/>
      <c r="AC971" s="142"/>
      <c r="AD971" s="142"/>
      <c r="AE971" s="134">
        <v>0</v>
      </c>
      <c r="AF971" s="142"/>
      <c r="AG971" s="142"/>
      <c r="AH971" s="142"/>
      <c r="AI971" s="142"/>
      <c r="AJ971" s="134">
        <v>0</v>
      </c>
      <c r="AK971" s="142"/>
    </row>
    <row r="972" spans="1:37" ht="110.25" x14ac:dyDescent="0.25">
      <c r="A972" s="141">
        <f t="shared" si="875"/>
        <v>842</v>
      </c>
      <c r="B972" s="140" t="s">
        <v>1364</v>
      </c>
      <c r="C972" s="132" t="s">
        <v>1365</v>
      </c>
      <c r="D972" s="142">
        <v>46.877939999999995</v>
      </c>
      <c r="E972" s="142">
        <f t="shared" si="949"/>
        <v>2.8126763999999995</v>
      </c>
      <c r="F972" s="142">
        <f t="shared" si="950"/>
        <v>39.377469599999998</v>
      </c>
      <c r="G972" s="142">
        <v>0</v>
      </c>
      <c r="H972" s="142">
        <f t="shared" si="951"/>
        <v>4.6877939999999994</v>
      </c>
      <c r="I972" s="142">
        <v>10.06752457</v>
      </c>
      <c r="J972" s="142">
        <v>0.14021641000000001</v>
      </c>
      <c r="K972" s="142">
        <v>6.5933028600000005</v>
      </c>
      <c r="L972" s="142">
        <v>0</v>
      </c>
      <c r="M972" s="142">
        <v>3.3340052999999998</v>
      </c>
      <c r="N972" s="142">
        <f t="shared" si="952"/>
        <v>36.810415429999992</v>
      </c>
      <c r="O972" s="142">
        <f t="shared" si="953"/>
        <v>2.6724599899999997</v>
      </c>
      <c r="P972" s="142">
        <f t="shared" si="954"/>
        <v>32.784166739999996</v>
      </c>
      <c r="Q972" s="142">
        <f t="shared" si="955"/>
        <v>0</v>
      </c>
      <c r="R972" s="142">
        <f t="shared" si="956"/>
        <v>1.3537886999999995</v>
      </c>
      <c r="S972" s="134">
        <v>24.408701449999999</v>
      </c>
      <c r="T972" s="134">
        <v>1.5674954200000002</v>
      </c>
      <c r="U972" s="168">
        <v>20.062868280000004</v>
      </c>
      <c r="V972" s="134">
        <v>0</v>
      </c>
      <c r="W972" s="142">
        <v>2.7783377499999999</v>
      </c>
      <c r="X972" s="142"/>
      <c r="Y972" s="142"/>
      <c r="Z972" s="142"/>
      <c r="AA972" s="142"/>
      <c r="AB972" s="142"/>
      <c r="AC972" s="142"/>
      <c r="AD972" s="142"/>
      <c r="AE972" s="134">
        <v>0</v>
      </c>
      <c r="AF972" s="142"/>
      <c r="AG972" s="142"/>
      <c r="AH972" s="142"/>
      <c r="AI972" s="142"/>
      <c r="AJ972" s="134">
        <v>0</v>
      </c>
      <c r="AK972" s="142"/>
    </row>
    <row r="973" spans="1:37" ht="78.75" x14ac:dyDescent="0.25">
      <c r="A973" s="141">
        <f t="shared" si="875"/>
        <v>843</v>
      </c>
      <c r="B973" s="140" t="s">
        <v>1366</v>
      </c>
      <c r="C973" s="132" t="s">
        <v>2182</v>
      </c>
      <c r="D973" s="142">
        <v>28.686144000000002</v>
      </c>
      <c r="E973" s="142">
        <f t="shared" si="949"/>
        <v>1.7211686400000001</v>
      </c>
      <c r="F973" s="142">
        <f t="shared" si="950"/>
        <v>24.096360960000005</v>
      </c>
      <c r="G973" s="142">
        <v>0</v>
      </c>
      <c r="H973" s="142">
        <f t="shared" si="951"/>
        <v>2.8686144000000002</v>
      </c>
      <c r="I973" s="142">
        <v>22.924254010000002</v>
      </c>
      <c r="J973" s="142">
        <v>0</v>
      </c>
      <c r="K973" s="142">
        <v>22.924254010000002</v>
      </c>
      <c r="L973" s="142">
        <v>0</v>
      </c>
      <c r="M973" s="142">
        <v>0</v>
      </c>
      <c r="N973" s="142">
        <f t="shared" si="952"/>
        <v>5.7618899900000002</v>
      </c>
      <c r="O973" s="142">
        <f t="shared" si="953"/>
        <v>1.7211686400000001</v>
      </c>
      <c r="P973" s="142">
        <f t="shared" si="954"/>
        <v>1.1721069500000034</v>
      </c>
      <c r="Q973" s="142">
        <f t="shared" si="955"/>
        <v>0</v>
      </c>
      <c r="R973" s="142">
        <f t="shared" si="956"/>
        <v>2.8686144000000002</v>
      </c>
      <c r="S973" s="134">
        <v>0</v>
      </c>
      <c r="T973" s="134">
        <v>0</v>
      </c>
      <c r="U973" s="168">
        <v>0</v>
      </c>
      <c r="V973" s="134">
        <v>0</v>
      </c>
      <c r="W973" s="142">
        <v>0</v>
      </c>
      <c r="X973" s="142"/>
      <c r="Y973" s="142"/>
      <c r="Z973" s="142"/>
      <c r="AA973" s="142"/>
      <c r="AB973" s="142"/>
      <c r="AC973" s="142"/>
      <c r="AD973" s="142"/>
      <c r="AE973" s="134">
        <v>0</v>
      </c>
      <c r="AF973" s="142"/>
      <c r="AG973" s="142"/>
      <c r="AH973" s="142"/>
      <c r="AI973" s="142"/>
      <c r="AJ973" s="134">
        <v>0</v>
      </c>
      <c r="AK973" s="142"/>
    </row>
    <row r="974" spans="1:37" ht="47.25" x14ac:dyDescent="0.25">
      <c r="A974" s="141">
        <f t="shared" si="875"/>
        <v>844</v>
      </c>
      <c r="B974" s="135" t="s">
        <v>1368</v>
      </c>
      <c r="C974" s="136" t="s">
        <v>2183</v>
      </c>
      <c r="D974" s="142">
        <v>16.718220000000002</v>
      </c>
      <c r="E974" s="142">
        <f t="shared" si="949"/>
        <v>1.0030932000000001</v>
      </c>
      <c r="F974" s="142">
        <f t="shared" si="950"/>
        <v>14.043304800000001</v>
      </c>
      <c r="G974" s="142">
        <v>0</v>
      </c>
      <c r="H974" s="142">
        <f t="shared" si="951"/>
        <v>1.6718220000000004</v>
      </c>
      <c r="I974" s="142">
        <v>1.189016364</v>
      </c>
      <c r="J974" s="142">
        <v>0</v>
      </c>
      <c r="K974" s="142">
        <v>0</v>
      </c>
      <c r="L974" s="142">
        <v>0</v>
      </c>
      <c r="M974" s="142">
        <v>1.189016364</v>
      </c>
      <c r="N974" s="142">
        <f t="shared" si="952"/>
        <v>15.529203636000002</v>
      </c>
      <c r="O974" s="142">
        <f t="shared" si="953"/>
        <v>1.0030932000000001</v>
      </c>
      <c r="P974" s="142">
        <f t="shared" si="954"/>
        <v>14.043304800000001</v>
      </c>
      <c r="Q974" s="142">
        <f t="shared" si="955"/>
        <v>0</v>
      </c>
      <c r="R974" s="142">
        <f t="shared" si="956"/>
        <v>0.48280563600000037</v>
      </c>
      <c r="S974" s="134">
        <v>0.9908469700000001</v>
      </c>
      <c r="T974" s="134">
        <v>0</v>
      </c>
      <c r="U974" s="168">
        <v>0</v>
      </c>
      <c r="V974" s="134">
        <v>0</v>
      </c>
      <c r="W974" s="142">
        <v>0.9908469700000001</v>
      </c>
      <c r="X974" s="142"/>
      <c r="Y974" s="142"/>
      <c r="Z974" s="142"/>
      <c r="AA974" s="142"/>
      <c r="AB974" s="142"/>
      <c r="AC974" s="142"/>
      <c r="AD974" s="142"/>
      <c r="AE974" s="134">
        <v>0</v>
      </c>
      <c r="AF974" s="142"/>
      <c r="AG974" s="142"/>
      <c r="AH974" s="142"/>
      <c r="AI974" s="142"/>
      <c r="AJ974" s="134">
        <v>0</v>
      </c>
      <c r="AK974" s="142"/>
    </row>
    <row r="975" spans="1:37" ht="126" x14ac:dyDescent="0.25">
      <c r="A975" s="141">
        <f t="shared" si="875"/>
        <v>845</v>
      </c>
      <c r="B975" s="140" t="s">
        <v>1370</v>
      </c>
      <c r="C975" s="132" t="s">
        <v>2184</v>
      </c>
      <c r="D975" s="142">
        <v>4.4802959999999992</v>
      </c>
      <c r="E975" s="142">
        <f t="shared" si="949"/>
        <v>0.26881775999999996</v>
      </c>
      <c r="F975" s="142">
        <f t="shared" si="950"/>
        <v>3.7634486399999991</v>
      </c>
      <c r="G975" s="142">
        <v>0</v>
      </c>
      <c r="H975" s="142">
        <f t="shared" si="951"/>
        <v>0.44802959999999992</v>
      </c>
      <c r="I975" s="142">
        <v>0.31864304400000004</v>
      </c>
      <c r="J975" s="142">
        <v>0</v>
      </c>
      <c r="K975" s="142">
        <v>0</v>
      </c>
      <c r="L975" s="142">
        <v>0</v>
      </c>
      <c r="M975" s="142">
        <v>0.31864304400000004</v>
      </c>
      <c r="N975" s="142">
        <f t="shared" si="952"/>
        <v>4.1616529559999993</v>
      </c>
      <c r="O975" s="142">
        <f t="shared" si="953"/>
        <v>0.26881775999999996</v>
      </c>
      <c r="P975" s="142">
        <f t="shared" si="954"/>
        <v>3.7634486399999991</v>
      </c>
      <c r="Q975" s="142">
        <f t="shared" si="955"/>
        <v>0</v>
      </c>
      <c r="R975" s="142">
        <f t="shared" si="956"/>
        <v>0.12938655599999987</v>
      </c>
      <c r="S975" s="134">
        <v>0.26553587000000006</v>
      </c>
      <c r="T975" s="134">
        <v>0</v>
      </c>
      <c r="U975" s="168">
        <v>0</v>
      </c>
      <c r="V975" s="134">
        <v>0</v>
      </c>
      <c r="W975" s="142">
        <v>0.26553587000000006</v>
      </c>
      <c r="X975" s="142"/>
      <c r="Y975" s="142"/>
      <c r="Z975" s="142"/>
      <c r="AA975" s="142"/>
      <c r="AB975" s="142"/>
      <c r="AC975" s="142"/>
      <c r="AD975" s="142"/>
      <c r="AE975" s="134">
        <v>0</v>
      </c>
      <c r="AF975" s="142"/>
      <c r="AG975" s="142"/>
      <c r="AH975" s="142"/>
      <c r="AI975" s="142"/>
      <c r="AJ975" s="134">
        <v>0</v>
      </c>
      <c r="AK975" s="142"/>
    </row>
    <row r="976" spans="1:37" ht="78.75" x14ac:dyDescent="0.25">
      <c r="A976" s="141">
        <f t="shared" si="875"/>
        <v>846</v>
      </c>
      <c r="B976" s="135" t="s">
        <v>1372</v>
      </c>
      <c r="C976" s="136" t="s">
        <v>2185</v>
      </c>
      <c r="D976" s="142">
        <v>3.6604800000000002</v>
      </c>
      <c r="E976" s="142">
        <f t="shared" si="949"/>
        <v>0.21962880000000001</v>
      </c>
      <c r="F976" s="142">
        <f t="shared" si="950"/>
        <v>3.0748031999999998</v>
      </c>
      <c r="G976" s="142">
        <v>0</v>
      </c>
      <c r="H976" s="142">
        <f t="shared" si="951"/>
        <v>0.36604800000000004</v>
      </c>
      <c r="I976" s="142">
        <v>0.31249681200000001</v>
      </c>
      <c r="J976" s="142">
        <v>0</v>
      </c>
      <c r="K976" s="142">
        <v>0</v>
      </c>
      <c r="L976" s="142">
        <v>0</v>
      </c>
      <c r="M976" s="142">
        <v>0.31249681200000001</v>
      </c>
      <c r="N976" s="142">
        <f t="shared" si="952"/>
        <v>3.3479831880000002</v>
      </c>
      <c r="O976" s="142">
        <f t="shared" si="953"/>
        <v>0.21962880000000001</v>
      </c>
      <c r="P976" s="142">
        <f t="shared" si="954"/>
        <v>3.0748031999999998</v>
      </c>
      <c r="Q976" s="142">
        <f t="shared" si="955"/>
        <v>0</v>
      </c>
      <c r="R976" s="142">
        <f t="shared" si="956"/>
        <v>5.3551188000000027E-2</v>
      </c>
      <c r="S976" s="134">
        <v>11.5420392</v>
      </c>
      <c r="T976" s="134">
        <v>0</v>
      </c>
      <c r="U976" s="168">
        <v>11.281625189999998</v>
      </c>
      <c r="V976" s="134">
        <v>0</v>
      </c>
      <c r="W976" s="142">
        <v>0.26041400999999997</v>
      </c>
      <c r="X976" s="142"/>
      <c r="Y976" s="142"/>
      <c r="Z976" s="142"/>
      <c r="AA976" s="142"/>
      <c r="AB976" s="181">
        <v>2020</v>
      </c>
      <c r="AC976" s="142" t="s">
        <v>2198</v>
      </c>
      <c r="AD976" s="142" t="s">
        <v>2199</v>
      </c>
      <c r="AE976" s="134">
        <v>1.26</v>
      </c>
      <c r="AF976" s="181">
        <v>2020</v>
      </c>
      <c r="AG976" s="142" t="s">
        <v>2200</v>
      </c>
      <c r="AH976" s="142" t="s">
        <v>2201</v>
      </c>
      <c r="AI976" s="142" t="s">
        <v>2202</v>
      </c>
      <c r="AJ976" s="134">
        <v>0.93440000000000001</v>
      </c>
      <c r="AK976" s="142"/>
    </row>
    <row r="977" spans="1:37" ht="78.75" x14ac:dyDescent="0.25">
      <c r="A977" s="141">
        <f t="shared" si="875"/>
        <v>847</v>
      </c>
      <c r="B977" s="140" t="s">
        <v>2099</v>
      </c>
      <c r="C977" s="132" t="s">
        <v>1374</v>
      </c>
      <c r="D977" s="142">
        <v>0.41823599999999994</v>
      </c>
      <c r="E977" s="142">
        <f t="shared" si="949"/>
        <v>2.5094159999999994E-2</v>
      </c>
      <c r="F977" s="142">
        <f t="shared" si="950"/>
        <v>0.35131823999999995</v>
      </c>
      <c r="G977" s="142">
        <v>0</v>
      </c>
      <c r="H977" s="142">
        <f t="shared" si="951"/>
        <v>4.1823599999999996E-2</v>
      </c>
      <c r="I977" s="142">
        <v>2.9745360000000002E-2</v>
      </c>
      <c r="J977" s="142">
        <v>0</v>
      </c>
      <c r="K977" s="142">
        <v>0</v>
      </c>
      <c r="L977" s="142">
        <v>0</v>
      </c>
      <c r="M977" s="142">
        <v>2.9745360000000002E-2</v>
      </c>
      <c r="N977" s="142">
        <f t="shared" si="952"/>
        <v>0.38849063999999994</v>
      </c>
      <c r="O977" s="142">
        <f t="shared" si="953"/>
        <v>2.5094159999999994E-2</v>
      </c>
      <c r="P977" s="142">
        <f t="shared" si="954"/>
        <v>0.35131823999999995</v>
      </c>
      <c r="Q977" s="142">
        <f t="shared" si="955"/>
        <v>0</v>
      </c>
      <c r="R977" s="142">
        <f t="shared" si="956"/>
        <v>1.2078239999999994E-2</v>
      </c>
      <c r="S977" s="134">
        <v>2.4787800000000002E-2</v>
      </c>
      <c r="T977" s="134">
        <v>0</v>
      </c>
      <c r="U977" s="168">
        <v>0</v>
      </c>
      <c r="V977" s="134">
        <v>0</v>
      </c>
      <c r="W977" s="142">
        <v>2.4787800000000002E-2</v>
      </c>
      <c r="X977" s="142"/>
      <c r="Y977" s="142"/>
      <c r="Z977" s="142"/>
      <c r="AA977" s="142"/>
      <c r="AB977" s="142"/>
      <c r="AC977" s="142"/>
      <c r="AD977" s="142"/>
      <c r="AE977" s="134">
        <v>0</v>
      </c>
      <c r="AF977" s="142"/>
      <c r="AG977" s="142"/>
      <c r="AH977" s="142"/>
      <c r="AI977" s="142"/>
      <c r="AJ977" s="134">
        <v>0</v>
      </c>
      <c r="AK977" s="142"/>
    </row>
    <row r="978" spans="1:37" ht="110.25" x14ac:dyDescent="0.25">
      <c r="A978" s="141">
        <f t="shared" si="875"/>
        <v>848</v>
      </c>
      <c r="B978" s="135" t="s">
        <v>1375</v>
      </c>
      <c r="C978" s="136" t="s">
        <v>2100</v>
      </c>
      <c r="D978" s="142">
        <v>0.41393999999999997</v>
      </c>
      <c r="E978" s="142">
        <f t="shared" si="949"/>
        <v>2.4836399999999998E-2</v>
      </c>
      <c r="F978" s="142">
        <f t="shared" si="950"/>
        <v>0.34770960000000001</v>
      </c>
      <c r="G978" s="142">
        <v>0</v>
      </c>
      <c r="H978" s="142">
        <f t="shared" si="951"/>
        <v>4.1394E-2</v>
      </c>
      <c r="I978" s="142">
        <v>2.9439816000000001E-2</v>
      </c>
      <c r="J978" s="142">
        <v>0</v>
      </c>
      <c r="K978" s="142">
        <v>0</v>
      </c>
      <c r="L978" s="142">
        <v>0</v>
      </c>
      <c r="M978" s="142">
        <v>2.9439816000000001E-2</v>
      </c>
      <c r="N978" s="142">
        <f t="shared" si="952"/>
        <v>0.38450018399999997</v>
      </c>
      <c r="O978" s="142">
        <f t="shared" si="953"/>
        <v>2.4836399999999998E-2</v>
      </c>
      <c r="P978" s="142">
        <f t="shared" si="954"/>
        <v>0.34770960000000001</v>
      </c>
      <c r="Q978" s="142">
        <f t="shared" si="955"/>
        <v>0</v>
      </c>
      <c r="R978" s="142">
        <f t="shared" si="956"/>
        <v>1.1954184E-2</v>
      </c>
      <c r="S978" s="134">
        <v>2.4533179999999998E-2</v>
      </c>
      <c r="T978" s="134">
        <v>0</v>
      </c>
      <c r="U978" s="168">
        <v>0</v>
      </c>
      <c r="V978" s="134">
        <v>0</v>
      </c>
      <c r="W978" s="142">
        <v>2.4533179999999998E-2</v>
      </c>
      <c r="X978" s="142"/>
      <c r="Y978" s="142"/>
      <c r="Z978" s="142"/>
      <c r="AA978" s="142"/>
      <c r="AB978" s="142"/>
      <c r="AC978" s="142"/>
      <c r="AD978" s="142"/>
      <c r="AE978" s="134">
        <v>0</v>
      </c>
      <c r="AF978" s="142"/>
      <c r="AG978" s="142"/>
      <c r="AH978" s="142"/>
      <c r="AI978" s="142"/>
      <c r="AJ978" s="134">
        <v>0</v>
      </c>
      <c r="AK978" s="142"/>
    </row>
    <row r="979" spans="1:37" ht="63" x14ac:dyDescent="0.25">
      <c r="A979" s="141">
        <f t="shared" si="875"/>
        <v>849</v>
      </c>
      <c r="B979" s="140" t="s">
        <v>1603</v>
      </c>
      <c r="C979" s="132" t="s">
        <v>1604</v>
      </c>
      <c r="D979" s="142">
        <v>0</v>
      </c>
      <c r="E979" s="142">
        <f t="shared" si="949"/>
        <v>0</v>
      </c>
      <c r="F979" s="142">
        <f t="shared" si="950"/>
        <v>0</v>
      </c>
      <c r="G979" s="142">
        <v>0</v>
      </c>
      <c r="H979" s="142">
        <f t="shared" si="951"/>
        <v>0</v>
      </c>
      <c r="I979" s="142">
        <v>15.430456057627117</v>
      </c>
      <c r="J979" s="142">
        <v>0</v>
      </c>
      <c r="K979" s="142">
        <v>15.430456057627117</v>
      </c>
      <c r="L979" s="142">
        <v>0</v>
      </c>
      <c r="M979" s="142">
        <v>0</v>
      </c>
      <c r="N979" s="142">
        <f t="shared" si="952"/>
        <v>-15.430456057627117</v>
      </c>
      <c r="O979" s="142">
        <f t="shared" si="953"/>
        <v>0</v>
      </c>
      <c r="P979" s="142">
        <f t="shared" si="954"/>
        <v>-15.430456057627117</v>
      </c>
      <c r="Q979" s="142">
        <f t="shared" si="955"/>
        <v>0</v>
      </c>
      <c r="R979" s="142">
        <f t="shared" si="956"/>
        <v>0</v>
      </c>
      <c r="S979" s="134">
        <v>0</v>
      </c>
      <c r="T979" s="134">
        <v>0</v>
      </c>
      <c r="U979" s="168">
        <v>0</v>
      </c>
      <c r="V979" s="134">
        <v>0</v>
      </c>
      <c r="W979" s="142">
        <v>0</v>
      </c>
      <c r="X979" s="142"/>
      <c r="Y979" s="142"/>
      <c r="Z979" s="142"/>
      <c r="AA979" s="142"/>
      <c r="AB979" s="142"/>
      <c r="AC979" s="142"/>
      <c r="AD979" s="142"/>
      <c r="AE979" s="134">
        <v>0</v>
      </c>
      <c r="AF979" s="142"/>
      <c r="AG979" s="142"/>
      <c r="AH979" s="142"/>
      <c r="AI979" s="142"/>
      <c r="AJ979" s="134">
        <v>0</v>
      </c>
      <c r="AK979" s="142"/>
    </row>
    <row r="980" spans="1:37" ht="15.75" x14ac:dyDescent="0.25">
      <c r="A980" s="173"/>
      <c r="B980" s="192" t="s">
        <v>520</v>
      </c>
      <c r="C980" s="193"/>
      <c r="D980" s="195">
        <v>60.641507999999995</v>
      </c>
      <c r="E980" s="195">
        <f t="shared" ref="E980:AK980" si="957">SUM(E981:E993)</f>
        <v>3.6384904799999989</v>
      </c>
      <c r="F980" s="195">
        <f t="shared" si="957"/>
        <v>50.938866719999986</v>
      </c>
      <c r="G980" s="195">
        <f t="shared" si="957"/>
        <v>0</v>
      </c>
      <c r="H980" s="195">
        <f t="shared" si="957"/>
        <v>6.0641507999999993</v>
      </c>
      <c r="I980" s="195">
        <f t="shared" si="957"/>
        <v>5.4927238860000012</v>
      </c>
      <c r="J980" s="195">
        <f t="shared" si="957"/>
        <v>4.3029239999999996E-2</v>
      </c>
      <c r="K980" s="195">
        <f t="shared" si="957"/>
        <v>1.2479189100000001</v>
      </c>
      <c r="L980" s="195">
        <f t="shared" si="957"/>
        <v>0</v>
      </c>
      <c r="M980" s="195">
        <f t="shared" si="957"/>
        <v>4.201775736000001</v>
      </c>
      <c r="N980" s="195">
        <f t="shared" si="957"/>
        <v>55.148784113999987</v>
      </c>
      <c r="O980" s="195">
        <f t="shared" si="957"/>
        <v>3.5954612399999988</v>
      </c>
      <c r="P980" s="195">
        <f t="shared" si="957"/>
        <v>49.69094780999999</v>
      </c>
      <c r="Q980" s="195">
        <f t="shared" si="957"/>
        <v>0</v>
      </c>
      <c r="R980" s="195">
        <f t="shared" si="957"/>
        <v>1.862375063999999</v>
      </c>
      <c r="S980" s="172">
        <v>13.382883029999997</v>
      </c>
      <c r="T980" s="172">
        <v>2.42373672</v>
      </c>
      <c r="U980" s="168">
        <v>7.45766653</v>
      </c>
      <c r="V980" s="172">
        <v>0</v>
      </c>
      <c r="W980" s="195">
        <v>3.5014797799999999</v>
      </c>
      <c r="X980" s="195">
        <f t="shared" si="957"/>
        <v>0</v>
      </c>
      <c r="Y980" s="195">
        <f t="shared" si="957"/>
        <v>0</v>
      </c>
      <c r="Z980" s="195">
        <f t="shared" si="957"/>
        <v>0</v>
      </c>
      <c r="AA980" s="195">
        <f t="shared" si="957"/>
        <v>0</v>
      </c>
      <c r="AB980" s="195"/>
      <c r="AC980" s="195"/>
      <c r="AD980" s="195"/>
      <c r="AE980" s="195">
        <f t="shared" si="957"/>
        <v>0</v>
      </c>
      <c r="AF980" s="195"/>
      <c r="AG980" s="195"/>
      <c r="AH980" s="195"/>
      <c r="AI980" s="195"/>
      <c r="AJ980" s="195">
        <f t="shared" si="957"/>
        <v>0.82850000000000001</v>
      </c>
      <c r="AK980" s="195">
        <f t="shared" si="957"/>
        <v>0</v>
      </c>
    </row>
    <row r="981" spans="1:37" ht="94.5" x14ac:dyDescent="0.25">
      <c r="A981" s="141">
        <f t="shared" si="875"/>
        <v>850</v>
      </c>
      <c r="B981" s="140" t="s">
        <v>1376</v>
      </c>
      <c r="C981" s="132" t="s">
        <v>1377</v>
      </c>
      <c r="D981" s="142">
        <v>0.135492</v>
      </c>
      <c r="E981" s="142">
        <f t="shared" ref="E981:E993" si="958">D981*6%</f>
        <v>8.1295199999999995E-3</v>
      </c>
      <c r="F981" s="142">
        <f t="shared" ref="F981:F993" si="959">D981-E981-H981</f>
        <v>0.11381328</v>
      </c>
      <c r="G981" s="142">
        <v>0</v>
      </c>
      <c r="H981" s="142">
        <f t="shared" ref="H981:H993" si="960">D981*10%</f>
        <v>1.3549200000000001E-2</v>
      </c>
      <c r="I981" s="142">
        <v>3.542613E-2</v>
      </c>
      <c r="J981" s="142">
        <v>0</v>
      </c>
      <c r="K981" s="142">
        <v>3.542613E-2</v>
      </c>
      <c r="L981" s="142">
        <v>0</v>
      </c>
      <c r="M981" s="142">
        <v>0</v>
      </c>
      <c r="N981" s="142">
        <f t="shared" ref="N981:N993" si="961">D981-I981</f>
        <v>0.10006587</v>
      </c>
      <c r="O981" s="142">
        <f t="shared" ref="O981:O993" si="962">E981-J981</f>
        <v>8.1295199999999995E-3</v>
      </c>
      <c r="P981" s="142">
        <f t="shared" ref="P981:P993" si="963">F981-K981</f>
        <v>7.8387150000000003E-2</v>
      </c>
      <c r="Q981" s="142">
        <f t="shared" ref="Q981:Q993" si="964">G981-L981</f>
        <v>0</v>
      </c>
      <c r="R981" s="142">
        <f t="shared" ref="R981:R993" si="965">H981-M981</f>
        <v>1.3549200000000001E-2</v>
      </c>
      <c r="S981" s="134">
        <v>0</v>
      </c>
      <c r="T981" s="134">
        <v>0</v>
      </c>
      <c r="U981" s="168">
        <v>0</v>
      </c>
      <c r="V981" s="134">
        <v>0</v>
      </c>
      <c r="W981" s="142">
        <v>0</v>
      </c>
      <c r="X981" s="142"/>
      <c r="Y981" s="142"/>
      <c r="Z981" s="142"/>
      <c r="AA981" s="142"/>
      <c r="AB981" s="142"/>
      <c r="AC981" s="142"/>
      <c r="AD981" s="142"/>
      <c r="AE981" s="134">
        <v>0</v>
      </c>
      <c r="AF981" s="142"/>
      <c r="AG981" s="142"/>
      <c r="AH981" s="142"/>
      <c r="AI981" s="142"/>
      <c r="AJ981" s="134">
        <v>0</v>
      </c>
      <c r="AK981" s="142"/>
    </row>
    <row r="982" spans="1:37" ht="78.75" x14ac:dyDescent="0.25">
      <c r="A982" s="141">
        <f t="shared" ref="A982:A1044" si="966">IF(A981&gt;0,A981+1,A980+1)</f>
        <v>851</v>
      </c>
      <c r="B982" s="133" t="s">
        <v>1378</v>
      </c>
      <c r="C982" s="138" t="s">
        <v>1379</v>
      </c>
      <c r="D982" s="142">
        <v>1.325952</v>
      </c>
      <c r="E982" s="142">
        <f t="shared" si="958"/>
        <v>7.9557119999999995E-2</v>
      </c>
      <c r="F982" s="142">
        <f t="shared" si="959"/>
        <v>1.1137996800000001</v>
      </c>
      <c r="G982" s="142">
        <v>0</v>
      </c>
      <c r="H982" s="142">
        <f t="shared" si="960"/>
        <v>0.1325952</v>
      </c>
      <c r="I982" s="142">
        <v>9.4303008000000008E-2</v>
      </c>
      <c r="J982" s="142">
        <v>0</v>
      </c>
      <c r="K982" s="142">
        <v>0</v>
      </c>
      <c r="L982" s="142">
        <v>0</v>
      </c>
      <c r="M982" s="142">
        <v>9.4303008000000008E-2</v>
      </c>
      <c r="N982" s="142">
        <f t="shared" si="961"/>
        <v>1.231648992</v>
      </c>
      <c r="O982" s="142">
        <f t="shared" si="962"/>
        <v>7.9557119999999995E-2</v>
      </c>
      <c r="P982" s="142">
        <f t="shared" si="963"/>
        <v>1.1137996800000001</v>
      </c>
      <c r="Q982" s="142">
        <f t="shared" si="964"/>
        <v>0</v>
      </c>
      <c r="R982" s="142">
        <f t="shared" si="965"/>
        <v>3.8292191999999989E-2</v>
      </c>
      <c r="S982" s="134">
        <v>7.858583999999999E-2</v>
      </c>
      <c r="T982" s="134">
        <v>0</v>
      </c>
      <c r="U982" s="168">
        <v>0</v>
      </c>
      <c r="V982" s="134">
        <v>0</v>
      </c>
      <c r="W982" s="142">
        <v>7.858583999999999E-2</v>
      </c>
      <c r="X982" s="142"/>
      <c r="Y982" s="142"/>
      <c r="Z982" s="142"/>
      <c r="AA982" s="142"/>
      <c r="AB982" s="142"/>
      <c r="AC982" s="142"/>
      <c r="AD982" s="142"/>
      <c r="AE982" s="134">
        <v>0</v>
      </c>
      <c r="AF982" s="142"/>
      <c r="AG982" s="142"/>
      <c r="AH982" s="142"/>
      <c r="AI982" s="142"/>
      <c r="AJ982" s="134">
        <v>0</v>
      </c>
      <c r="AK982" s="142"/>
    </row>
    <row r="983" spans="1:37" ht="47.25" x14ac:dyDescent="0.25">
      <c r="A983" s="141">
        <f t="shared" si="966"/>
        <v>852</v>
      </c>
      <c r="B983" s="135" t="s">
        <v>1380</v>
      </c>
      <c r="C983" s="136" t="s">
        <v>1381</v>
      </c>
      <c r="D983" s="142">
        <v>0.56164800000000004</v>
      </c>
      <c r="E983" s="142">
        <f t="shared" si="958"/>
        <v>3.3698880000000001E-2</v>
      </c>
      <c r="F983" s="142">
        <f t="shared" si="959"/>
        <v>0.47178432000000003</v>
      </c>
      <c r="G983" s="142">
        <v>0</v>
      </c>
      <c r="H983" s="142">
        <f t="shared" si="960"/>
        <v>5.6164800000000008E-2</v>
      </c>
      <c r="I983" s="142">
        <v>0.21661660800000002</v>
      </c>
      <c r="J983" s="142">
        <v>0</v>
      </c>
      <c r="K983" s="142">
        <v>0</v>
      </c>
      <c r="L983" s="142">
        <v>0</v>
      </c>
      <c r="M983" s="142">
        <v>0.21661660800000002</v>
      </c>
      <c r="N983" s="142">
        <f t="shared" si="961"/>
        <v>0.34503139199999999</v>
      </c>
      <c r="O983" s="142">
        <f t="shared" si="962"/>
        <v>3.3698880000000001E-2</v>
      </c>
      <c r="P983" s="142">
        <f t="shared" si="963"/>
        <v>0.47178432000000003</v>
      </c>
      <c r="Q983" s="142">
        <f t="shared" si="964"/>
        <v>0</v>
      </c>
      <c r="R983" s="142">
        <f t="shared" si="965"/>
        <v>-0.160451808</v>
      </c>
      <c r="S983" s="134">
        <v>5.7032042999999994</v>
      </c>
      <c r="T983" s="134">
        <v>0.80751038000000008</v>
      </c>
      <c r="U983" s="168">
        <v>4.7151800799999997</v>
      </c>
      <c r="V983" s="134">
        <v>0</v>
      </c>
      <c r="W983" s="142">
        <v>0.18051384000000001</v>
      </c>
      <c r="X983" s="142"/>
      <c r="Y983" s="142"/>
      <c r="Z983" s="142"/>
      <c r="AA983" s="142"/>
      <c r="AB983" s="142"/>
      <c r="AC983" s="142"/>
      <c r="AD983" s="142"/>
      <c r="AE983" s="134">
        <v>0</v>
      </c>
      <c r="AF983" s="181">
        <v>2020</v>
      </c>
      <c r="AG983" s="142" t="s">
        <v>2200</v>
      </c>
      <c r="AH983" s="142" t="s">
        <v>2201</v>
      </c>
      <c r="AI983" s="142" t="s">
        <v>2202</v>
      </c>
      <c r="AJ983" s="134">
        <v>0.54849999999999999</v>
      </c>
      <c r="AK983" s="142"/>
    </row>
    <row r="984" spans="1:37" ht="63" x14ac:dyDescent="0.25">
      <c r="A984" s="141">
        <f t="shared" si="966"/>
        <v>853</v>
      </c>
      <c r="B984" s="140" t="s">
        <v>1382</v>
      </c>
      <c r="C984" s="132" t="s">
        <v>1383</v>
      </c>
      <c r="D984" s="142">
        <v>40.69901999999999</v>
      </c>
      <c r="E984" s="142">
        <f t="shared" si="958"/>
        <v>2.4419411999999991</v>
      </c>
      <c r="F984" s="142">
        <f t="shared" si="959"/>
        <v>34.187176799999989</v>
      </c>
      <c r="G984" s="142">
        <v>0</v>
      </c>
      <c r="H984" s="142">
        <f t="shared" si="960"/>
        <v>4.069901999999999</v>
      </c>
      <c r="I984" s="142">
        <v>2.937583692</v>
      </c>
      <c r="J984" s="142">
        <v>4.3029239999999996E-2</v>
      </c>
      <c r="K984" s="142">
        <v>0</v>
      </c>
      <c r="L984" s="142">
        <v>0</v>
      </c>
      <c r="M984" s="142">
        <v>2.8945544519999999</v>
      </c>
      <c r="N984" s="142">
        <f t="shared" si="961"/>
        <v>37.761436307999993</v>
      </c>
      <c r="O984" s="142">
        <f t="shared" si="962"/>
        <v>2.3989119599999991</v>
      </c>
      <c r="P984" s="142">
        <f t="shared" si="963"/>
        <v>34.187176799999989</v>
      </c>
      <c r="Q984" s="142">
        <f t="shared" si="964"/>
        <v>0</v>
      </c>
      <c r="R984" s="142">
        <f t="shared" si="965"/>
        <v>1.1753475479999991</v>
      </c>
      <c r="S984" s="134">
        <v>2.4479864099999999</v>
      </c>
      <c r="T984" s="134">
        <v>3.5857699999999992E-2</v>
      </c>
      <c r="U984" s="168">
        <v>0</v>
      </c>
      <c r="V984" s="134">
        <v>0</v>
      </c>
      <c r="W984" s="142">
        <v>2.4121287100000002</v>
      </c>
      <c r="X984" s="142"/>
      <c r="Y984" s="142"/>
      <c r="Z984" s="142"/>
      <c r="AA984" s="142"/>
      <c r="AB984" s="142"/>
      <c r="AC984" s="142"/>
      <c r="AD984" s="142"/>
      <c r="AE984" s="134">
        <v>0</v>
      </c>
      <c r="AF984" s="142"/>
      <c r="AG984" s="142"/>
      <c r="AH984" s="142"/>
      <c r="AI984" s="142"/>
      <c r="AJ984" s="134">
        <v>0</v>
      </c>
      <c r="AK984" s="142"/>
    </row>
    <row r="985" spans="1:37" ht="47.25" x14ac:dyDescent="0.25">
      <c r="A985" s="141">
        <f t="shared" si="966"/>
        <v>854</v>
      </c>
      <c r="B985" s="140" t="s">
        <v>1384</v>
      </c>
      <c r="C985" s="132" t="s">
        <v>2186</v>
      </c>
      <c r="D985" s="142">
        <v>1.023768</v>
      </c>
      <c r="E985" s="142">
        <f t="shared" si="958"/>
        <v>6.1426080000000001E-2</v>
      </c>
      <c r="F985" s="142">
        <f t="shared" si="959"/>
        <v>0.85996511999999992</v>
      </c>
      <c r="G985" s="142">
        <v>0</v>
      </c>
      <c r="H985" s="142">
        <f t="shared" si="960"/>
        <v>0.1023768</v>
      </c>
      <c r="I985" s="142">
        <v>0</v>
      </c>
      <c r="J985" s="142">
        <v>0</v>
      </c>
      <c r="K985" s="142">
        <v>0</v>
      </c>
      <c r="L985" s="142">
        <v>0</v>
      </c>
      <c r="M985" s="142">
        <v>0</v>
      </c>
      <c r="N985" s="142">
        <f t="shared" si="961"/>
        <v>1.023768</v>
      </c>
      <c r="O985" s="142">
        <f t="shared" si="962"/>
        <v>6.1426080000000001E-2</v>
      </c>
      <c r="P985" s="142">
        <f t="shared" si="963"/>
        <v>0.85996511999999992</v>
      </c>
      <c r="Q985" s="142">
        <f t="shared" si="964"/>
        <v>0</v>
      </c>
      <c r="R985" s="142">
        <f t="shared" si="965"/>
        <v>0.1023768</v>
      </c>
      <c r="S985" s="134">
        <v>0</v>
      </c>
      <c r="T985" s="134">
        <v>0</v>
      </c>
      <c r="U985" s="168">
        <v>0</v>
      </c>
      <c r="V985" s="134">
        <v>0</v>
      </c>
      <c r="W985" s="142">
        <v>0</v>
      </c>
      <c r="X985" s="142"/>
      <c r="Y985" s="142"/>
      <c r="Z985" s="142"/>
      <c r="AA985" s="142"/>
      <c r="AB985" s="142"/>
      <c r="AC985" s="142"/>
      <c r="AD985" s="142"/>
      <c r="AE985" s="134">
        <v>0</v>
      </c>
      <c r="AF985" s="142"/>
      <c r="AG985" s="142"/>
      <c r="AH985" s="142"/>
      <c r="AI985" s="142"/>
      <c r="AJ985" s="134">
        <v>0</v>
      </c>
      <c r="AK985" s="142"/>
    </row>
    <row r="986" spans="1:37" ht="94.5" x14ac:dyDescent="0.25">
      <c r="A986" s="141">
        <f t="shared" si="966"/>
        <v>855</v>
      </c>
      <c r="B986" s="135" t="s">
        <v>1386</v>
      </c>
      <c r="C986" s="175" t="s">
        <v>1387</v>
      </c>
      <c r="D986" s="142">
        <v>1.2E-2</v>
      </c>
      <c r="E986" s="142">
        <f t="shared" si="958"/>
        <v>7.1999999999999994E-4</v>
      </c>
      <c r="F986" s="142">
        <f t="shared" si="959"/>
        <v>1.008E-2</v>
      </c>
      <c r="G986" s="142">
        <v>0</v>
      </c>
      <c r="H986" s="142">
        <f t="shared" si="960"/>
        <v>1.2000000000000001E-3</v>
      </c>
      <c r="I986" s="142">
        <v>0.52865012</v>
      </c>
      <c r="J986" s="142">
        <v>0</v>
      </c>
      <c r="K986" s="142">
        <v>0.52865012</v>
      </c>
      <c r="L986" s="142">
        <v>0</v>
      </c>
      <c r="M986" s="142">
        <v>0</v>
      </c>
      <c r="N986" s="142">
        <f t="shared" si="961"/>
        <v>-0.51665011999999999</v>
      </c>
      <c r="O986" s="142">
        <f t="shared" si="962"/>
        <v>7.1999999999999994E-4</v>
      </c>
      <c r="P986" s="142">
        <f t="shared" si="963"/>
        <v>-0.51857012000000002</v>
      </c>
      <c r="Q986" s="142">
        <f t="shared" si="964"/>
        <v>0</v>
      </c>
      <c r="R986" s="142">
        <f t="shared" si="965"/>
        <v>1.2000000000000001E-3</v>
      </c>
      <c r="S986" s="134">
        <v>0</v>
      </c>
      <c r="T986" s="134">
        <v>0</v>
      </c>
      <c r="U986" s="168">
        <v>0</v>
      </c>
      <c r="V986" s="134">
        <v>0</v>
      </c>
      <c r="W986" s="142">
        <v>0</v>
      </c>
      <c r="X986" s="142"/>
      <c r="Y986" s="142"/>
      <c r="Z986" s="142"/>
      <c r="AA986" s="142"/>
      <c r="AB986" s="142"/>
      <c r="AC986" s="142"/>
      <c r="AD986" s="142"/>
      <c r="AE986" s="134">
        <v>0</v>
      </c>
      <c r="AF986" s="142"/>
      <c r="AG986" s="142"/>
      <c r="AH986" s="142"/>
      <c r="AI986" s="142"/>
      <c r="AJ986" s="134">
        <v>0</v>
      </c>
      <c r="AK986" s="142"/>
    </row>
    <row r="987" spans="1:37" ht="78.75" x14ac:dyDescent="0.25">
      <c r="A987" s="141">
        <f t="shared" si="966"/>
        <v>856</v>
      </c>
      <c r="B987" s="133" t="s">
        <v>1388</v>
      </c>
      <c r="C987" s="138" t="s">
        <v>1389</v>
      </c>
      <c r="D987" s="142">
        <v>3.8678039999999996</v>
      </c>
      <c r="E987" s="142">
        <f t="shared" si="958"/>
        <v>0.23206823999999995</v>
      </c>
      <c r="F987" s="142">
        <f t="shared" si="959"/>
        <v>3.2489553599999996</v>
      </c>
      <c r="G987" s="142">
        <v>0</v>
      </c>
      <c r="H987" s="142">
        <f t="shared" si="960"/>
        <v>0.38678039999999997</v>
      </c>
      <c r="I987" s="142">
        <v>0.68384266000000005</v>
      </c>
      <c r="J987" s="142">
        <v>0</v>
      </c>
      <c r="K987" s="142">
        <v>0.68384266000000005</v>
      </c>
      <c r="L987" s="142">
        <v>0</v>
      </c>
      <c r="M987" s="142">
        <v>0</v>
      </c>
      <c r="N987" s="142">
        <f t="shared" si="961"/>
        <v>3.1839613399999998</v>
      </c>
      <c r="O987" s="142">
        <f t="shared" si="962"/>
        <v>0.23206823999999995</v>
      </c>
      <c r="P987" s="142">
        <f t="shared" si="963"/>
        <v>2.5651126999999994</v>
      </c>
      <c r="Q987" s="142">
        <f t="shared" si="964"/>
        <v>0</v>
      </c>
      <c r="R987" s="142">
        <f t="shared" si="965"/>
        <v>0.38678039999999997</v>
      </c>
      <c r="S987" s="134">
        <v>0</v>
      </c>
      <c r="T987" s="134">
        <v>0</v>
      </c>
      <c r="U987" s="168">
        <v>0</v>
      </c>
      <c r="V987" s="134">
        <v>0</v>
      </c>
      <c r="W987" s="142">
        <v>0</v>
      </c>
      <c r="X987" s="142"/>
      <c r="Y987" s="142"/>
      <c r="Z987" s="142"/>
      <c r="AA987" s="142"/>
      <c r="AB987" s="142"/>
      <c r="AC987" s="142"/>
      <c r="AD987" s="142"/>
      <c r="AE987" s="134">
        <v>0</v>
      </c>
      <c r="AF987" s="142"/>
      <c r="AG987" s="142"/>
      <c r="AH987" s="142"/>
      <c r="AI987" s="142"/>
      <c r="AJ987" s="134">
        <v>0</v>
      </c>
      <c r="AK987" s="142"/>
    </row>
    <row r="988" spans="1:37" ht="78.75" x14ac:dyDescent="0.25">
      <c r="A988" s="141">
        <f t="shared" si="966"/>
        <v>857</v>
      </c>
      <c r="B988" s="135" t="s">
        <v>2102</v>
      </c>
      <c r="C988" s="176" t="s">
        <v>2187</v>
      </c>
      <c r="D988" s="142">
        <v>1.2E-2</v>
      </c>
      <c r="E988" s="142">
        <f t="shared" si="958"/>
        <v>7.1999999999999994E-4</v>
      </c>
      <c r="F988" s="142">
        <f t="shared" si="959"/>
        <v>1.008E-2</v>
      </c>
      <c r="G988" s="142">
        <v>0</v>
      </c>
      <c r="H988" s="142">
        <f t="shared" si="960"/>
        <v>1.2000000000000001E-3</v>
      </c>
      <c r="I988" s="142">
        <v>0</v>
      </c>
      <c r="J988" s="142">
        <v>0</v>
      </c>
      <c r="K988" s="142">
        <v>0</v>
      </c>
      <c r="L988" s="142">
        <v>0</v>
      </c>
      <c r="M988" s="142">
        <v>0</v>
      </c>
      <c r="N988" s="142">
        <f t="shared" si="961"/>
        <v>1.2E-2</v>
      </c>
      <c r="O988" s="142">
        <f t="shared" si="962"/>
        <v>7.1999999999999994E-4</v>
      </c>
      <c r="P988" s="142">
        <f t="shared" si="963"/>
        <v>1.008E-2</v>
      </c>
      <c r="Q988" s="142">
        <f t="shared" si="964"/>
        <v>0</v>
      </c>
      <c r="R988" s="142">
        <f t="shared" si="965"/>
        <v>1.2000000000000001E-3</v>
      </c>
      <c r="S988" s="134">
        <v>0</v>
      </c>
      <c r="T988" s="134">
        <v>0</v>
      </c>
      <c r="U988" s="168">
        <v>0</v>
      </c>
      <c r="V988" s="134">
        <v>0</v>
      </c>
      <c r="W988" s="142">
        <v>0</v>
      </c>
      <c r="X988" s="142"/>
      <c r="Y988" s="142"/>
      <c r="Z988" s="142"/>
      <c r="AA988" s="142"/>
      <c r="AB988" s="142"/>
      <c r="AC988" s="142"/>
      <c r="AD988" s="142"/>
      <c r="AE988" s="134">
        <v>0</v>
      </c>
      <c r="AF988" s="142"/>
      <c r="AG988" s="142"/>
      <c r="AH988" s="142"/>
      <c r="AI988" s="142"/>
      <c r="AJ988" s="134">
        <v>0</v>
      </c>
      <c r="AK988" s="142"/>
    </row>
    <row r="989" spans="1:37" s="146" customFormat="1" ht="94.5" x14ac:dyDescent="0.25">
      <c r="A989" s="141">
        <f t="shared" si="966"/>
        <v>858</v>
      </c>
      <c r="B989" s="135" t="s">
        <v>2103</v>
      </c>
      <c r="C989" s="136" t="s">
        <v>2104</v>
      </c>
      <c r="D989" s="142">
        <v>2.5482959999999997</v>
      </c>
      <c r="E989" s="142">
        <f t="shared" si="958"/>
        <v>0.15289775999999997</v>
      </c>
      <c r="F989" s="142">
        <f t="shared" si="959"/>
        <v>2.1405686399999997</v>
      </c>
      <c r="G989" s="142">
        <v>0</v>
      </c>
      <c r="H989" s="142">
        <f t="shared" si="960"/>
        <v>0.25482959999999999</v>
      </c>
      <c r="I989" s="142">
        <v>0.18123732000000001</v>
      </c>
      <c r="J989" s="142">
        <v>0</v>
      </c>
      <c r="K989" s="142">
        <v>0</v>
      </c>
      <c r="L989" s="142">
        <v>0</v>
      </c>
      <c r="M989" s="142">
        <v>0.18123732000000001</v>
      </c>
      <c r="N989" s="142">
        <f t="shared" si="961"/>
        <v>2.3670586799999995</v>
      </c>
      <c r="O989" s="142">
        <f t="shared" si="962"/>
        <v>0.15289775999999997</v>
      </c>
      <c r="P989" s="142">
        <f t="shared" si="963"/>
        <v>2.1405686399999997</v>
      </c>
      <c r="Q989" s="142">
        <f t="shared" si="964"/>
        <v>0</v>
      </c>
      <c r="R989" s="142">
        <f t="shared" si="965"/>
        <v>7.3592279999999982E-2</v>
      </c>
      <c r="S989" s="134">
        <v>0.15103109999999997</v>
      </c>
      <c r="T989" s="134">
        <v>0</v>
      </c>
      <c r="U989" s="168">
        <v>0</v>
      </c>
      <c r="V989" s="134">
        <v>0</v>
      </c>
      <c r="W989" s="142">
        <v>0.15103109999999997</v>
      </c>
      <c r="X989" s="142"/>
      <c r="Y989" s="142"/>
      <c r="Z989" s="142"/>
      <c r="AA989" s="142"/>
      <c r="AB989" s="142"/>
      <c r="AC989" s="142"/>
      <c r="AD989" s="142"/>
      <c r="AE989" s="134">
        <v>0</v>
      </c>
      <c r="AF989" s="142"/>
      <c r="AG989" s="142"/>
      <c r="AH989" s="142"/>
      <c r="AI989" s="142"/>
      <c r="AJ989" s="134">
        <v>0</v>
      </c>
      <c r="AK989" s="142"/>
    </row>
    <row r="990" spans="1:37" s="146" customFormat="1" ht="78.75" x14ac:dyDescent="0.25">
      <c r="A990" s="141">
        <f t="shared" si="966"/>
        <v>859</v>
      </c>
      <c r="B990" s="135" t="s">
        <v>2105</v>
      </c>
      <c r="C990" s="136" t="s">
        <v>2106</v>
      </c>
      <c r="D990" s="142">
        <v>1.8577560000000002</v>
      </c>
      <c r="E990" s="142">
        <f t="shared" si="958"/>
        <v>0.11146536000000001</v>
      </c>
      <c r="F990" s="142">
        <f t="shared" si="959"/>
        <v>1.5605150400000003</v>
      </c>
      <c r="G990" s="142">
        <v>0</v>
      </c>
      <c r="H990" s="142">
        <f t="shared" si="960"/>
        <v>0.18577560000000004</v>
      </c>
      <c r="I990" s="142">
        <v>0.132125412</v>
      </c>
      <c r="J990" s="142">
        <v>0</v>
      </c>
      <c r="K990" s="142">
        <v>0</v>
      </c>
      <c r="L990" s="142">
        <v>0</v>
      </c>
      <c r="M990" s="142">
        <v>0.132125412</v>
      </c>
      <c r="N990" s="142">
        <f t="shared" si="961"/>
        <v>1.7256305880000002</v>
      </c>
      <c r="O990" s="142">
        <f t="shared" si="962"/>
        <v>0.11146536000000001</v>
      </c>
      <c r="P990" s="142">
        <f t="shared" si="963"/>
        <v>1.5605150400000003</v>
      </c>
      <c r="Q990" s="142">
        <f t="shared" si="964"/>
        <v>0</v>
      </c>
      <c r="R990" s="142">
        <f t="shared" si="965"/>
        <v>5.3650188000000043E-2</v>
      </c>
      <c r="S990" s="134">
        <v>0.18287347999999998</v>
      </c>
      <c r="T990" s="134">
        <v>7.2768970000000002E-2</v>
      </c>
      <c r="U990" s="168">
        <v>0</v>
      </c>
      <c r="V990" s="134">
        <v>0</v>
      </c>
      <c r="W990" s="142">
        <v>0.11010450999999999</v>
      </c>
      <c r="X990" s="142"/>
      <c r="Y990" s="142"/>
      <c r="Z990" s="142"/>
      <c r="AA990" s="142"/>
      <c r="AB990" s="142"/>
      <c r="AC990" s="142"/>
      <c r="AD990" s="142"/>
      <c r="AE990" s="134">
        <v>0</v>
      </c>
      <c r="AF990" s="142"/>
      <c r="AG990" s="142"/>
      <c r="AH990" s="142"/>
      <c r="AI990" s="142"/>
      <c r="AJ990" s="134">
        <v>0</v>
      </c>
      <c r="AK990" s="142"/>
    </row>
    <row r="991" spans="1:37" s="146" customFormat="1" ht="78.75" x14ac:dyDescent="0.25">
      <c r="A991" s="141">
        <f t="shared" si="966"/>
        <v>860</v>
      </c>
      <c r="B991" s="135" t="s">
        <v>1391</v>
      </c>
      <c r="C991" s="136" t="s">
        <v>2188</v>
      </c>
      <c r="D991" s="142">
        <v>3.7706399999999993</v>
      </c>
      <c r="E991" s="142">
        <f t="shared" si="958"/>
        <v>0.22623839999999995</v>
      </c>
      <c r="F991" s="142">
        <f t="shared" si="959"/>
        <v>3.1673375999999998</v>
      </c>
      <c r="G991" s="142">
        <v>0</v>
      </c>
      <c r="H991" s="142">
        <f t="shared" si="960"/>
        <v>0.37706399999999995</v>
      </c>
      <c r="I991" s="142">
        <v>0.26817162</v>
      </c>
      <c r="J991" s="142">
        <v>0</v>
      </c>
      <c r="K991" s="142">
        <v>0</v>
      </c>
      <c r="L991" s="142">
        <v>0</v>
      </c>
      <c r="M991" s="142">
        <v>0.26817162</v>
      </c>
      <c r="N991" s="142">
        <f t="shared" si="961"/>
        <v>3.5024683799999994</v>
      </c>
      <c r="O991" s="142">
        <f t="shared" si="962"/>
        <v>0.22623839999999995</v>
      </c>
      <c r="P991" s="142">
        <f t="shared" si="963"/>
        <v>3.1673375999999998</v>
      </c>
      <c r="Q991" s="142">
        <f t="shared" si="964"/>
        <v>0</v>
      </c>
      <c r="R991" s="142">
        <f t="shared" si="965"/>
        <v>0.10889237999999996</v>
      </c>
      <c r="S991" s="134">
        <v>1.1766524700000001</v>
      </c>
      <c r="T991" s="134">
        <v>0.95317611999999996</v>
      </c>
      <c r="U991" s="168">
        <v>0</v>
      </c>
      <c r="V991" s="134">
        <v>0</v>
      </c>
      <c r="W991" s="142">
        <v>0.22347634999999996</v>
      </c>
      <c r="X991" s="142"/>
      <c r="Y991" s="142"/>
      <c r="Z991" s="142"/>
      <c r="AA991" s="142"/>
      <c r="AB991" s="142"/>
      <c r="AC991" s="142"/>
      <c r="AD991" s="142"/>
      <c r="AE991" s="134">
        <v>0</v>
      </c>
      <c r="AF991" s="142"/>
      <c r="AG991" s="142"/>
      <c r="AH991" s="142"/>
      <c r="AI991" s="142"/>
      <c r="AJ991" s="134">
        <v>0</v>
      </c>
      <c r="AK991" s="142"/>
    </row>
    <row r="992" spans="1:37" s="146" customFormat="1" ht="94.5" x14ac:dyDescent="0.25">
      <c r="A992" s="141">
        <f t="shared" si="966"/>
        <v>861</v>
      </c>
      <c r="B992" s="135" t="s">
        <v>2108</v>
      </c>
      <c r="C992" s="136" t="s">
        <v>2109</v>
      </c>
      <c r="D992" s="142">
        <v>4.301304</v>
      </c>
      <c r="E992" s="142">
        <f t="shared" si="958"/>
        <v>0.25807824000000001</v>
      </c>
      <c r="F992" s="142">
        <f t="shared" si="959"/>
        <v>3.6130953600000004</v>
      </c>
      <c r="G992" s="142">
        <v>0</v>
      </c>
      <c r="H992" s="142">
        <f t="shared" si="960"/>
        <v>0.43013040000000002</v>
      </c>
      <c r="I992" s="142">
        <v>0.37736994000000001</v>
      </c>
      <c r="J992" s="142">
        <v>0</v>
      </c>
      <c r="K992" s="142">
        <v>0</v>
      </c>
      <c r="L992" s="142">
        <v>0</v>
      </c>
      <c r="M992" s="142">
        <v>0.37736994000000001</v>
      </c>
      <c r="N992" s="142">
        <f t="shared" si="961"/>
        <v>3.9239340600000001</v>
      </c>
      <c r="O992" s="142">
        <f t="shared" si="962"/>
        <v>0.25807824000000001</v>
      </c>
      <c r="P992" s="142">
        <f t="shared" si="963"/>
        <v>3.6130953600000004</v>
      </c>
      <c r="Q992" s="142">
        <f t="shared" si="964"/>
        <v>0</v>
      </c>
      <c r="R992" s="142">
        <f t="shared" si="965"/>
        <v>5.2760460000000009E-2</v>
      </c>
      <c r="S992" s="134">
        <v>3.6113849500000006</v>
      </c>
      <c r="T992" s="134">
        <v>0.5544235500000001</v>
      </c>
      <c r="U992" s="168">
        <v>2.7424864500000004</v>
      </c>
      <c r="V992" s="134">
        <v>0</v>
      </c>
      <c r="W992" s="142">
        <v>0.31447495000000003</v>
      </c>
      <c r="X992" s="142"/>
      <c r="Y992" s="142"/>
      <c r="Z992" s="142"/>
      <c r="AA992" s="142"/>
      <c r="AB992" s="142"/>
      <c r="AC992" s="142"/>
      <c r="AD992" s="142"/>
      <c r="AE992" s="134">
        <v>0</v>
      </c>
      <c r="AF992" s="181">
        <v>2020</v>
      </c>
      <c r="AG992" s="142" t="s">
        <v>2200</v>
      </c>
      <c r="AH992" s="142" t="s">
        <v>2201</v>
      </c>
      <c r="AI992" s="142" t="s">
        <v>2202</v>
      </c>
      <c r="AJ992" s="134">
        <v>0.28000000000000003</v>
      </c>
      <c r="AK992" s="142"/>
    </row>
    <row r="993" spans="1:37" s="146" customFormat="1" ht="63" x14ac:dyDescent="0.25">
      <c r="A993" s="267">
        <f t="shared" si="966"/>
        <v>862</v>
      </c>
      <c r="B993" s="135" t="s">
        <v>1392</v>
      </c>
      <c r="C993" s="136" t="s">
        <v>2110</v>
      </c>
      <c r="D993" s="142">
        <v>0.52582799999999996</v>
      </c>
      <c r="E993" s="142">
        <f t="shared" si="958"/>
        <v>3.1549679999999997E-2</v>
      </c>
      <c r="F993" s="142">
        <f t="shared" si="959"/>
        <v>0.44169551999999995</v>
      </c>
      <c r="G993" s="142">
        <v>0</v>
      </c>
      <c r="H993" s="142">
        <f t="shared" si="960"/>
        <v>5.2582799999999999E-2</v>
      </c>
      <c r="I993" s="142">
        <v>3.7397375999999996E-2</v>
      </c>
      <c r="J993" s="142">
        <v>0</v>
      </c>
      <c r="K993" s="142">
        <v>0</v>
      </c>
      <c r="L993" s="142">
        <v>0</v>
      </c>
      <c r="M993" s="142">
        <v>3.7397375999999996E-2</v>
      </c>
      <c r="N993" s="142">
        <f t="shared" si="961"/>
        <v>0.48843062399999998</v>
      </c>
      <c r="O993" s="142">
        <f t="shared" si="962"/>
        <v>3.1549679999999997E-2</v>
      </c>
      <c r="P993" s="142">
        <f t="shared" si="963"/>
        <v>0.44169551999999995</v>
      </c>
      <c r="Q993" s="142">
        <f t="shared" si="964"/>
        <v>0</v>
      </c>
      <c r="R993" s="142">
        <f t="shared" si="965"/>
        <v>1.5185424000000003E-2</v>
      </c>
      <c r="S993" s="134">
        <v>3.1164479999999998E-2</v>
      </c>
      <c r="T993" s="134">
        <v>0</v>
      </c>
      <c r="U993" s="168">
        <v>0</v>
      </c>
      <c r="V993" s="134">
        <v>0</v>
      </c>
      <c r="W993" s="142">
        <v>3.1164479999999998E-2</v>
      </c>
      <c r="X993" s="142"/>
      <c r="Y993" s="142"/>
      <c r="Z993" s="142"/>
      <c r="AA993" s="142"/>
      <c r="AB993" s="142"/>
      <c r="AC993" s="142"/>
      <c r="AD993" s="142"/>
      <c r="AE993" s="134">
        <v>0</v>
      </c>
      <c r="AF993" s="142"/>
      <c r="AG993" s="142"/>
      <c r="AH993" s="142"/>
      <c r="AI993" s="142"/>
      <c r="AJ993" s="134">
        <v>0</v>
      </c>
      <c r="AK993" s="142"/>
    </row>
    <row r="994" spans="1:37" s="146" customFormat="1" ht="15.75" x14ac:dyDescent="0.25">
      <c r="A994" s="173"/>
      <c r="B994" s="192" t="s">
        <v>413</v>
      </c>
      <c r="C994" s="193"/>
      <c r="D994" s="195">
        <v>158.12821200000002</v>
      </c>
      <c r="E994" s="195">
        <f t="shared" ref="E994:AK994" si="967">SUM(E995:E1008)</f>
        <v>9.4876927199999983</v>
      </c>
      <c r="F994" s="195">
        <f t="shared" si="967"/>
        <v>132.82769808</v>
      </c>
      <c r="G994" s="195">
        <f t="shared" si="967"/>
        <v>0</v>
      </c>
      <c r="H994" s="195">
        <f t="shared" si="967"/>
        <v>15.812821200000002</v>
      </c>
      <c r="I994" s="195">
        <f t="shared" si="967"/>
        <v>56.718965851999997</v>
      </c>
      <c r="J994" s="195">
        <f t="shared" si="967"/>
        <v>4.7281624099999995</v>
      </c>
      <c r="K994" s="195">
        <f t="shared" si="967"/>
        <v>42.042311189999999</v>
      </c>
      <c r="L994" s="195">
        <f t="shared" si="967"/>
        <v>0</v>
      </c>
      <c r="M994" s="195">
        <f t="shared" si="967"/>
        <v>9.9484922519999994</v>
      </c>
      <c r="N994" s="195">
        <f t="shared" si="967"/>
        <v>101.40924614799998</v>
      </c>
      <c r="O994" s="195">
        <f t="shared" si="967"/>
        <v>4.7595303099999988</v>
      </c>
      <c r="P994" s="195">
        <f t="shared" si="967"/>
        <v>90.785386889999998</v>
      </c>
      <c r="Q994" s="195">
        <f t="shared" si="967"/>
        <v>0</v>
      </c>
      <c r="R994" s="195">
        <f t="shared" si="967"/>
        <v>5.8643289479999998</v>
      </c>
      <c r="S994" s="172">
        <v>91.452262719999993</v>
      </c>
      <c r="T994" s="172">
        <v>5.050771000000001</v>
      </c>
      <c r="U994" s="168">
        <v>78.10715110999999</v>
      </c>
      <c r="V994" s="172">
        <v>0</v>
      </c>
      <c r="W994" s="195">
        <v>8.294340609999999</v>
      </c>
      <c r="X994" s="195">
        <f t="shared" si="967"/>
        <v>0</v>
      </c>
      <c r="Y994" s="195">
        <f t="shared" si="967"/>
        <v>0</v>
      </c>
      <c r="Z994" s="195">
        <f t="shared" si="967"/>
        <v>0</v>
      </c>
      <c r="AA994" s="195">
        <f t="shared" si="967"/>
        <v>0</v>
      </c>
      <c r="AB994" s="195"/>
      <c r="AC994" s="195"/>
      <c r="AD994" s="195"/>
      <c r="AE994" s="195">
        <f t="shared" si="967"/>
        <v>5.16</v>
      </c>
      <c r="AF994" s="195"/>
      <c r="AG994" s="195"/>
      <c r="AH994" s="195"/>
      <c r="AI994" s="195"/>
      <c r="AJ994" s="195">
        <f t="shared" si="967"/>
        <v>2.2793959999999998</v>
      </c>
      <c r="AK994" s="195">
        <f t="shared" si="967"/>
        <v>0</v>
      </c>
    </row>
    <row r="995" spans="1:37" s="146" customFormat="1" ht="94.5" x14ac:dyDescent="0.25">
      <c r="A995" s="141">
        <f t="shared" si="966"/>
        <v>863</v>
      </c>
      <c r="B995" s="135" t="s">
        <v>1393</v>
      </c>
      <c r="C995" s="136" t="s">
        <v>1394</v>
      </c>
      <c r="D995" s="142">
        <v>1.1169960000000001</v>
      </c>
      <c r="E995" s="142">
        <f t="shared" ref="E995:E1008" si="968">D995*6%</f>
        <v>6.7019759999999998E-2</v>
      </c>
      <c r="F995" s="142">
        <f t="shared" ref="F995:F1008" si="969">D995-E995-H995</f>
        <v>0.93827664000000011</v>
      </c>
      <c r="G995" s="142">
        <v>0</v>
      </c>
      <c r="H995" s="142">
        <f t="shared" ref="H995:H1008" si="970">D995*10%</f>
        <v>0.11169960000000001</v>
      </c>
      <c r="I995" s="142">
        <v>0.17404490400000003</v>
      </c>
      <c r="J995" s="142">
        <v>0</v>
      </c>
      <c r="K995" s="142">
        <v>0</v>
      </c>
      <c r="L995" s="142">
        <v>0</v>
      </c>
      <c r="M995" s="142">
        <v>0.17404490400000003</v>
      </c>
      <c r="N995" s="142">
        <f t="shared" ref="N995:N1008" si="971">D995-I995</f>
        <v>0.94295109600000004</v>
      </c>
      <c r="O995" s="142">
        <f t="shared" ref="O995:O1008" si="972">E995-J995</f>
        <v>6.7019759999999998E-2</v>
      </c>
      <c r="P995" s="142">
        <f t="shared" ref="P995:P1008" si="973">F995-K995</f>
        <v>0.93827664000000011</v>
      </c>
      <c r="Q995" s="142">
        <f t="shared" ref="Q995:Q1008" si="974">G995-L995</f>
        <v>0</v>
      </c>
      <c r="R995" s="142">
        <f t="shared" ref="R995:R1008" si="975">H995-M995</f>
        <v>-6.2345304000000018E-2</v>
      </c>
      <c r="S995" s="134">
        <v>6.3957629200000001</v>
      </c>
      <c r="T995" s="134">
        <v>0.56515668000000008</v>
      </c>
      <c r="U995" s="168">
        <v>5.6855688200000003</v>
      </c>
      <c r="V995" s="134">
        <v>0</v>
      </c>
      <c r="W995" s="142">
        <v>0.14503742000000003</v>
      </c>
      <c r="X995" s="142"/>
      <c r="Y995" s="142"/>
      <c r="Z995" s="142"/>
      <c r="AA995" s="142"/>
      <c r="AB995" s="181">
        <v>2020</v>
      </c>
      <c r="AC995" s="142" t="s">
        <v>2198</v>
      </c>
      <c r="AD995" s="142" t="s">
        <v>2199</v>
      </c>
      <c r="AE995" s="134">
        <v>1.26</v>
      </c>
      <c r="AF995" s="181">
        <v>2020</v>
      </c>
      <c r="AG995" s="142" t="s">
        <v>2200</v>
      </c>
      <c r="AH995" s="142" t="s">
        <v>2201</v>
      </c>
      <c r="AI995" s="142" t="s">
        <v>2202</v>
      </c>
      <c r="AJ995" s="134">
        <v>0.85</v>
      </c>
      <c r="AK995" s="142"/>
    </row>
    <row r="996" spans="1:37" ht="78.75" x14ac:dyDescent="0.25">
      <c r="A996" s="141">
        <f t="shared" si="966"/>
        <v>864</v>
      </c>
      <c r="B996" s="135" t="s">
        <v>1395</v>
      </c>
      <c r="C996" s="136" t="s">
        <v>2111</v>
      </c>
      <c r="D996" s="142">
        <v>15.146699999999999</v>
      </c>
      <c r="E996" s="142">
        <f t="shared" si="968"/>
        <v>0.90880199999999989</v>
      </c>
      <c r="F996" s="142">
        <f t="shared" si="969"/>
        <v>12.723227999999999</v>
      </c>
      <c r="G996" s="142">
        <v>0</v>
      </c>
      <c r="H996" s="142">
        <f t="shared" si="970"/>
        <v>1.51467</v>
      </c>
      <c r="I996" s="142">
        <v>0.57975207599999989</v>
      </c>
      <c r="J996" s="142">
        <v>0</v>
      </c>
      <c r="K996" s="142">
        <v>0</v>
      </c>
      <c r="L996" s="142">
        <v>0</v>
      </c>
      <c r="M996" s="142">
        <v>0.57975207599999989</v>
      </c>
      <c r="N996" s="142">
        <f t="shared" si="971"/>
        <v>14.566947923999999</v>
      </c>
      <c r="O996" s="142">
        <f t="shared" si="972"/>
        <v>0.90880199999999989</v>
      </c>
      <c r="P996" s="142">
        <f t="shared" si="973"/>
        <v>12.723227999999999</v>
      </c>
      <c r="Q996" s="142">
        <f t="shared" si="974"/>
        <v>0</v>
      </c>
      <c r="R996" s="142">
        <f t="shared" si="975"/>
        <v>0.93491792400000007</v>
      </c>
      <c r="S996" s="134">
        <v>10.2669807</v>
      </c>
      <c r="T996" s="134">
        <v>0.53136298000000004</v>
      </c>
      <c r="U996" s="168">
        <v>9.2524909900000001</v>
      </c>
      <c r="V996" s="134">
        <v>0</v>
      </c>
      <c r="W996" s="142">
        <v>0.48312673</v>
      </c>
      <c r="X996" s="142"/>
      <c r="Y996" s="142"/>
      <c r="Z996" s="142"/>
      <c r="AA996" s="142"/>
      <c r="AB996" s="181">
        <v>2020</v>
      </c>
      <c r="AC996" s="142" t="s">
        <v>2198</v>
      </c>
      <c r="AD996" s="142" t="s">
        <v>2199</v>
      </c>
      <c r="AE996" s="134">
        <v>1.26</v>
      </c>
      <c r="AF996" s="181">
        <v>2020</v>
      </c>
      <c r="AG996" s="142" t="s">
        <v>2200</v>
      </c>
      <c r="AH996" s="142" t="s">
        <v>2201</v>
      </c>
      <c r="AI996" s="142" t="s">
        <v>2202</v>
      </c>
      <c r="AJ996" s="134">
        <v>0.16300000000000001</v>
      </c>
      <c r="AK996" s="142"/>
    </row>
    <row r="997" spans="1:37" ht="94.5" x14ac:dyDescent="0.25">
      <c r="A997" s="141">
        <f t="shared" si="966"/>
        <v>865</v>
      </c>
      <c r="B997" s="135" t="s">
        <v>1396</v>
      </c>
      <c r="C997" s="136" t="s">
        <v>1397</v>
      </c>
      <c r="D997" s="142">
        <v>11.916012000000002</v>
      </c>
      <c r="E997" s="142">
        <f t="shared" si="968"/>
        <v>0.71496072000000011</v>
      </c>
      <c r="F997" s="142">
        <f t="shared" si="969"/>
        <v>10.009450080000001</v>
      </c>
      <c r="G997" s="142">
        <v>0</v>
      </c>
      <c r="H997" s="142">
        <f t="shared" si="970"/>
        <v>1.1916012000000002</v>
      </c>
      <c r="I997" s="142">
        <v>0.84747853200000012</v>
      </c>
      <c r="J997" s="142">
        <v>0</v>
      </c>
      <c r="K997" s="142">
        <v>0</v>
      </c>
      <c r="L997" s="142">
        <v>0</v>
      </c>
      <c r="M997" s="142">
        <v>0.84747853200000012</v>
      </c>
      <c r="N997" s="142">
        <f t="shared" si="971"/>
        <v>11.068533468000002</v>
      </c>
      <c r="O997" s="142">
        <f t="shared" si="972"/>
        <v>0.71496072000000011</v>
      </c>
      <c r="P997" s="142">
        <f t="shared" si="973"/>
        <v>10.009450080000001</v>
      </c>
      <c r="Q997" s="142">
        <f t="shared" si="974"/>
        <v>0</v>
      </c>
      <c r="R997" s="142">
        <f t="shared" si="975"/>
        <v>0.34412266800000013</v>
      </c>
      <c r="S997" s="134">
        <v>0.73192699999999988</v>
      </c>
      <c r="T997" s="134">
        <v>0</v>
      </c>
      <c r="U997" s="168">
        <v>5.5066799999999999E-3</v>
      </c>
      <c r="V997" s="134">
        <v>0</v>
      </c>
      <c r="W997" s="142">
        <v>0.7264203199999999</v>
      </c>
      <c r="X997" s="142"/>
      <c r="Y997" s="142"/>
      <c r="Z997" s="142"/>
      <c r="AA997" s="142"/>
      <c r="AB997" s="142"/>
      <c r="AC997" s="142"/>
      <c r="AD997" s="142"/>
      <c r="AE997" s="134">
        <v>0</v>
      </c>
      <c r="AF997" s="142"/>
      <c r="AG997" s="142"/>
      <c r="AH997" s="142"/>
      <c r="AI997" s="142"/>
      <c r="AJ997" s="134">
        <v>0</v>
      </c>
      <c r="AK997" s="142"/>
    </row>
    <row r="998" spans="1:37" ht="47.25" x14ac:dyDescent="0.25">
      <c r="A998" s="141">
        <f t="shared" si="966"/>
        <v>866</v>
      </c>
      <c r="B998" s="135" t="s">
        <v>1398</v>
      </c>
      <c r="C998" s="136" t="s">
        <v>1399</v>
      </c>
      <c r="D998" s="142">
        <v>2.73522</v>
      </c>
      <c r="E998" s="142">
        <f t="shared" si="968"/>
        <v>0.16411319999999999</v>
      </c>
      <c r="F998" s="142">
        <f t="shared" si="969"/>
        <v>2.2975848000000001</v>
      </c>
      <c r="G998" s="142">
        <v>0</v>
      </c>
      <c r="H998" s="142">
        <f t="shared" si="970"/>
        <v>0.27352199999999999</v>
      </c>
      <c r="I998" s="142">
        <v>0.19747664399999998</v>
      </c>
      <c r="J998" s="142">
        <v>8.1101939999999997E-2</v>
      </c>
      <c r="K998" s="142">
        <v>0</v>
      </c>
      <c r="L998" s="142">
        <v>0</v>
      </c>
      <c r="M998" s="142">
        <v>0.116374704</v>
      </c>
      <c r="N998" s="142">
        <f t="shared" si="971"/>
        <v>2.537743356</v>
      </c>
      <c r="O998" s="142">
        <f t="shared" si="972"/>
        <v>8.301125999999999E-2</v>
      </c>
      <c r="P998" s="142">
        <f t="shared" si="973"/>
        <v>2.2975848000000001</v>
      </c>
      <c r="Q998" s="142">
        <f t="shared" si="974"/>
        <v>0</v>
      </c>
      <c r="R998" s="142">
        <f t="shared" si="975"/>
        <v>0.15714729599999999</v>
      </c>
      <c r="S998" s="134">
        <v>2.1857049599999998</v>
      </c>
      <c r="T998" s="134">
        <v>0.21002457000000002</v>
      </c>
      <c r="U998" s="168">
        <v>1.87870147</v>
      </c>
      <c r="V998" s="134">
        <v>0</v>
      </c>
      <c r="W998" s="142">
        <v>9.6978919999999996E-2</v>
      </c>
      <c r="X998" s="142"/>
      <c r="Y998" s="142"/>
      <c r="Z998" s="142"/>
      <c r="AA998" s="142"/>
      <c r="AB998" s="181">
        <v>2020</v>
      </c>
      <c r="AC998" s="142" t="s">
        <v>2198</v>
      </c>
      <c r="AD998" s="142" t="s">
        <v>2199</v>
      </c>
      <c r="AE998" s="134">
        <v>0.63</v>
      </c>
      <c r="AF998" s="181">
        <v>2020</v>
      </c>
      <c r="AG998" s="142" t="s">
        <v>2200</v>
      </c>
      <c r="AH998" s="142" t="s">
        <v>2201</v>
      </c>
      <c r="AI998" s="142" t="s">
        <v>2202</v>
      </c>
      <c r="AJ998" s="134">
        <v>2.5999999999999999E-2</v>
      </c>
      <c r="AK998" s="142"/>
    </row>
    <row r="999" spans="1:37" ht="78.75" x14ac:dyDescent="0.25">
      <c r="A999" s="141">
        <f t="shared" si="966"/>
        <v>867</v>
      </c>
      <c r="B999" s="135" t="s">
        <v>1400</v>
      </c>
      <c r="C999" s="136" t="s">
        <v>1401</v>
      </c>
      <c r="D999" s="142">
        <v>75.452327999999994</v>
      </c>
      <c r="E999" s="142">
        <f t="shared" si="968"/>
        <v>4.5271396799999994</v>
      </c>
      <c r="F999" s="142">
        <f t="shared" si="969"/>
        <v>63.379955519999989</v>
      </c>
      <c r="G999" s="142">
        <v>0</v>
      </c>
      <c r="H999" s="142">
        <f t="shared" si="970"/>
        <v>7.5452328</v>
      </c>
      <c r="I999" s="142">
        <v>19.839076508000002</v>
      </c>
      <c r="J999" s="142">
        <v>4.0265519400000001</v>
      </c>
      <c r="K999" s="142">
        <v>10.44628058</v>
      </c>
      <c r="L999" s="142">
        <v>0</v>
      </c>
      <c r="M999" s="142">
        <v>5.3662439879999999</v>
      </c>
      <c r="N999" s="142">
        <f t="shared" si="971"/>
        <v>55.613251491999989</v>
      </c>
      <c r="O999" s="142">
        <f t="shared" si="972"/>
        <v>0.50058773999999939</v>
      </c>
      <c r="P999" s="142">
        <f t="shared" si="973"/>
        <v>52.933674939999989</v>
      </c>
      <c r="Q999" s="142">
        <f t="shared" si="974"/>
        <v>0</v>
      </c>
      <c r="R999" s="142">
        <f t="shared" si="975"/>
        <v>2.1789888120000001</v>
      </c>
      <c r="S999" s="134">
        <v>57.16000334999999</v>
      </c>
      <c r="T999" s="134">
        <v>3.3222260699999997</v>
      </c>
      <c r="U999" s="168">
        <v>49.365907289999996</v>
      </c>
      <c r="V999" s="134">
        <v>0</v>
      </c>
      <c r="W999" s="142">
        <v>4.4718699899999992</v>
      </c>
      <c r="X999" s="142"/>
      <c r="Y999" s="142"/>
      <c r="Z999" s="142"/>
      <c r="AA999" s="142"/>
      <c r="AB999" s="142"/>
      <c r="AC999" s="142"/>
      <c r="AD999" s="142"/>
      <c r="AE999" s="134">
        <v>0</v>
      </c>
      <c r="AF999" s="142"/>
      <c r="AG999" s="142"/>
      <c r="AH999" s="142"/>
      <c r="AI999" s="142"/>
      <c r="AJ999" s="134">
        <v>0</v>
      </c>
      <c r="AK999" s="142"/>
    </row>
    <row r="1000" spans="1:37" ht="141.75" x14ac:dyDescent="0.25">
      <c r="A1000" s="141">
        <f t="shared" si="966"/>
        <v>868</v>
      </c>
      <c r="B1000" s="135" t="s">
        <v>1402</v>
      </c>
      <c r="C1000" s="136" t="s">
        <v>1403</v>
      </c>
      <c r="D1000" s="142">
        <v>1.1999999999999999E-2</v>
      </c>
      <c r="E1000" s="142">
        <f t="shared" si="968"/>
        <v>7.1999999999999994E-4</v>
      </c>
      <c r="F1000" s="142">
        <f t="shared" si="969"/>
        <v>1.0079999999999999E-2</v>
      </c>
      <c r="G1000" s="142">
        <v>0</v>
      </c>
      <c r="H1000" s="142">
        <f t="shared" si="970"/>
        <v>1.1999999999999999E-3</v>
      </c>
      <c r="I1000" s="142">
        <v>0.18828133199999994</v>
      </c>
      <c r="J1000" s="142">
        <v>0</v>
      </c>
      <c r="K1000" s="142">
        <v>0</v>
      </c>
      <c r="L1000" s="142">
        <v>0</v>
      </c>
      <c r="M1000" s="142">
        <v>0.18828133199999994</v>
      </c>
      <c r="N1000" s="142">
        <f t="shared" si="971"/>
        <v>-0.17628133199999993</v>
      </c>
      <c r="O1000" s="142">
        <f t="shared" si="972"/>
        <v>7.1999999999999994E-4</v>
      </c>
      <c r="P1000" s="142">
        <f t="shared" si="973"/>
        <v>1.0079999999999999E-2</v>
      </c>
      <c r="Q1000" s="142">
        <f t="shared" si="974"/>
        <v>0</v>
      </c>
      <c r="R1000" s="142">
        <f t="shared" si="975"/>
        <v>-0.18708133199999993</v>
      </c>
      <c r="S1000" s="134">
        <v>10.770957770000001</v>
      </c>
      <c r="T1000" s="134">
        <v>8.3333329999999997E-2</v>
      </c>
      <c r="U1000" s="168">
        <v>10.530723330000001</v>
      </c>
      <c r="V1000" s="134">
        <v>0</v>
      </c>
      <c r="W1000" s="142">
        <v>0.15690111000000001</v>
      </c>
      <c r="X1000" s="142"/>
      <c r="Y1000" s="142"/>
      <c r="Z1000" s="142"/>
      <c r="AA1000" s="142"/>
      <c r="AB1000" s="181">
        <v>2020</v>
      </c>
      <c r="AC1000" s="142" t="s">
        <v>2198</v>
      </c>
      <c r="AD1000" s="142" t="s">
        <v>2199</v>
      </c>
      <c r="AE1000" s="134">
        <v>1.26</v>
      </c>
      <c r="AF1000" s="181">
        <v>2020</v>
      </c>
      <c r="AG1000" s="142" t="s">
        <v>2200</v>
      </c>
      <c r="AH1000" s="142" t="s">
        <v>2201</v>
      </c>
      <c r="AI1000" s="142" t="s">
        <v>2202</v>
      </c>
      <c r="AJ1000" s="134">
        <v>0.8929999999999999</v>
      </c>
      <c r="AK1000" s="142"/>
    </row>
    <row r="1001" spans="1:37" ht="94.5" x14ac:dyDescent="0.25">
      <c r="A1001" s="141">
        <f t="shared" si="966"/>
        <v>869</v>
      </c>
      <c r="B1001" s="135" t="s">
        <v>2113</v>
      </c>
      <c r="C1001" s="136" t="s">
        <v>2114</v>
      </c>
      <c r="D1001" s="142">
        <v>5.2816919999999996</v>
      </c>
      <c r="E1001" s="142">
        <f t="shared" si="968"/>
        <v>0.31690151999999999</v>
      </c>
      <c r="F1001" s="142">
        <f t="shared" si="969"/>
        <v>4.4366212799999998</v>
      </c>
      <c r="G1001" s="142">
        <v>0</v>
      </c>
      <c r="H1001" s="142">
        <f t="shared" si="970"/>
        <v>0.52816920000000001</v>
      </c>
      <c r="I1001" s="142">
        <v>18.598866375999997</v>
      </c>
      <c r="J1001" s="142">
        <v>4.0582449999999999E-2</v>
      </c>
      <c r="K1001" s="142">
        <v>18.18264477</v>
      </c>
      <c r="L1001" s="142">
        <v>0</v>
      </c>
      <c r="M1001" s="142">
        <v>0.37563915599999997</v>
      </c>
      <c r="N1001" s="142">
        <f t="shared" si="971"/>
        <v>-13.317174375999997</v>
      </c>
      <c r="O1001" s="142">
        <f t="shared" si="972"/>
        <v>0.27631907</v>
      </c>
      <c r="P1001" s="142">
        <f t="shared" si="973"/>
        <v>-13.746023489999999</v>
      </c>
      <c r="Q1001" s="142">
        <f t="shared" si="974"/>
        <v>0</v>
      </c>
      <c r="R1001" s="142">
        <f t="shared" si="975"/>
        <v>0.15253004400000003</v>
      </c>
      <c r="S1001" s="134">
        <v>0.31303262999999998</v>
      </c>
      <c r="T1001" s="134">
        <v>0</v>
      </c>
      <c r="U1001" s="168">
        <v>0</v>
      </c>
      <c r="V1001" s="134">
        <v>0</v>
      </c>
      <c r="W1001" s="142">
        <v>0.31303262999999998</v>
      </c>
      <c r="X1001" s="142"/>
      <c r="Y1001" s="142"/>
      <c r="Z1001" s="142"/>
      <c r="AA1001" s="142"/>
      <c r="AB1001" s="142"/>
      <c r="AC1001" s="142"/>
      <c r="AD1001" s="142"/>
      <c r="AE1001" s="134">
        <v>0</v>
      </c>
      <c r="AF1001" s="142"/>
      <c r="AG1001" s="142"/>
      <c r="AH1001" s="142"/>
      <c r="AI1001" s="142"/>
      <c r="AJ1001" s="134">
        <v>0</v>
      </c>
      <c r="AK1001" s="142"/>
    </row>
    <row r="1002" spans="1:37" ht="94.5" x14ac:dyDescent="0.25">
      <c r="A1002" s="141">
        <f t="shared" si="966"/>
        <v>870</v>
      </c>
      <c r="B1002" s="135" t="s">
        <v>2115</v>
      </c>
      <c r="C1002" s="136" t="s">
        <v>1404</v>
      </c>
      <c r="D1002" s="142">
        <v>0.117732</v>
      </c>
      <c r="E1002" s="142">
        <f t="shared" si="968"/>
        <v>7.0639199999999996E-3</v>
      </c>
      <c r="F1002" s="142">
        <f t="shared" si="969"/>
        <v>9.8894880000000004E-2</v>
      </c>
      <c r="G1002" s="142">
        <v>0</v>
      </c>
      <c r="H1002" s="142">
        <f t="shared" si="970"/>
        <v>1.1773200000000001E-2</v>
      </c>
      <c r="I1002" s="142">
        <v>0.31102831599999997</v>
      </c>
      <c r="J1002" s="142">
        <v>0.28764915999999996</v>
      </c>
      <c r="K1002" s="142">
        <v>0</v>
      </c>
      <c r="L1002" s="142">
        <v>0</v>
      </c>
      <c r="M1002" s="142">
        <v>2.3379156000000002E-2</v>
      </c>
      <c r="N1002" s="142">
        <f t="shared" si="971"/>
        <v>-0.19329631599999997</v>
      </c>
      <c r="O1002" s="142">
        <f t="shared" si="972"/>
        <v>-0.28058523999999996</v>
      </c>
      <c r="P1002" s="142">
        <f t="shared" si="973"/>
        <v>9.8894880000000004E-2</v>
      </c>
      <c r="Q1002" s="142">
        <f t="shared" si="974"/>
        <v>0</v>
      </c>
      <c r="R1002" s="142">
        <f t="shared" si="975"/>
        <v>-1.1605956000000001E-2</v>
      </c>
      <c r="S1002" s="134">
        <v>1.2376761999999999</v>
      </c>
      <c r="T1002" s="134">
        <v>0.23970763</v>
      </c>
      <c r="U1002" s="168">
        <v>0.97848593999999989</v>
      </c>
      <c r="V1002" s="134">
        <v>0</v>
      </c>
      <c r="W1002" s="142">
        <v>1.9482630000000001E-2</v>
      </c>
      <c r="X1002" s="142"/>
      <c r="Y1002" s="142"/>
      <c r="Z1002" s="142"/>
      <c r="AA1002" s="142"/>
      <c r="AB1002" s="181">
        <v>2020</v>
      </c>
      <c r="AC1002" s="142" t="s">
        <v>2198</v>
      </c>
      <c r="AD1002" s="142" t="s">
        <v>2199</v>
      </c>
      <c r="AE1002" s="134">
        <v>0.25</v>
      </c>
      <c r="AF1002" s="181">
        <v>2020</v>
      </c>
      <c r="AG1002" s="142" t="s">
        <v>2200</v>
      </c>
      <c r="AH1002" s="142" t="s">
        <v>2201</v>
      </c>
      <c r="AI1002" s="142" t="s">
        <v>2202</v>
      </c>
      <c r="AJ1002" s="134">
        <v>0.11199999999999999</v>
      </c>
      <c r="AK1002" s="142"/>
    </row>
    <row r="1003" spans="1:37" ht="63" x14ac:dyDescent="0.25">
      <c r="A1003" s="141">
        <f t="shared" si="966"/>
        <v>871</v>
      </c>
      <c r="B1003" s="135" t="s">
        <v>1405</v>
      </c>
      <c r="C1003" s="136" t="s">
        <v>1406</v>
      </c>
      <c r="D1003" s="142">
        <v>14.251404000000003</v>
      </c>
      <c r="E1003" s="142">
        <f t="shared" si="968"/>
        <v>0.85508424000000016</v>
      </c>
      <c r="F1003" s="142">
        <f t="shared" si="969"/>
        <v>11.971179360000002</v>
      </c>
      <c r="G1003" s="142">
        <v>0</v>
      </c>
      <c r="H1003" s="142">
        <f t="shared" si="970"/>
        <v>1.4251404000000003</v>
      </c>
      <c r="I1003" s="142">
        <v>3.7246262199999998</v>
      </c>
      <c r="J1003" s="142">
        <v>0</v>
      </c>
      <c r="K1003" s="142">
        <v>3.7246262199999998</v>
      </c>
      <c r="L1003" s="142">
        <v>0</v>
      </c>
      <c r="M1003" s="142">
        <v>0</v>
      </c>
      <c r="N1003" s="142">
        <f t="shared" si="971"/>
        <v>10.526777780000003</v>
      </c>
      <c r="O1003" s="142">
        <f t="shared" si="972"/>
        <v>0.85508424000000016</v>
      </c>
      <c r="P1003" s="142">
        <f t="shared" si="973"/>
        <v>8.2465531400000032</v>
      </c>
      <c r="Q1003" s="142">
        <f t="shared" si="974"/>
        <v>0</v>
      </c>
      <c r="R1003" s="142">
        <f t="shared" si="975"/>
        <v>1.4251404000000003</v>
      </c>
      <c r="S1003" s="134">
        <v>0</v>
      </c>
      <c r="T1003" s="134">
        <v>0</v>
      </c>
      <c r="U1003" s="168">
        <v>0</v>
      </c>
      <c r="V1003" s="134">
        <v>0</v>
      </c>
      <c r="W1003" s="142">
        <v>0</v>
      </c>
      <c r="X1003" s="142"/>
      <c r="Y1003" s="142"/>
      <c r="Z1003" s="142"/>
      <c r="AA1003" s="142"/>
      <c r="AB1003" s="142"/>
      <c r="AC1003" s="142"/>
      <c r="AD1003" s="142"/>
      <c r="AE1003" s="134">
        <v>0</v>
      </c>
      <c r="AF1003" s="142"/>
      <c r="AG1003" s="142"/>
      <c r="AH1003" s="142"/>
      <c r="AI1003" s="142"/>
      <c r="AJ1003" s="134">
        <v>0</v>
      </c>
      <c r="AK1003" s="142"/>
    </row>
    <row r="1004" spans="1:37" ht="141.75" x14ac:dyDescent="0.25">
      <c r="A1004" s="141">
        <f t="shared" si="966"/>
        <v>872</v>
      </c>
      <c r="B1004" s="135" t="s">
        <v>2116</v>
      </c>
      <c r="C1004" s="136" t="s">
        <v>1407</v>
      </c>
      <c r="D1004" s="142">
        <v>4.2177000000000007</v>
      </c>
      <c r="E1004" s="142">
        <f t="shared" si="968"/>
        <v>0.25306200000000001</v>
      </c>
      <c r="F1004" s="142">
        <f t="shared" si="969"/>
        <v>3.5428680000000008</v>
      </c>
      <c r="G1004" s="142">
        <v>0</v>
      </c>
      <c r="H1004" s="142">
        <f t="shared" si="970"/>
        <v>0.42177000000000009</v>
      </c>
      <c r="I1004" s="142">
        <v>0.29996698799999999</v>
      </c>
      <c r="J1004" s="142">
        <v>0</v>
      </c>
      <c r="K1004" s="142">
        <v>0</v>
      </c>
      <c r="L1004" s="142">
        <v>0</v>
      </c>
      <c r="M1004" s="142">
        <v>0.29996698799999999</v>
      </c>
      <c r="N1004" s="142">
        <f t="shared" si="971"/>
        <v>3.9177330120000007</v>
      </c>
      <c r="O1004" s="142">
        <f t="shared" si="972"/>
        <v>0.25306200000000001</v>
      </c>
      <c r="P1004" s="142">
        <f t="shared" si="973"/>
        <v>3.5428680000000008</v>
      </c>
      <c r="Q1004" s="142">
        <f t="shared" si="974"/>
        <v>0</v>
      </c>
      <c r="R1004" s="142">
        <f t="shared" si="975"/>
        <v>0.1218030120000001</v>
      </c>
      <c r="S1004" s="134">
        <v>0.24997248999999999</v>
      </c>
      <c r="T1004" s="134">
        <v>0</v>
      </c>
      <c r="U1004" s="168">
        <v>0</v>
      </c>
      <c r="V1004" s="134">
        <v>0</v>
      </c>
      <c r="W1004" s="142">
        <v>0.24997248999999999</v>
      </c>
      <c r="X1004" s="142"/>
      <c r="Y1004" s="142"/>
      <c r="Z1004" s="142"/>
      <c r="AA1004" s="142"/>
      <c r="AB1004" s="142"/>
      <c r="AC1004" s="142"/>
      <c r="AD1004" s="142"/>
      <c r="AE1004" s="134">
        <v>0</v>
      </c>
      <c r="AF1004" s="142"/>
      <c r="AG1004" s="142"/>
      <c r="AH1004" s="142"/>
      <c r="AI1004" s="142"/>
      <c r="AJ1004" s="134">
        <v>0</v>
      </c>
      <c r="AK1004" s="142"/>
    </row>
    <row r="1005" spans="1:37" ht="63" x14ac:dyDescent="0.25">
      <c r="A1005" s="141">
        <f t="shared" si="966"/>
        <v>873</v>
      </c>
      <c r="B1005" s="135" t="s">
        <v>1408</v>
      </c>
      <c r="C1005" s="136" t="s">
        <v>1409</v>
      </c>
      <c r="D1005" s="142">
        <v>11.699351999999998</v>
      </c>
      <c r="E1005" s="142">
        <f t="shared" si="968"/>
        <v>0.70196111999999977</v>
      </c>
      <c r="F1005" s="142">
        <f t="shared" si="969"/>
        <v>9.8274556799999981</v>
      </c>
      <c r="G1005" s="142">
        <v>0</v>
      </c>
      <c r="H1005" s="142">
        <f t="shared" si="970"/>
        <v>1.1699351999999998</v>
      </c>
      <c r="I1005" s="142">
        <v>10.520829059999999</v>
      </c>
      <c r="J1005" s="142">
        <v>0</v>
      </c>
      <c r="K1005" s="142">
        <v>9.688759619999999</v>
      </c>
      <c r="L1005" s="142">
        <v>0</v>
      </c>
      <c r="M1005" s="142">
        <v>0.83206943999999994</v>
      </c>
      <c r="N1005" s="142">
        <f t="shared" si="971"/>
        <v>1.1785229399999988</v>
      </c>
      <c r="O1005" s="142">
        <f t="shared" si="972"/>
        <v>0.70196111999999977</v>
      </c>
      <c r="P1005" s="142">
        <f t="shared" si="973"/>
        <v>0.13869605999999912</v>
      </c>
      <c r="Q1005" s="142">
        <f t="shared" si="974"/>
        <v>0</v>
      </c>
      <c r="R1005" s="142">
        <f t="shared" si="975"/>
        <v>0.3378657599999999</v>
      </c>
      <c r="S1005" s="134">
        <v>0.69339119999999999</v>
      </c>
      <c r="T1005" s="134">
        <v>0</v>
      </c>
      <c r="U1005" s="168">
        <v>0</v>
      </c>
      <c r="V1005" s="134">
        <v>0</v>
      </c>
      <c r="W1005" s="142">
        <v>0.69339119999999999</v>
      </c>
      <c r="X1005" s="142"/>
      <c r="Y1005" s="142"/>
      <c r="Z1005" s="142"/>
      <c r="AA1005" s="142"/>
      <c r="AB1005" s="142"/>
      <c r="AC1005" s="142"/>
      <c r="AD1005" s="142"/>
      <c r="AE1005" s="134">
        <v>0</v>
      </c>
      <c r="AF1005" s="142"/>
      <c r="AG1005" s="142"/>
      <c r="AH1005" s="142"/>
      <c r="AI1005" s="142"/>
      <c r="AJ1005" s="134">
        <v>0</v>
      </c>
      <c r="AK1005" s="142"/>
    </row>
    <row r="1006" spans="1:37" ht="94.5" x14ac:dyDescent="0.25">
      <c r="A1006" s="141">
        <f t="shared" si="966"/>
        <v>874</v>
      </c>
      <c r="B1006" s="135" t="s">
        <v>1410</v>
      </c>
      <c r="C1006" s="136" t="s">
        <v>1411</v>
      </c>
      <c r="D1006" s="142">
        <v>5.8151399999999995</v>
      </c>
      <c r="E1006" s="142">
        <f t="shared" si="968"/>
        <v>0.34890839999999995</v>
      </c>
      <c r="F1006" s="142">
        <f t="shared" si="969"/>
        <v>4.8847175999999992</v>
      </c>
      <c r="G1006" s="142">
        <v>0</v>
      </c>
      <c r="H1006" s="142">
        <f t="shared" si="970"/>
        <v>0.58151399999999998</v>
      </c>
      <c r="I1006" s="142">
        <v>0.706363344</v>
      </c>
      <c r="J1006" s="142">
        <v>0.29227692</v>
      </c>
      <c r="K1006" s="142">
        <v>0</v>
      </c>
      <c r="L1006" s="142">
        <v>0</v>
      </c>
      <c r="M1006" s="142">
        <v>0.41408642400000001</v>
      </c>
      <c r="N1006" s="142">
        <f t="shared" si="971"/>
        <v>5.1087766559999999</v>
      </c>
      <c r="O1006" s="142">
        <f t="shared" si="972"/>
        <v>5.6631479999999956E-2</v>
      </c>
      <c r="P1006" s="142">
        <f t="shared" si="973"/>
        <v>4.8847175999999992</v>
      </c>
      <c r="Q1006" s="142">
        <f t="shared" si="974"/>
        <v>0</v>
      </c>
      <c r="R1006" s="142">
        <f t="shared" si="975"/>
        <v>0.16742757599999997</v>
      </c>
      <c r="S1006" s="134">
        <v>0.75483860999999997</v>
      </c>
      <c r="T1006" s="134">
        <v>0</v>
      </c>
      <c r="U1006" s="168">
        <v>0.40976658999999999</v>
      </c>
      <c r="V1006" s="134">
        <v>0</v>
      </c>
      <c r="W1006" s="142">
        <v>0.34507202000000003</v>
      </c>
      <c r="X1006" s="142"/>
      <c r="Y1006" s="142"/>
      <c r="Z1006" s="142"/>
      <c r="AA1006" s="142"/>
      <c r="AB1006" s="181">
        <v>2020</v>
      </c>
      <c r="AC1006" s="142" t="s">
        <v>2198</v>
      </c>
      <c r="AD1006" s="142" t="s">
        <v>2199</v>
      </c>
      <c r="AE1006" s="134">
        <v>0.5</v>
      </c>
      <c r="AF1006" s="181">
        <v>2020</v>
      </c>
      <c r="AG1006" s="142" t="s">
        <v>2200</v>
      </c>
      <c r="AH1006" s="142" t="s">
        <v>2201</v>
      </c>
      <c r="AI1006" s="142" t="s">
        <v>2202</v>
      </c>
      <c r="AJ1006" s="134">
        <v>0.18539600000000001</v>
      </c>
      <c r="AK1006" s="142"/>
    </row>
    <row r="1007" spans="1:37" ht="126" x14ac:dyDescent="0.25">
      <c r="A1007" s="141">
        <f t="shared" si="966"/>
        <v>875</v>
      </c>
      <c r="B1007" s="135" t="s">
        <v>1412</v>
      </c>
      <c r="C1007" s="136" t="s">
        <v>2117</v>
      </c>
      <c r="D1007" s="142">
        <v>10.006416</v>
      </c>
      <c r="E1007" s="142">
        <f t="shared" si="968"/>
        <v>0.60038495999999997</v>
      </c>
      <c r="F1007" s="142">
        <f t="shared" si="969"/>
        <v>8.4053894400000004</v>
      </c>
      <c r="G1007" s="142">
        <v>0</v>
      </c>
      <c r="H1007" s="142">
        <f t="shared" si="970"/>
        <v>1.0006416</v>
      </c>
      <c r="I1007" s="142">
        <v>0.71166617999999982</v>
      </c>
      <c r="J1007" s="142">
        <v>0</v>
      </c>
      <c r="K1007" s="142">
        <v>0</v>
      </c>
      <c r="L1007" s="142">
        <v>0</v>
      </c>
      <c r="M1007" s="142">
        <v>0.71166617999999982</v>
      </c>
      <c r="N1007" s="142">
        <f t="shared" si="971"/>
        <v>9.2947498199999998</v>
      </c>
      <c r="O1007" s="142">
        <f t="shared" si="972"/>
        <v>0.60038495999999997</v>
      </c>
      <c r="P1007" s="142">
        <f t="shared" si="973"/>
        <v>8.4053894400000004</v>
      </c>
      <c r="Q1007" s="142">
        <f t="shared" si="974"/>
        <v>0</v>
      </c>
      <c r="R1007" s="142">
        <f t="shared" si="975"/>
        <v>0.2889754200000002</v>
      </c>
      <c r="S1007" s="134">
        <v>0.59305514999999998</v>
      </c>
      <c r="T1007" s="134">
        <v>0</v>
      </c>
      <c r="U1007" s="168">
        <v>0</v>
      </c>
      <c r="V1007" s="134">
        <v>0</v>
      </c>
      <c r="W1007" s="142">
        <v>0.59305514999999998</v>
      </c>
      <c r="X1007" s="142"/>
      <c r="Y1007" s="142"/>
      <c r="Z1007" s="142"/>
      <c r="AA1007" s="142"/>
      <c r="AB1007" s="142"/>
      <c r="AC1007" s="142"/>
      <c r="AD1007" s="142"/>
      <c r="AE1007" s="134">
        <v>0</v>
      </c>
      <c r="AF1007" s="142"/>
      <c r="AG1007" s="142"/>
      <c r="AH1007" s="142"/>
      <c r="AI1007" s="142"/>
      <c r="AJ1007" s="134">
        <v>0</v>
      </c>
      <c r="AK1007" s="142"/>
    </row>
    <row r="1008" spans="1:37" ht="47.25" x14ac:dyDescent="0.25">
      <c r="A1008" s="141">
        <f t="shared" si="966"/>
        <v>876</v>
      </c>
      <c r="B1008" s="135" t="s">
        <v>1413</v>
      </c>
      <c r="C1008" s="136" t="s">
        <v>1414</v>
      </c>
      <c r="D1008" s="142">
        <v>0.35952000000000006</v>
      </c>
      <c r="E1008" s="142">
        <f t="shared" si="968"/>
        <v>2.1571200000000002E-2</v>
      </c>
      <c r="F1008" s="142">
        <f t="shared" si="969"/>
        <v>0.30199680000000007</v>
      </c>
      <c r="G1008" s="142">
        <v>0</v>
      </c>
      <c r="H1008" s="142">
        <f t="shared" si="970"/>
        <v>3.5952000000000005E-2</v>
      </c>
      <c r="I1008" s="142">
        <v>1.9509371999999997E-2</v>
      </c>
      <c r="J1008" s="142">
        <v>0</v>
      </c>
      <c r="K1008" s="142">
        <v>0</v>
      </c>
      <c r="L1008" s="142">
        <v>0</v>
      </c>
      <c r="M1008" s="142">
        <v>1.9509371999999997E-2</v>
      </c>
      <c r="N1008" s="142">
        <f t="shared" si="971"/>
        <v>0.34001062800000004</v>
      </c>
      <c r="O1008" s="142">
        <f t="shared" si="972"/>
        <v>2.1571200000000002E-2</v>
      </c>
      <c r="P1008" s="142">
        <f t="shared" si="973"/>
        <v>0.30199680000000007</v>
      </c>
      <c r="Q1008" s="142">
        <f t="shared" si="974"/>
        <v>0</v>
      </c>
      <c r="R1008" s="142">
        <f t="shared" si="975"/>
        <v>1.6442628000000008E-2</v>
      </c>
      <c r="S1008" s="134">
        <v>9.8959740000000004E-2</v>
      </c>
      <c r="T1008" s="134">
        <v>9.8959740000000004E-2</v>
      </c>
      <c r="U1008" s="168">
        <v>0</v>
      </c>
      <c r="V1008" s="134">
        <v>0</v>
      </c>
      <c r="W1008" s="142">
        <v>0</v>
      </c>
      <c r="X1008" s="142"/>
      <c r="Y1008" s="142"/>
      <c r="Z1008" s="142"/>
      <c r="AA1008" s="142"/>
      <c r="AB1008" s="142"/>
      <c r="AC1008" s="142"/>
      <c r="AD1008" s="142"/>
      <c r="AE1008" s="134">
        <v>0</v>
      </c>
      <c r="AF1008" s="181">
        <v>2020</v>
      </c>
      <c r="AG1008" s="142" t="s">
        <v>2200</v>
      </c>
      <c r="AH1008" s="142" t="s">
        <v>2201</v>
      </c>
      <c r="AI1008" s="142" t="s">
        <v>2202</v>
      </c>
      <c r="AJ1008" s="134">
        <v>0.05</v>
      </c>
      <c r="AK1008" s="142"/>
    </row>
    <row r="1009" spans="1:37" ht="15.75" x14ac:dyDescent="0.25">
      <c r="A1009" s="173"/>
      <c r="B1009" s="192" t="s">
        <v>594</v>
      </c>
      <c r="C1009" s="193"/>
      <c r="D1009" s="195">
        <v>23.256264000000002</v>
      </c>
      <c r="E1009" s="195">
        <f t="shared" ref="E1009:AK1009" si="976">SUM(E1010:E1014)</f>
        <v>1.3953758399999998</v>
      </c>
      <c r="F1009" s="195">
        <f t="shared" si="976"/>
        <v>19.535261759999997</v>
      </c>
      <c r="G1009" s="195">
        <f t="shared" si="976"/>
        <v>0</v>
      </c>
      <c r="H1009" s="195">
        <f t="shared" si="976"/>
        <v>2.3256264</v>
      </c>
      <c r="I1009" s="195">
        <f t="shared" si="976"/>
        <v>45.957905940000003</v>
      </c>
      <c r="J1009" s="195">
        <f t="shared" si="976"/>
        <v>4.1490350400000002</v>
      </c>
      <c r="K1009" s="195">
        <f t="shared" si="976"/>
        <v>41.808870900000002</v>
      </c>
      <c r="L1009" s="195">
        <f t="shared" si="976"/>
        <v>0</v>
      </c>
      <c r="M1009" s="195">
        <f t="shared" si="976"/>
        <v>0</v>
      </c>
      <c r="N1009" s="195">
        <f t="shared" si="976"/>
        <v>-22.701641940000005</v>
      </c>
      <c r="O1009" s="195">
        <f t="shared" si="976"/>
        <v>-2.7536592000000004</v>
      </c>
      <c r="P1009" s="195">
        <f t="shared" si="976"/>
        <v>-22.273609140000005</v>
      </c>
      <c r="Q1009" s="195">
        <f t="shared" si="976"/>
        <v>0</v>
      </c>
      <c r="R1009" s="195">
        <f t="shared" si="976"/>
        <v>2.3256264</v>
      </c>
      <c r="S1009" s="172">
        <v>0.83308399999999994</v>
      </c>
      <c r="T1009" s="172">
        <v>6.8174959999999993E-2</v>
      </c>
      <c r="U1009" s="168">
        <f>U1010+U1011+U1012+U1013+U1014</f>
        <v>0.43816149999999998</v>
      </c>
      <c r="V1009" s="172">
        <v>0</v>
      </c>
      <c r="W1009" s="195">
        <f>W1010+W1011+W1012+W1013+W1014</f>
        <v>0.32674753999999995</v>
      </c>
      <c r="X1009" s="195">
        <f t="shared" si="976"/>
        <v>0</v>
      </c>
      <c r="Y1009" s="195">
        <f t="shared" si="976"/>
        <v>0</v>
      </c>
      <c r="Z1009" s="195">
        <f t="shared" si="976"/>
        <v>0</v>
      </c>
      <c r="AA1009" s="195">
        <f t="shared" si="976"/>
        <v>0</v>
      </c>
      <c r="AB1009" s="195"/>
      <c r="AC1009" s="195"/>
      <c r="AD1009" s="195"/>
      <c r="AE1009" s="195">
        <f t="shared" si="976"/>
        <v>0</v>
      </c>
      <c r="AF1009" s="195"/>
      <c r="AG1009" s="195"/>
      <c r="AH1009" s="195"/>
      <c r="AI1009" s="195"/>
      <c r="AJ1009" s="195">
        <f t="shared" si="976"/>
        <v>0.36</v>
      </c>
      <c r="AK1009" s="195">
        <f t="shared" si="976"/>
        <v>0</v>
      </c>
    </row>
    <row r="1010" spans="1:37" ht="47.25" x14ac:dyDescent="0.25">
      <c r="A1010" s="267">
        <f t="shared" si="966"/>
        <v>877</v>
      </c>
      <c r="B1010" s="135" t="s">
        <v>1415</v>
      </c>
      <c r="C1010" s="136" t="s">
        <v>1416</v>
      </c>
      <c r="D1010" s="142">
        <v>23.256263999999998</v>
      </c>
      <c r="E1010" s="142">
        <f t="shared" ref="E1010:E1014" si="977">D1010*6%</f>
        <v>1.3953758399999998</v>
      </c>
      <c r="F1010" s="142">
        <f t="shared" ref="F1010:F1014" si="978">D1010-E1010-H1010</f>
        <v>19.535261759999997</v>
      </c>
      <c r="G1010" s="142">
        <v>0</v>
      </c>
      <c r="H1010" s="142">
        <f t="shared" ref="H1010:H1014" si="979">D1010*10%</f>
        <v>2.3256264</v>
      </c>
      <c r="I1010" s="142">
        <v>45.639411080000002</v>
      </c>
      <c r="J1010" s="142">
        <v>4.1490350400000002</v>
      </c>
      <c r="K1010" s="142">
        <v>41.490376040000001</v>
      </c>
      <c r="L1010" s="142">
        <v>0</v>
      </c>
      <c r="M1010" s="142">
        <v>0</v>
      </c>
      <c r="N1010" s="142">
        <f t="shared" ref="N1010:N1014" si="980">D1010-I1010</f>
        <v>-22.383147080000004</v>
      </c>
      <c r="O1010" s="142">
        <f t="shared" ref="O1010:O1014" si="981">E1010-J1010</f>
        <v>-2.7536592000000004</v>
      </c>
      <c r="P1010" s="142">
        <f t="shared" ref="P1010:P1014" si="982">F1010-K1010</f>
        <v>-21.955114280000004</v>
      </c>
      <c r="Q1010" s="142">
        <f t="shared" ref="Q1010:Q1014" si="983">G1010-L1010</f>
        <v>0</v>
      </c>
      <c r="R1010" s="142">
        <f t="shared" ref="R1010:R1014" si="984">H1010-M1010</f>
        <v>2.3256264</v>
      </c>
      <c r="S1010" s="134">
        <v>0</v>
      </c>
      <c r="T1010" s="134">
        <v>0</v>
      </c>
      <c r="U1010" s="168">
        <v>0</v>
      </c>
      <c r="V1010" s="134">
        <v>0</v>
      </c>
      <c r="W1010" s="142">
        <v>0</v>
      </c>
      <c r="X1010" s="142"/>
      <c r="Y1010" s="142"/>
      <c r="Z1010" s="142"/>
      <c r="AA1010" s="142"/>
      <c r="AB1010" s="142"/>
      <c r="AC1010" s="142"/>
      <c r="AD1010" s="142"/>
      <c r="AE1010" s="134">
        <v>0</v>
      </c>
      <c r="AF1010" s="142"/>
      <c r="AG1010" s="142"/>
      <c r="AH1010" s="142"/>
      <c r="AI1010" s="142"/>
      <c r="AJ1010" s="134">
        <v>0</v>
      </c>
      <c r="AK1010" s="142"/>
    </row>
    <row r="1011" spans="1:37" ht="78.75" x14ac:dyDescent="0.25">
      <c r="A1011" s="141">
        <f t="shared" si="966"/>
        <v>878</v>
      </c>
      <c r="B1011" s="135" t="s">
        <v>2118</v>
      </c>
      <c r="C1011" s="136" t="s">
        <v>1417</v>
      </c>
      <c r="D1011" s="142">
        <v>0</v>
      </c>
      <c r="E1011" s="142">
        <f t="shared" si="977"/>
        <v>0</v>
      </c>
      <c r="F1011" s="142">
        <f t="shared" si="978"/>
        <v>0</v>
      </c>
      <c r="G1011" s="142">
        <v>0</v>
      </c>
      <c r="H1011" s="142">
        <f t="shared" si="979"/>
        <v>0</v>
      </c>
      <c r="I1011" s="142">
        <v>0</v>
      </c>
      <c r="J1011" s="142">
        <v>0</v>
      </c>
      <c r="K1011" s="142">
        <v>0</v>
      </c>
      <c r="L1011" s="142">
        <v>0</v>
      </c>
      <c r="M1011" s="142">
        <v>0</v>
      </c>
      <c r="N1011" s="142">
        <f t="shared" si="980"/>
        <v>0</v>
      </c>
      <c r="O1011" s="142">
        <f t="shared" si="981"/>
        <v>0</v>
      </c>
      <c r="P1011" s="142">
        <f t="shared" si="982"/>
        <v>0</v>
      </c>
      <c r="Q1011" s="142">
        <f t="shared" si="983"/>
        <v>0</v>
      </c>
      <c r="R1011" s="142">
        <f t="shared" si="984"/>
        <v>0</v>
      </c>
      <c r="S1011" s="134">
        <v>4.9264630000000004E-2</v>
      </c>
      <c r="T1011" s="134">
        <v>0</v>
      </c>
      <c r="U1011" s="168">
        <v>2.0888930000000003E-2</v>
      </c>
      <c r="V1011" s="134">
        <v>0</v>
      </c>
      <c r="W1011" s="142">
        <v>2.83757E-2</v>
      </c>
      <c r="X1011" s="142"/>
      <c r="Y1011" s="142"/>
      <c r="Z1011" s="142"/>
      <c r="AA1011" s="142"/>
      <c r="AB1011" s="142"/>
      <c r="AC1011" s="142"/>
      <c r="AD1011" s="142"/>
      <c r="AE1011" s="134">
        <v>0</v>
      </c>
      <c r="AF1011" s="181">
        <v>2020</v>
      </c>
      <c r="AG1011" s="142" t="s">
        <v>2200</v>
      </c>
      <c r="AH1011" s="142" t="s">
        <v>2201</v>
      </c>
      <c r="AI1011" s="142" t="s">
        <v>2202</v>
      </c>
      <c r="AJ1011" s="134">
        <v>0.02</v>
      </c>
      <c r="AK1011" s="142"/>
    </row>
    <row r="1012" spans="1:37" ht="63" x14ac:dyDescent="0.25">
      <c r="A1012" s="141">
        <f t="shared" si="966"/>
        <v>879</v>
      </c>
      <c r="B1012" s="135" t="s">
        <v>2119</v>
      </c>
      <c r="C1012" s="136" t="s">
        <v>1418</v>
      </c>
      <c r="D1012" s="142">
        <v>0</v>
      </c>
      <c r="E1012" s="142">
        <f t="shared" si="977"/>
        <v>0</v>
      </c>
      <c r="F1012" s="142">
        <f t="shared" si="978"/>
        <v>0</v>
      </c>
      <c r="G1012" s="142">
        <v>0</v>
      </c>
      <c r="H1012" s="142">
        <f t="shared" si="979"/>
        <v>0</v>
      </c>
      <c r="I1012" s="142">
        <v>0</v>
      </c>
      <c r="J1012" s="142">
        <v>0</v>
      </c>
      <c r="K1012" s="142">
        <v>0</v>
      </c>
      <c r="L1012" s="142">
        <v>0</v>
      </c>
      <c r="M1012" s="142">
        <v>0</v>
      </c>
      <c r="N1012" s="142">
        <f t="shared" si="980"/>
        <v>0</v>
      </c>
      <c r="O1012" s="142">
        <f t="shared" si="981"/>
        <v>0</v>
      </c>
      <c r="P1012" s="142">
        <f t="shared" si="982"/>
        <v>0</v>
      </c>
      <c r="Q1012" s="142">
        <f t="shared" si="983"/>
        <v>0</v>
      </c>
      <c r="R1012" s="142">
        <f t="shared" si="984"/>
        <v>0</v>
      </c>
      <c r="S1012" s="134">
        <v>0.2688855</v>
      </c>
      <c r="T1012" s="134">
        <v>6.8174959999999993E-2</v>
      </c>
      <c r="U1012" s="168">
        <v>0.18554962</v>
      </c>
      <c r="V1012" s="134">
        <v>0</v>
      </c>
      <c r="W1012" s="142">
        <v>1.5160920000000001E-2</v>
      </c>
      <c r="X1012" s="142"/>
      <c r="Y1012" s="142"/>
      <c r="Z1012" s="142"/>
      <c r="AA1012" s="142"/>
      <c r="AB1012" s="142"/>
      <c r="AC1012" s="142"/>
      <c r="AD1012" s="142"/>
      <c r="AE1012" s="134">
        <v>0</v>
      </c>
      <c r="AF1012" s="181">
        <v>2020</v>
      </c>
      <c r="AG1012" s="142" t="s">
        <v>2200</v>
      </c>
      <c r="AH1012" s="142" t="s">
        <v>2201</v>
      </c>
      <c r="AI1012" s="142" t="s">
        <v>2202</v>
      </c>
      <c r="AJ1012" s="134">
        <v>0.1</v>
      </c>
      <c r="AK1012" s="142"/>
    </row>
    <row r="1013" spans="1:37" ht="94.5" x14ac:dyDescent="0.25">
      <c r="A1013" s="141">
        <f t="shared" si="966"/>
        <v>880</v>
      </c>
      <c r="B1013" s="135" t="s">
        <v>2120</v>
      </c>
      <c r="C1013" s="136" t="s">
        <v>2121</v>
      </c>
      <c r="D1013" s="142">
        <v>0</v>
      </c>
      <c r="E1013" s="142">
        <f t="shared" si="977"/>
        <v>0</v>
      </c>
      <c r="F1013" s="142">
        <f t="shared" si="978"/>
        <v>0</v>
      </c>
      <c r="G1013" s="142">
        <v>0</v>
      </c>
      <c r="H1013" s="142">
        <f t="shared" si="979"/>
        <v>0</v>
      </c>
      <c r="I1013" s="142">
        <v>0</v>
      </c>
      <c r="J1013" s="142">
        <v>0</v>
      </c>
      <c r="K1013" s="142">
        <v>0</v>
      </c>
      <c r="L1013" s="142">
        <v>0</v>
      </c>
      <c r="M1013" s="142">
        <v>0</v>
      </c>
      <c r="N1013" s="142">
        <f t="shared" si="980"/>
        <v>0</v>
      </c>
      <c r="O1013" s="142">
        <f t="shared" si="981"/>
        <v>0</v>
      </c>
      <c r="P1013" s="142">
        <f t="shared" si="982"/>
        <v>0</v>
      </c>
      <c r="Q1013" s="142">
        <f t="shared" si="983"/>
        <v>0</v>
      </c>
      <c r="R1013" s="142">
        <f t="shared" si="984"/>
        <v>0</v>
      </c>
      <c r="S1013" s="134">
        <v>0.5149338699999999</v>
      </c>
      <c r="T1013" s="134">
        <v>0</v>
      </c>
      <c r="U1013" s="168">
        <v>0.23172295000000001</v>
      </c>
      <c r="V1013" s="134">
        <v>0</v>
      </c>
      <c r="W1013" s="142">
        <v>0.28321091999999998</v>
      </c>
      <c r="X1013" s="142"/>
      <c r="Y1013" s="142"/>
      <c r="Z1013" s="142"/>
      <c r="AA1013" s="142"/>
      <c r="AB1013" s="142"/>
      <c r="AC1013" s="142"/>
      <c r="AD1013" s="142"/>
      <c r="AE1013" s="134">
        <v>0</v>
      </c>
      <c r="AF1013" s="181">
        <v>2020</v>
      </c>
      <c r="AG1013" s="142" t="s">
        <v>2200</v>
      </c>
      <c r="AH1013" s="142" t="s">
        <v>2201</v>
      </c>
      <c r="AI1013" s="142" t="s">
        <v>2202</v>
      </c>
      <c r="AJ1013" s="134">
        <v>0.24</v>
      </c>
      <c r="AK1013" s="142"/>
    </row>
    <row r="1014" spans="1:37" ht="63" x14ac:dyDescent="0.25">
      <c r="A1014" s="141">
        <f t="shared" si="966"/>
        <v>881</v>
      </c>
      <c r="B1014" s="135" t="s">
        <v>1605</v>
      </c>
      <c r="C1014" s="136" t="s">
        <v>1606</v>
      </c>
      <c r="D1014" s="142">
        <v>0</v>
      </c>
      <c r="E1014" s="142">
        <f t="shared" si="977"/>
        <v>0</v>
      </c>
      <c r="F1014" s="142">
        <f t="shared" si="978"/>
        <v>0</v>
      </c>
      <c r="G1014" s="142">
        <v>0</v>
      </c>
      <c r="H1014" s="142">
        <f t="shared" si="979"/>
        <v>0</v>
      </c>
      <c r="I1014" s="142">
        <v>0.31849485999999999</v>
      </c>
      <c r="J1014" s="142">
        <v>0</v>
      </c>
      <c r="K1014" s="142">
        <v>0.31849485999999999</v>
      </c>
      <c r="L1014" s="142">
        <v>0</v>
      </c>
      <c r="M1014" s="142">
        <v>0</v>
      </c>
      <c r="N1014" s="142">
        <f t="shared" si="980"/>
        <v>-0.31849485999999999</v>
      </c>
      <c r="O1014" s="142">
        <f t="shared" si="981"/>
        <v>0</v>
      </c>
      <c r="P1014" s="142">
        <f t="shared" si="982"/>
        <v>-0.31849485999999999</v>
      </c>
      <c r="Q1014" s="142">
        <f t="shared" si="983"/>
        <v>0</v>
      </c>
      <c r="R1014" s="142">
        <f t="shared" si="984"/>
        <v>0</v>
      </c>
      <c r="S1014" s="134">
        <v>0</v>
      </c>
      <c r="T1014" s="134">
        <v>0</v>
      </c>
      <c r="U1014" s="168">
        <v>0</v>
      </c>
      <c r="V1014" s="134">
        <v>0</v>
      </c>
      <c r="W1014" s="142">
        <v>0</v>
      </c>
      <c r="X1014" s="142"/>
      <c r="Y1014" s="142"/>
      <c r="Z1014" s="142"/>
      <c r="AA1014" s="142"/>
      <c r="AB1014" s="142"/>
      <c r="AC1014" s="142"/>
      <c r="AD1014" s="142"/>
      <c r="AE1014" s="134">
        <v>0</v>
      </c>
      <c r="AF1014" s="142"/>
      <c r="AG1014" s="142"/>
      <c r="AH1014" s="142"/>
      <c r="AI1014" s="142"/>
      <c r="AJ1014" s="134">
        <v>0</v>
      </c>
      <c r="AK1014" s="142"/>
    </row>
    <row r="1015" spans="1:37" ht="15.75" x14ac:dyDescent="0.25">
      <c r="A1015" s="173"/>
      <c r="B1015" s="192" t="s">
        <v>212</v>
      </c>
      <c r="C1015" s="193"/>
      <c r="D1015" s="195">
        <v>0.31887599999999999</v>
      </c>
      <c r="E1015" s="195">
        <f t="shared" ref="E1015:AK1015" si="985">SUM(E1016:E1016)</f>
        <v>1.9132560000000003E-2</v>
      </c>
      <c r="F1015" s="195">
        <f t="shared" si="985"/>
        <v>0.26785584000000001</v>
      </c>
      <c r="G1015" s="195">
        <f t="shared" si="985"/>
        <v>0</v>
      </c>
      <c r="H1015" s="195">
        <f t="shared" si="985"/>
        <v>3.1887600000000009E-2</v>
      </c>
      <c r="I1015" s="195">
        <f t="shared" si="985"/>
        <v>0.17910171</v>
      </c>
      <c r="J1015" s="195">
        <f t="shared" si="985"/>
        <v>0</v>
      </c>
      <c r="K1015" s="195">
        <f t="shared" si="985"/>
        <v>0.17910171</v>
      </c>
      <c r="L1015" s="195">
        <f t="shared" si="985"/>
        <v>0</v>
      </c>
      <c r="M1015" s="195">
        <f t="shared" si="985"/>
        <v>0</v>
      </c>
      <c r="N1015" s="195">
        <f t="shared" si="985"/>
        <v>0.13977429000000005</v>
      </c>
      <c r="O1015" s="195">
        <f t="shared" si="985"/>
        <v>1.9132560000000003E-2</v>
      </c>
      <c r="P1015" s="195">
        <f t="shared" si="985"/>
        <v>8.8754130000000014E-2</v>
      </c>
      <c r="Q1015" s="195">
        <f t="shared" si="985"/>
        <v>0</v>
      </c>
      <c r="R1015" s="195">
        <f t="shared" si="985"/>
        <v>3.1887600000000009E-2</v>
      </c>
      <c r="S1015" s="172">
        <v>0</v>
      </c>
      <c r="T1015" s="172">
        <v>0</v>
      </c>
      <c r="U1015" s="168">
        <v>0</v>
      </c>
      <c r="V1015" s="172">
        <v>0</v>
      </c>
      <c r="W1015" s="195">
        <v>0</v>
      </c>
      <c r="X1015" s="195">
        <f t="shared" si="985"/>
        <v>0</v>
      </c>
      <c r="Y1015" s="195">
        <f t="shared" si="985"/>
        <v>0</v>
      </c>
      <c r="Z1015" s="195">
        <f t="shared" si="985"/>
        <v>0</v>
      </c>
      <c r="AA1015" s="195">
        <f t="shared" si="985"/>
        <v>0</v>
      </c>
      <c r="AB1015" s="195"/>
      <c r="AC1015" s="195"/>
      <c r="AD1015" s="195"/>
      <c r="AE1015" s="195">
        <f t="shared" si="985"/>
        <v>0</v>
      </c>
      <c r="AF1015" s="195"/>
      <c r="AG1015" s="195"/>
      <c r="AH1015" s="195"/>
      <c r="AI1015" s="195"/>
      <c r="AJ1015" s="195">
        <f t="shared" si="985"/>
        <v>0</v>
      </c>
      <c r="AK1015" s="195">
        <f t="shared" si="985"/>
        <v>0</v>
      </c>
    </row>
    <row r="1016" spans="1:37" ht="94.5" x14ac:dyDescent="0.25">
      <c r="A1016" s="141">
        <f t="shared" si="966"/>
        <v>882</v>
      </c>
      <c r="B1016" s="135" t="s">
        <v>1419</v>
      </c>
      <c r="C1016" s="136" t="s">
        <v>2189</v>
      </c>
      <c r="D1016" s="142">
        <v>0.31887600000000005</v>
      </c>
      <c r="E1016" s="142">
        <f>D1016*6%</f>
        <v>1.9132560000000003E-2</v>
      </c>
      <c r="F1016" s="142">
        <f>D1016-E1016-H1016</f>
        <v>0.26785584000000001</v>
      </c>
      <c r="G1016" s="142">
        <v>0</v>
      </c>
      <c r="H1016" s="142">
        <f>D1016*10%</f>
        <v>3.1887600000000009E-2</v>
      </c>
      <c r="I1016" s="142">
        <v>0.17910171</v>
      </c>
      <c r="J1016" s="142">
        <v>0</v>
      </c>
      <c r="K1016" s="142">
        <v>0.17910171</v>
      </c>
      <c r="L1016" s="142">
        <v>0</v>
      </c>
      <c r="M1016" s="142">
        <v>0</v>
      </c>
      <c r="N1016" s="142">
        <f>D1016-I1016</f>
        <v>0.13977429000000005</v>
      </c>
      <c r="O1016" s="142">
        <f t="shared" ref="O1016" si="986">E1016-J1016</f>
        <v>1.9132560000000003E-2</v>
      </c>
      <c r="P1016" s="142">
        <f t="shared" ref="P1016" si="987">F1016-K1016</f>
        <v>8.8754130000000014E-2</v>
      </c>
      <c r="Q1016" s="142">
        <f t="shared" ref="Q1016" si="988">G1016-L1016</f>
        <v>0</v>
      </c>
      <c r="R1016" s="142">
        <f t="shared" ref="R1016" si="989">H1016-M1016</f>
        <v>3.1887600000000009E-2</v>
      </c>
      <c r="S1016" s="134">
        <v>0</v>
      </c>
      <c r="T1016" s="134">
        <v>0</v>
      </c>
      <c r="U1016" s="168">
        <v>0</v>
      </c>
      <c r="V1016" s="134">
        <v>0</v>
      </c>
      <c r="W1016" s="142">
        <v>0</v>
      </c>
      <c r="X1016" s="142"/>
      <c r="Y1016" s="142"/>
      <c r="Z1016" s="142"/>
      <c r="AA1016" s="142"/>
      <c r="AB1016" s="142"/>
      <c r="AC1016" s="142"/>
      <c r="AD1016" s="142"/>
      <c r="AE1016" s="134">
        <v>0</v>
      </c>
      <c r="AF1016" s="142"/>
      <c r="AG1016" s="142"/>
      <c r="AH1016" s="142"/>
      <c r="AI1016" s="142"/>
      <c r="AJ1016" s="134">
        <v>0</v>
      </c>
      <c r="AK1016" s="142"/>
    </row>
    <row r="1017" spans="1:37" ht="15.75" x14ac:dyDescent="0.25">
      <c r="A1017" s="173"/>
      <c r="B1017" s="192" t="s">
        <v>1233</v>
      </c>
      <c r="C1017" s="193"/>
      <c r="D1017" s="195">
        <v>40.426331999999995</v>
      </c>
      <c r="E1017" s="195">
        <f t="shared" ref="E1017:AK1017" si="990">SUM(E1018:E1019)</f>
        <v>2.4255799199999997</v>
      </c>
      <c r="F1017" s="195">
        <f t="shared" si="990"/>
        <v>33.958118880000001</v>
      </c>
      <c r="G1017" s="195">
        <f t="shared" si="990"/>
        <v>0</v>
      </c>
      <c r="H1017" s="195">
        <f t="shared" si="990"/>
        <v>4.0426332</v>
      </c>
      <c r="I1017" s="195">
        <f t="shared" si="990"/>
        <v>30.322174576000002</v>
      </c>
      <c r="J1017" s="195">
        <f t="shared" si="990"/>
        <v>0.10541314</v>
      </c>
      <c r="K1017" s="195">
        <f t="shared" si="990"/>
        <v>30.132161280000002</v>
      </c>
      <c r="L1017" s="195">
        <f t="shared" si="990"/>
        <v>0</v>
      </c>
      <c r="M1017" s="195">
        <f t="shared" si="990"/>
        <v>8.4600155999999996E-2</v>
      </c>
      <c r="N1017" s="195">
        <f t="shared" si="990"/>
        <v>10.104157423999995</v>
      </c>
      <c r="O1017" s="195">
        <f t="shared" si="990"/>
        <v>2.3201667799999997</v>
      </c>
      <c r="P1017" s="195">
        <f t="shared" si="990"/>
        <v>3.825957599999998</v>
      </c>
      <c r="Q1017" s="195">
        <f t="shared" si="990"/>
        <v>0</v>
      </c>
      <c r="R1017" s="195">
        <f t="shared" si="990"/>
        <v>3.9580330439999996</v>
      </c>
      <c r="S1017" s="172">
        <v>7.0500129999999994E-2</v>
      </c>
      <c r="T1017" s="172">
        <v>0</v>
      </c>
      <c r="U1017" s="168">
        <v>0</v>
      </c>
      <c r="V1017" s="172">
        <v>0</v>
      </c>
      <c r="W1017" s="195">
        <v>7.0500129999999994E-2</v>
      </c>
      <c r="X1017" s="195">
        <f t="shared" si="990"/>
        <v>0</v>
      </c>
      <c r="Y1017" s="195">
        <f t="shared" si="990"/>
        <v>0</v>
      </c>
      <c r="Z1017" s="195">
        <f t="shared" si="990"/>
        <v>0</v>
      </c>
      <c r="AA1017" s="195">
        <f t="shared" si="990"/>
        <v>0</v>
      </c>
      <c r="AB1017" s="195"/>
      <c r="AC1017" s="195"/>
      <c r="AD1017" s="195"/>
      <c r="AE1017" s="195">
        <f t="shared" si="990"/>
        <v>0</v>
      </c>
      <c r="AF1017" s="195"/>
      <c r="AG1017" s="195"/>
      <c r="AH1017" s="195"/>
      <c r="AI1017" s="195"/>
      <c r="AJ1017" s="195">
        <f t="shared" si="990"/>
        <v>0</v>
      </c>
      <c r="AK1017" s="195">
        <f t="shared" si="990"/>
        <v>0</v>
      </c>
    </row>
    <row r="1018" spans="1:37" ht="78.75" x14ac:dyDescent="0.25">
      <c r="A1018" s="141">
        <f t="shared" si="966"/>
        <v>883</v>
      </c>
      <c r="B1018" s="135" t="s">
        <v>1420</v>
      </c>
      <c r="C1018" s="136" t="s">
        <v>1421</v>
      </c>
      <c r="D1018" s="142">
        <v>1.189524</v>
      </c>
      <c r="E1018" s="142">
        <f t="shared" ref="E1018:E1019" si="991">D1018*6%</f>
        <v>7.1371439999999994E-2</v>
      </c>
      <c r="F1018" s="142">
        <f t="shared" ref="F1018:F1019" si="992">D1018-E1018-H1018</f>
        <v>0.99920016</v>
      </c>
      <c r="G1018" s="142">
        <v>0</v>
      </c>
      <c r="H1018" s="142">
        <f t="shared" ref="H1018:H1019" si="993">D1018*10%</f>
        <v>0.11895240000000001</v>
      </c>
      <c r="I1018" s="142">
        <v>0.190013296</v>
      </c>
      <c r="J1018" s="142">
        <v>0.10541314</v>
      </c>
      <c r="K1018" s="142">
        <v>0</v>
      </c>
      <c r="L1018" s="142">
        <v>0</v>
      </c>
      <c r="M1018" s="142">
        <v>8.4600155999999996E-2</v>
      </c>
      <c r="N1018" s="142">
        <f t="shared" ref="N1018:N1019" si="994">D1018-I1018</f>
        <v>0.99951070399999997</v>
      </c>
      <c r="O1018" s="142">
        <f t="shared" ref="O1018:O1019" si="995">E1018-J1018</f>
        <v>-3.4041700000000008E-2</v>
      </c>
      <c r="P1018" s="142">
        <f t="shared" ref="P1018:P1019" si="996">F1018-K1018</f>
        <v>0.99920016</v>
      </c>
      <c r="Q1018" s="142">
        <f t="shared" ref="Q1018:Q1019" si="997">G1018-L1018</f>
        <v>0</v>
      </c>
      <c r="R1018" s="142">
        <f t="shared" ref="R1018:R1019" si="998">H1018-M1018</f>
        <v>3.4352244000000018E-2</v>
      </c>
      <c r="S1018" s="134">
        <v>7.0500129999999994E-2</v>
      </c>
      <c r="T1018" s="134">
        <v>0</v>
      </c>
      <c r="U1018" s="168">
        <v>0</v>
      </c>
      <c r="V1018" s="134">
        <v>0</v>
      </c>
      <c r="W1018" s="142">
        <v>7.0500129999999994E-2</v>
      </c>
      <c r="X1018" s="142"/>
      <c r="Y1018" s="142"/>
      <c r="Z1018" s="142"/>
      <c r="AA1018" s="142"/>
      <c r="AB1018" s="142"/>
      <c r="AC1018" s="142"/>
      <c r="AD1018" s="142"/>
      <c r="AE1018" s="134">
        <v>0</v>
      </c>
      <c r="AF1018" s="142"/>
      <c r="AG1018" s="142"/>
      <c r="AH1018" s="142"/>
      <c r="AI1018" s="142"/>
      <c r="AJ1018" s="134">
        <v>0</v>
      </c>
      <c r="AK1018" s="142"/>
    </row>
    <row r="1019" spans="1:37" ht="63" x14ac:dyDescent="0.25">
      <c r="A1019" s="141">
        <f t="shared" si="966"/>
        <v>884</v>
      </c>
      <c r="B1019" s="135" t="s">
        <v>1422</v>
      </c>
      <c r="C1019" s="136" t="s">
        <v>1423</v>
      </c>
      <c r="D1019" s="142">
        <v>39.236807999999996</v>
      </c>
      <c r="E1019" s="142">
        <f t="shared" si="991"/>
        <v>2.3542084799999996</v>
      </c>
      <c r="F1019" s="142">
        <f t="shared" si="992"/>
        <v>32.95891872</v>
      </c>
      <c r="G1019" s="142">
        <v>0</v>
      </c>
      <c r="H1019" s="142">
        <f t="shared" si="993"/>
        <v>3.9236807999999996</v>
      </c>
      <c r="I1019" s="142">
        <v>30.132161280000002</v>
      </c>
      <c r="J1019" s="142">
        <v>0</v>
      </c>
      <c r="K1019" s="142">
        <v>30.132161280000002</v>
      </c>
      <c r="L1019" s="142">
        <v>0</v>
      </c>
      <c r="M1019" s="142">
        <v>0</v>
      </c>
      <c r="N1019" s="142">
        <f t="shared" si="994"/>
        <v>9.1046467199999945</v>
      </c>
      <c r="O1019" s="142">
        <f t="shared" si="995"/>
        <v>2.3542084799999996</v>
      </c>
      <c r="P1019" s="142">
        <f t="shared" si="996"/>
        <v>2.826757439999998</v>
      </c>
      <c r="Q1019" s="142">
        <f t="shared" si="997"/>
        <v>0</v>
      </c>
      <c r="R1019" s="142">
        <f t="shared" si="998"/>
        <v>3.9236807999999996</v>
      </c>
      <c r="S1019" s="134">
        <v>0</v>
      </c>
      <c r="T1019" s="134">
        <v>0</v>
      </c>
      <c r="U1019" s="168">
        <v>0</v>
      </c>
      <c r="V1019" s="134">
        <v>0</v>
      </c>
      <c r="W1019" s="142">
        <v>0</v>
      </c>
      <c r="X1019" s="142"/>
      <c r="Y1019" s="142"/>
      <c r="Z1019" s="142"/>
      <c r="AA1019" s="142"/>
      <c r="AB1019" s="142"/>
      <c r="AC1019" s="142"/>
      <c r="AD1019" s="142"/>
      <c r="AE1019" s="134">
        <v>0</v>
      </c>
      <c r="AF1019" s="142"/>
      <c r="AG1019" s="142"/>
      <c r="AH1019" s="142"/>
      <c r="AI1019" s="142"/>
      <c r="AJ1019" s="134">
        <v>0</v>
      </c>
      <c r="AK1019" s="142"/>
    </row>
    <row r="1020" spans="1:37" ht="31.5" x14ac:dyDescent="0.25">
      <c r="A1020" s="173"/>
      <c r="B1020" s="192" t="s">
        <v>497</v>
      </c>
      <c r="C1020" s="193"/>
      <c r="D1020" s="195">
        <v>3.9535920000000004</v>
      </c>
      <c r="E1020" s="195">
        <f t="shared" ref="E1020:AK1020" si="999">SUM(E1021:E1025)</f>
        <v>0.23721552000000001</v>
      </c>
      <c r="F1020" s="195">
        <f t="shared" si="999"/>
        <v>3.3210172800000004</v>
      </c>
      <c r="G1020" s="195">
        <f t="shared" si="999"/>
        <v>0</v>
      </c>
      <c r="H1020" s="195">
        <f t="shared" si="999"/>
        <v>0.39535920000000008</v>
      </c>
      <c r="I1020" s="195">
        <f t="shared" si="999"/>
        <v>1.7862970879999998</v>
      </c>
      <c r="J1020" s="195">
        <f t="shared" si="999"/>
        <v>0.17447476000000001</v>
      </c>
      <c r="K1020" s="195">
        <f t="shared" si="999"/>
        <v>1.5711698799999998</v>
      </c>
      <c r="L1020" s="195">
        <f t="shared" si="999"/>
        <v>0</v>
      </c>
      <c r="M1020" s="195">
        <f t="shared" si="999"/>
        <v>4.0652448000000001E-2</v>
      </c>
      <c r="N1020" s="195">
        <f t="shared" si="999"/>
        <v>2.1672949120000005</v>
      </c>
      <c r="O1020" s="195">
        <f t="shared" si="999"/>
        <v>6.2740759999999993E-2</v>
      </c>
      <c r="P1020" s="195">
        <f t="shared" si="999"/>
        <v>1.7498474000000006</v>
      </c>
      <c r="Q1020" s="195">
        <f t="shared" si="999"/>
        <v>0</v>
      </c>
      <c r="R1020" s="195">
        <f t="shared" si="999"/>
        <v>0.35470675200000007</v>
      </c>
      <c r="S1020" s="172">
        <v>6.1908200899999999</v>
      </c>
      <c r="T1020" s="172">
        <v>0.74388157999999993</v>
      </c>
      <c r="U1020" s="168">
        <v>5.4130614699999997</v>
      </c>
      <c r="V1020" s="172">
        <v>0</v>
      </c>
      <c r="W1020" s="195">
        <v>3.3877040000000004E-2</v>
      </c>
      <c r="X1020" s="195">
        <f t="shared" si="999"/>
        <v>0</v>
      </c>
      <c r="Y1020" s="195">
        <f t="shared" si="999"/>
        <v>0</v>
      </c>
      <c r="Z1020" s="195">
        <f t="shared" si="999"/>
        <v>0</v>
      </c>
      <c r="AA1020" s="195">
        <f t="shared" si="999"/>
        <v>0</v>
      </c>
      <c r="AB1020" s="195"/>
      <c r="AC1020" s="195"/>
      <c r="AD1020" s="195"/>
      <c r="AE1020" s="195">
        <f t="shared" si="999"/>
        <v>1.26</v>
      </c>
      <c r="AF1020" s="195"/>
      <c r="AG1020" s="195"/>
      <c r="AH1020" s="195"/>
      <c r="AI1020" s="195"/>
      <c r="AJ1020" s="195">
        <f t="shared" si="999"/>
        <v>7.2000000000000008E-2</v>
      </c>
      <c r="AK1020" s="195">
        <f t="shared" si="999"/>
        <v>0</v>
      </c>
    </row>
    <row r="1021" spans="1:37" ht="63" x14ac:dyDescent="0.25">
      <c r="A1021" s="141">
        <f t="shared" si="966"/>
        <v>885</v>
      </c>
      <c r="B1021" s="135" t="s">
        <v>2123</v>
      </c>
      <c r="C1021" s="136" t="s">
        <v>1424</v>
      </c>
      <c r="D1021" s="142">
        <v>3.3037080000000003</v>
      </c>
      <c r="E1021" s="142">
        <f t="shared" ref="E1021:E1025" si="1000">D1021*6%</f>
        <v>0.19822248000000001</v>
      </c>
      <c r="F1021" s="142">
        <f t="shared" ref="F1021:F1025" si="1001">D1021-E1021-H1021</f>
        <v>2.7751147200000004</v>
      </c>
      <c r="G1021" s="142">
        <v>0</v>
      </c>
      <c r="H1021" s="142">
        <f t="shared" ref="H1021:H1025" si="1002">D1021*10%</f>
        <v>0.33037080000000008</v>
      </c>
      <c r="I1021" s="142">
        <v>1.7456446399999999</v>
      </c>
      <c r="J1021" s="142">
        <v>0.17447476000000001</v>
      </c>
      <c r="K1021" s="142">
        <v>1.5711698799999998</v>
      </c>
      <c r="L1021" s="142">
        <v>0</v>
      </c>
      <c r="M1021" s="142">
        <v>0</v>
      </c>
      <c r="N1021" s="142">
        <f t="shared" ref="N1021:N1025" si="1003">D1021-I1021</f>
        <v>1.5580633600000005</v>
      </c>
      <c r="O1021" s="142">
        <f t="shared" ref="O1021:O1025" si="1004">E1021-J1021</f>
        <v>2.374772E-2</v>
      </c>
      <c r="P1021" s="142">
        <f t="shared" ref="P1021:P1025" si="1005">F1021-K1021</f>
        <v>1.2039448400000006</v>
      </c>
      <c r="Q1021" s="142">
        <f t="shared" ref="Q1021:Q1025" si="1006">G1021-L1021</f>
        <v>0</v>
      </c>
      <c r="R1021" s="142">
        <f t="shared" ref="R1021:R1025" si="1007">H1021-M1021</f>
        <v>0.33037080000000008</v>
      </c>
      <c r="S1021" s="134">
        <v>0</v>
      </c>
      <c r="T1021" s="134">
        <v>0</v>
      </c>
      <c r="U1021" s="168">
        <v>0</v>
      </c>
      <c r="V1021" s="134">
        <v>0</v>
      </c>
      <c r="W1021" s="142">
        <v>0</v>
      </c>
      <c r="X1021" s="142"/>
      <c r="Y1021" s="142"/>
      <c r="Z1021" s="142"/>
      <c r="AA1021" s="142"/>
      <c r="AB1021" s="142"/>
      <c r="AC1021" s="142"/>
      <c r="AD1021" s="142"/>
      <c r="AE1021" s="134">
        <v>0</v>
      </c>
      <c r="AF1021" s="142"/>
      <c r="AG1021" s="142"/>
      <c r="AH1021" s="142"/>
      <c r="AI1021" s="142"/>
      <c r="AJ1021" s="134">
        <v>0</v>
      </c>
      <c r="AK1021" s="142"/>
    </row>
    <row r="1022" spans="1:37" ht="141.75" x14ac:dyDescent="0.25">
      <c r="A1022" s="141">
        <f t="shared" si="966"/>
        <v>886</v>
      </c>
      <c r="B1022" s="135" t="s">
        <v>2124</v>
      </c>
      <c r="C1022" s="136" t="s">
        <v>1425</v>
      </c>
      <c r="D1022" s="142">
        <v>0.64988399999999991</v>
      </c>
      <c r="E1022" s="142">
        <f t="shared" si="1000"/>
        <v>3.8993039999999993E-2</v>
      </c>
      <c r="F1022" s="142">
        <f t="shared" si="1001"/>
        <v>0.54590255999999993</v>
      </c>
      <c r="G1022" s="142">
        <v>0</v>
      </c>
      <c r="H1022" s="142">
        <f t="shared" si="1002"/>
        <v>6.4988399999999988E-2</v>
      </c>
      <c r="I1022" s="142">
        <v>0</v>
      </c>
      <c r="J1022" s="142">
        <v>0</v>
      </c>
      <c r="K1022" s="142">
        <v>0</v>
      </c>
      <c r="L1022" s="142">
        <v>0</v>
      </c>
      <c r="M1022" s="142">
        <v>0</v>
      </c>
      <c r="N1022" s="142">
        <f t="shared" si="1003"/>
        <v>0.64988399999999991</v>
      </c>
      <c r="O1022" s="142">
        <f t="shared" si="1004"/>
        <v>3.8993039999999993E-2</v>
      </c>
      <c r="P1022" s="142">
        <f t="shared" si="1005"/>
        <v>0.54590255999999993</v>
      </c>
      <c r="Q1022" s="142">
        <f t="shared" si="1006"/>
        <v>0</v>
      </c>
      <c r="R1022" s="142">
        <f t="shared" si="1007"/>
        <v>6.4988399999999988E-2</v>
      </c>
      <c r="S1022" s="134">
        <v>0</v>
      </c>
      <c r="T1022" s="134">
        <v>0</v>
      </c>
      <c r="U1022" s="168">
        <v>0</v>
      </c>
      <c r="V1022" s="134">
        <v>0</v>
      </c>
      <c r="W1022" s="142">
        <v>0</v>
      </c>
      <c r="X1022" s="142"/>
      <c r="Y1022" s="142"/>
      <c r="Z1022" s="142"/>
      <c r="AA1022" s="142"/>
      <c r="AB1022" s="142"/>
      <c r="AC1022" s="142"/>
      <c r="AD1022" s="142"/>
      <c r="AE1022" s="134">
        <v>0</v>
      </c>
      <c r="AF1022" s="142"/>
      <c r="AG1022" s="142"/>
      <c r="AH1022" s="142"/>
      <c r="AI1022" s="142"/>
      <c r="AJ1022" s="134">
        <v>0</v>
      </c>
      <c r="AK1022" s="142"/>
    </row>
    <row r="1023" spans="1:37" ht="110.25" x14ac:dyDescent="0.25">
      <c r="A1023" s="141">
        <f t="shared" si="966"/>
        <v>887</v>
      </c>
      <c r="B1023" s="135" t="s">
        <v>2125</v>
      </c>
      <c r="C1023" s="136" t="s">
        <v>1426</v>
      </c>
      <c r="D1023" s="142">
        <v>0</v>
      </c>
      <c r="E1023" s="142">
        <f t="shared" si="1000"/>
        <v>0</v>
      </c>
      <c r="F1023" s="142">
        <f t="shared" si="1001"/>
        <v>0</v>
      </c>
      <c r="G1023" s="142">
        <v>0</v>
      </c>
      <c r="H1023" s="142">
        <f t="shared" si="1002"/>
        <v>0</v>
      </c>
      <c r="I1023" s="142">
        <v>0</v>
      </c>
      <c r="J1023" s="142">
        <v>0</v>
      </c>
      <c r="K1023" s="142">
        <v>0</v>
      </c>
      <c r="L1023" s="142">
        <v>0</v>
      </c>
      <c r="M1023" s="142">
        <v>0</v>
      </c>
      <c r="N1023" s="142">
        <f t="shared" si="1003"/>
        <v>0</v>
      </c>
      <c r="O1023" s="142">
        <f t="shared" si="1004"/>
        <v>0</v>
      </c>
      <c r="P1023" s="142">
        <f t="shared" si="1005"/>
        <v>0</v>
      </c>
      <c r="Q1023" s="142">
        <f t="shared" si="1006"/>
        <v>0</v>
      </c>
      <c r="R1023" s="142">
        <f t="shared" si="1007"/>
        <v>0</v>
      </c>
      <c r="S1023" s="134">
        <v>0.12144333</v>
      </c>
      <c r="T1023" s="134">
        <v>0.12144333</v>
      </c>
      <c r="U1023" s="168">
        <v>0</v>
      </c>
      <c r="V1023" s="134">
        <v>0</v>
      </c>
      <c r="W1023" s="142">
        <v>0</v>
      </c>
      <c r="X1023" s="142"/>
      <c r="Y1023" s="142"/>
      <c r="Z1023" s="142"/>
      <c r="AA1023" s="142"/>
      <c r="AB1023" s="142"/>
      <c r="AC1023" s="142"/>
      <c r="AD1023" s="142"/>
      <c r="AE1023" s="134">
        <v>0</v>
      </c>
      <c r="AF1023" s="142"/>
      <c r="AG1023" s="142"/>
      <c r="AH1023" s="142"/>
      <c r="AI1023" s="142"/>
      <c r="AJ1023" s="134">
        <v>0</v>
      </c>
      <c r="AK1023" s="142"/>
    </row>
    <row r="1024" spans="1:37" ht="47.25" x14ac:dyDescent="0.25">
      <c r="A1024" s="141">
        <f t="shared" si="966"/>
        <v>888</v>
      </c>
      <c r="B1024" s="135" t="s">
        <v>2126</v>
      </c>
      <c r="C1024" s="136" t="s">
        <v>2127</v>
      </c>
      <c r="D1024" s="142">
        <v>0</v>
      </c>
      <c r="E1024" s="142">
        <f t="shared" si="1000"/>
        <v>0</v>
      </c>
      <c r="F1024" s="142">
        <f t="shared" si="1001"/>
        <v>0</v>
      </c>
      <c r="G1024" s="142">
        <v>0</v>
      </c>
      <c r="H1024" s="142">
        <f t="shared" si="1002"/>
        <v>0</v>
      </c>
      <c r="I1024" s="142">
        <v>4.0652448000000001E-2</v>
      </c>
      <c r="J1024" s="142">
        <v>0</v>
      </c>
      <c r="K1024" s="142">
        <v>0</v>
      </c>
      <c r="L1024" s="142">
        <v>0</v>
      </c>
      <c r="M1024" s="142">
        <v>4.0652448000000001E-2</v>
      </c>
      <c r="N1024" s="142">
        <f t="shared" si="1003"/>
        <v>-4.0652448000000001E-2</v>
      </c>
      <c r="O1024" s="142">
        <f t="shared" si="1004"/>
        <v>0</v>
      </c>
      <c r="P1024" s="142">
        <f t="shared" si="1005"/>
        <v>0</v>
      </c>
      <c r="Q1024" s="142">
        <f t="shared" si="1006"/>
        <v>0</v>
      </c>
      <c r="R1024" s="142">
        <f t="shared" si="1007"/>
        <v>-4.0652448000000001E-2</v>
      </c>
      <c r="S1024" s="134">
        <v>5.9902915500000002</v>
      </c>
      <c r="T1024" s="134">
        <v>0.54335304000000006</v>
      </c>
      <c r="U1024" s="168">
        <v>5.4130614699999997</v>
      </c>
      <c r="V1024" s="134">
        <v>0</v>
      </c>
      <c r="W1024" s="142">
        <v>3.3877040000000004E-2</v>
      </c>
      <c r="X1024" s="142"/>
      <c r="Y1024" s="142"/>
      <c r="Z1024" s="142"/>
      <c r="AA1024" s="142"/>
      <c r="AB1024" s="181">
        <v>2020</v>
      </c>
      <c r="AC1024" s="142" t="s">
        <v>2198</v>
      </c>
      <c r="AD1024" s="142" t="s">
        <v>2199</v>
      </c>
      <c r="AE1024" s="134">
        <v>1.26</v>
      </c>
      <c r="AF1024" s="181">
        <v>2020</v>
      </c>
      <c r="AG1024" s="142" t="s">
        <v>2200</v>
      </c>
      <c r="AH1024" s="142" t="s">
        <v>2201</v>
      </c>
      <c r="AI1024" s="142" t="s">
        <v>2202</v>
      </c>
      <c r="AJ1024" s="134">
        <v>7.2000000000000008E-2</v>
      </c>
      <c r="AK1024" s="142"/>
    </row>
    <row r="1025" spans="1:37" ht="63" x14ac:dyDescent="0.25">
      <c r="A1025" s="141">
        <f t="shared" si="966"/>
        <v>889</v>
      </c>
      <c r="B1025" s="135" t="s">
        <v>2128</v>
      </c>
      <c r="C1025" s="136" t="s">
        <v>1607</v>
      </c>
      <c r="D1025" s="142">
        <v>0</v>
      </c>
      <c r="E1025" s="142">
        <f t="shared" si="1000"/>
        <v>0</v>
      </c>
      <c r="F1025" s="142">
        <f t="shared" si="1001"/>
        <v>0</v>
      </c>
      <c r="G1025" s="142">
        <v>0</v>
      </c>
      <c r="H1025" s="142">
        <f t="shared" si="1002"/>
        <v>0</v>
      </c>
      <c r="I1025" s="142">
        <v>0</v>
      </c>
      <c r="J1025" s="142">
        <v>0</v>
      </c>
      <c r="K1025" s="142">
        <v>0</v>
      </c>
      <c r="L1025" s="142">
        <v>0</v>
      </c>
      <c r="M1025" s="142">
        <v>0</v>
      </c>
      <c r="N1025" s="142">
        <f t="shared" si="1003"/>
        <v>0</v>
      </c>
      <c r="O1025" s="142">
        <f t="shared" si="1004"/>
        <v>0</v>
      </c>
      <c r="P1025" s="142">
        <f t="shared" si="1005"/>
        <v>0</v>
      </c>
      <c r="Q1025" s="142">
        <f t="shared" si="1006"/>
        <v>0</v>
      </c>
      <c r="R1025" s="142">
        <f t="shared" si="1007"/>
        <v>0</v>
      </c>
      <c r="S1025" s="134">
        <v>7.9085210000000003E-2</v>
      </c>
      <c r="T1025" s="134">
        <v>7.9085210000000003E-2</v>
      </c>
      <c r="U1025" s="168">
        <v>0</v>
      </c>
      <c r="V1025" s="134">
        <v>0</v>
      </c>
      <c r="W1025" s="142">
        <v>0</v>
      </c>
      <c r="X1025" s="142"/>
      <c r="Y1025" s="142"/>
      <c r="Z1025" s="142"/>
      <c r="AA1025" s="142"/>
      <c r="AB1025" s="142"/>
      <c r="AC1025" s="142"/>
      <c r="AD1025" s="142"/>
      <c r="AE1025" s="134">
        <v>0</v>
      </c>
      <c r="AF1025" s="142"/>
      <c r="AG1025" s="142"/>
      <c r="AH1025" s="142"/>
      <c r="AI1025" s="142"/>
      <c r="AJ1025" s="134">
        <v>0</v>
      </c>
      <c r="AK1025" s="142"/>
    </row>
    <row r="1026" spans="1:37" ht="15.75" x14ac:dyDescent="0.25">
      <c r="A1026" s="169"/>
      <c r="B1026" s="192" t="s">
        <v>256</v>
      </c>
      <c r="C1026" s="193"/>
      <c r="D1026" s="195">
        <v>1.1619120000000001</v>
      </c>
      <c r="E1026" s="195">
        <f t="shared" ref="E1026:AK1026" si="1008">E1027</f>
        <v>6.9714719999999994E-2</v>
      </c>
      <c r="F1026" s="195">
        <f t="shared" si="1008"/>
        <v>0.97600608000000011</v>
      </c>
      <c r="G1026" s="195">
        <f t="shared" si="1008"/>
        <v>0</v>
      </c>
      <c r="H1026" s="195">
        <f t="shared" si="1008"/>
        <v>0.11619120000000001</v>
      </c>
      <c r="I1026" s="195">
        <f t="shared" si="1008"/>
        <v>8.2636344E-2</v>
      </c>
      <c r="J1026" s="195">
        <f t="shared" si="1008"/>
        <v>0</v>
      </c>
      <c r="K1026" s="195">
        <f t="shared" si="1008"/>
        <v>0</v>
      </c>
      <c r="L1026" s="195">
        <f t="shared" si="1008"/>
        <v>0</v>
      </c>
      <c r="M1026" s="195">
        <f t="shared" si="1008"/>
        <v>8.2636344E-2</v>
      </c>
      <c r="N1026" s="195">
        <f t="shared" si="1008"/>
        <v>1.0792756560000001</v>
      </c>
      <c r="O1026" s="195">
        <f t="shared" si="1008"/>
        <v>6.9714719999999994E-2</v>
      </c>
      <c r="P1026" s="195">
        <f t="shared" si="1008"/>
        <v>0.97600608000000011</v>
      </c>
      <c r="Q1026" s="195">
        <f t="shared" si="1008"/>
        <v>0</v>
      </c>
      <c r="R1026" s="195">
        <f t="shared" si="1008"/>
        <v>3.3554856000000008E-2</v>
      </c>
      <c r="S1026" s="172">
        <v>6.886362E-2</v>
      </c>
      <c r="T1026" s="172">
        <v>0</v>
      </c>
      <c r="U1026" s="168">
        <v>0</v>
      </c>
      <c r="V1026" s="172">
        <v>0</v>
      </c>
      <c r="W1026" s="195">
        <v>6.886362E-2</v>
      </c>
      <c r="X1026" s="195">
        <f t="shared" si="1008"/>
        <v>0</v>
      </c>
      <c r="Y1026" s="195">
        <f t="shared" si="1008"/>
        <v>0</v>
      </c>
      <c r="Z1026" s="195">
        <f t="shared" si="1008"/>
        <v>0</v>
      </c>
      <c r="AA1026" s="195">
        <f t="shared" si="1008"/>
        <v>0</v>
      </c>
      <c r="AB1026" s="195"/>
      <c r="AC1026" s="195"/>
      <c r="AD1026" s="195"/>
      <c r="AE1026" s="195">
        <f t="shared" si="1008"/>
        <v>0</v>
      </c>
      <c r="AF1026" s="195"/>
      <c r="AG1026" s="195"/>
      <c r="AH1026" s="195"/>
      <c r="AI1026" s="195"/>
      <c r="AJ1026" s="195">
        <f t="shared" si="1008"/>
        <v>0</v>
      </c>
      <c r="AK1026" s="195">
        <f t="shared" si="1008"/>
        <v>0</v>
      </c>
    </row>
    <row r="1027" spans="1:37" ht="47.25" x14ac:dyDescent="0.25">
      <c r="A1027" s="141">
        <f t="shared" si="966"/>
        <v>890</v>
      </c>
      <c r="B1027" s="135" t="s">
        <v>1427</v>
      </c>
      <c r="C1027" s="136" t="s">
        <v>2129</v>
      </c>
      <c r="D1027" s="142">
        <v>1.1619120000000001</v>
      </c>
      <c r="E1027" s="142">
        <f>D1027*6%</f>
        <v>6.9714719999999994E-2</v>
      </c>
      <c r="F1027" s="142">
        <f>D1027-E1027-H1027</f>
        <v>0.97600608000000011</v>
      </c>
      <c r="G1027" s="142">
        <v>0</v>
      </c>
      <c r="H1027" s="142">
        <f>D1027*10%</f>
        <v>0.11619120000000001</v>
      </c>
      <c r="I1027" s="142">
        <v>8.2636344E-2</v>
      </c>
      <c r="J1027" s="142">
        <v>0</v>
      </c>
      <c r="K1027" s="142">
        <v>0</v>
      </c>
      <c r="L1027" s="142">
        <v>0</v>
      </c>
      <c r="M1027" s="142">
        <v>8.2636344E-2</v>
      </c>
      <c r="N1027" s="142">
        <f>D1027-I1027</f>
        <v>1.0792756560000001</v>
      </c>
      <c r="O1027" s="142">
        <f t="shared" ref="O1027" si="1009">E1027-J1027</f>
        <v>6.9714719999999994E-2</v>
      </c>
      <c r="P1027" s="142">
        <f t="shared" ref="P1027" si="1010">F1027-K1027</f>
        <v>0.97600608000000011</v>
      </c>
      <c r="Q1027" s="142">
        <f t="shared" ref="Q1027" si="1011">G1027-L1027</f>
        <v>0</v>
      </c>
      <c r="R1027" s="142">
        <f t="shared" ref="R1027" si="1012">H1027-M1027</f>
        <v>3.3554856000000008E-2</v>
      </c>
      <c r="S1027" s="134">
        <v>6.886362E-2</v>
      </c>
      <c r="T1027" s="134">
        <v>0</v>
      </c>
      <c r="U1027" s="168">
        <v>0</v>
      </c>
      <c r="V1027" s="134">
        <v>0</v>
      </c>
      <c r="W1027" s="142">
        <v>6.886362E-2</v>
      </c>
      <c r="X1027" s="142"/>
      <c r="Y1027" s="142"/>
      <c r="Z1027" s="142"/>
      <c r="AA1027" s="142"/>
      <c r="AB1027" s="142"/>
      <c r="AC1027" s="142"/>
      <c r="AD1027" s="142"/>
      <c r="AE1027" s="134">
        <v>0</v>
      </c>
      <c r="AF1027" s="142"/>
      <c r="AG1027" s="142"/>
      <c r="AH1027" s="142"/>
      <c r="AI1027" s="142"/>
      <c r="AJ1027" s="134">
        <v>0</v>
      </c>
      <c r="AK1027" s="142"/>
    </row>
    <row r="1028" spans="1:37" ht="15.75" x14ac:dyDescent="0.25">
      <c r="A1028" s="173"/>
      <c r="B1028" s="192" t="s">
        <v>624</v>
      </c>
      <c r="C1028" s="193"/>
      <c r="D1028" s="195">
        <v>44.424827999999998</v>
      </c>
      <c r="E1028" s="195">
        <f t="shared" ref="E1028:AK1028" si="1013">SUM(E1029:E1037)</f>
        <v>2.6654896799999994</v>
      </c>
      <c r="F1028" s="195">
        <f t="shared" si="1013"/>
        <v>37.316855520000004</v>
      </c>
      <c r="G1028" s="195">
        <f t="shared" si="1013"/>
        <v>0</v>
      </c>
      <c r="H1028" s="195">
        <f t="shared" si="1013"/>
        <v>4.4424828000000005</v>
      </c>
      <c r="I1028" s="195">
        <f t="shared" si="1013"/>
        <v>35.027561393999996</v>
      </c>
      <c r="J1028" s="195">
        <f t="shared" si="1013"/>
        <v>1.0555717899999999</v>
      </c>
      <c r="K1028" s="195">
        <f t="shared" si="1013"/>
        <v>32.712246800000003</v>
      </c>
      <c r="L1028" s="195">
        <f t="shared" si="1013"/>
        <v>0</v>
      </c>
      <c r="M1028" s="195">
        <f t="shared" si="1013"/>
        <v>1.259742804</v>
      </c>
      <c r="N1028" s="195">
        <f t="shared" si="1013"/>
        <v>9.3972666060000005</v>
      </c>
      <c r="O1028" s="195">
        <f t="shared" si="1013"/>
        <v>1.60991789</v>
      </c>
      <c r="P1028" s="195">
        <f t="shared" si="1013"/>
        <v>4.604608719999999</v>
      </c>
      <c r="Q1028" s="195">
        <f t="shared" si="1013"/>
        <v>0</v>
      </c>
      <c r="R1028" s="195">
        <f t="shared" si="1013"/>
        <v>3.182739996</v>
      </c>
      <c r="S1028" s="172">
        <v>1.5922156999999999</v>
      </c>
      <c r="T1028" s="172">
        <v>0.28262775000000001</v>
      </c>
      <c r="U1028" s="168">
        <v>0.25980228</v>
      </c>
      <c r="V1028" s="172">
        <v>0</v>
      </c>
      <c r="W1028" s="195">
        <v>1.0497856699999999</v>
      </c>
      <c r="X1028" s="195">
        <f t="shared" si="1013"/>
        <v>0</v>
      </c>
      <c r="Y1028" s="195">
        <f t="shared" si="1013"/>
        <v>0</v>
      </c>
      <c r="Z1028" s="195">
        <f t="shared" si="1013"/>
        <v>0</v>
      </c>
      <c r="AA1028" s="195">
        <f t="shared" si="1013"/>
        <v>0</v>
      </c>
      <c r="AB1028" s="195"/>
      <c r="AC1028" s="195"/>
      <c r="AD1028" s="195"/>
      <c r="AE1028" s="195">
        <f t="shared" si="1013"/>
        <v>0</v>
      </c>
      <c r="AF1028" s="195"/>
      <c r="AG1028" s="195"/>
      <c r="AH1028" s="195"/>
      <c r="AI1028" s="195"/>
      <c r="AJ1028" s="195">
        <f t="shared" si="1013"/>
        <v>0.16500000000000001</v>
      </c>
      <c r="AK1028" s="195">
        <f t="shared" si="1013"/>
        <v>0</v>
      </c>
    </row>
    <row r="1029" spans="1:37" ht="110.25" x14ac:dyDescent="0.25">
      <c r="A1029" s="141">
        <f t="shared" si="966"/>
        <v>891</v>
      </c>
      <c r="B1029" s="135" t="s">
        <v>1428</v>
      </c>
      <c r="C1029" s="136" t="s">
        <v>1429</v>
      </c>
      <c r="D1029" s="142">
        <v>12.566508000000001</v>
      </c>
      <c r="E1029" s="142">
        <f t="shared" ref="E1029:E1037" si="1014">D1029*6%</f>
        <v>0.75399048000000002</v>
      </c>
      <c r="F1029" s="142">
        <f t="shared" ref="F1029:F1037" si="1015">D1029-E1029-H1029</f>
        <v>10.555866720000001</v>
      </c>
      <c r="G1029" s="142">
        <v>0</v>
      </c>
      <c r="H1029" s="142">
        <f t="shared" ref="H1029:H1037" si="1016">D1029*10%</f>
        <v>1.2566508000000001</v>
      </c>
      <c r="I1029" s="142">
        <v>13.051729029999999</v>
      </c>
      <c r="J1029" s="142">
        <v>0</v>
      </c>
      <c r="K1029" s="142">
        <v>13.051729029999999</v>
      </c>
      <c r="L1029" s="142">
        <v>0</v>
      </c>
      <c r="M1029" s="142">
        <v>0</v>
      </c>
      <c r="N1029" s="142">
        <f t="shared" ref="N1029:N1037" si="1017">D1029-I1029</f>
        <v>-0.48522102999999817</v>
      </c>
      <c r="O1029" s="142">
        <f t="shared" ref="O1029:O1037" si="1018">E1029-J1029</f>
        <v>0.75399048000000002</v>
      </c>
      <c r="P1029" s="142">
        <f t="shared" ref="P1029:P1037" si="1019">F1029-K1029</f>
        <v>-2.4958623099999979</v>
      </c>
      <c r="Q1029" s="142">
        <f t="shared" ref="Q1029:Q1037" si="1020">G1029-L1029</f>
        <v>0</v>
      </c>
      <c r="R1029" s="142">
        <f t="shared" ref="R1029:R1037" si="1021">H1029-M1029</f>
        <v>1.2566508000000001</v>
      </c>
      <c r="S1029" s="134">
        <v>0</v>
      </c>
      <c r="T1029" s="134">
        <v>0</v>
      </c>
      <c r="U1029" s="168">
        <v>0</v>
      </c>
      <c r="V1029" s="134">
        <v>0</v>
      </c>
      <c r="W1029" s="142">
        <v>0</v>
      </c>
      <c r="X1029" s="142"/>
      <c r="Y1029" s="142"/>
      <c r="Z1029" s="142"/>
      <c r="AA1029" s="142"/>
      <c r="AB1029" s="142"/>
      <c r="AC1029" s="142"/>
      <c r="AD1029" s="142"/>
      <c r="AE1029" s="134">
        <v>0</v>
      </c>
      <c r="AF1029" s="142"/>
      <c r="AG1029" s="142"/>
      <c r="AH1029" s="142"/>
      <c r="AI1029" s="142"/>
      <c r="AJ1029" s="134">
        <v>0</v>
      </c>
      <c r="AK1029" s="142"/>
    </row>
    <row r="1030" spans="1:37" ht="78.75" x14ac:dyDescent="0.25">
      <c r="A1030" s="141">
        <f t="shared" si="966"/>
        <v>892</v>
      </c>
      <c r="B1030" s="135" t="s">
        <v>1430</v>
      </c>
      <c r="C1030" s="136" t="s">
        <v>1431</v>
      </c>
      <c r="D1030" s="142">
        <v>13.735032</v>
      </c>
      <c r="E1030" s="142">
        <f t="shared" si="1014"/>
        <v>0.82410192000000004</v>
      </c>
      <c r="F1030" s="142">
        <f t="shared" si="1015"/>
        <v>11.53742688</v>
      </c>
      <c r="G1030" s="142">
        <v>0</v>
      </c>
      <c r="H1030" s="142">
        <f t="shared" si="1016"/>
        <v>1.3735032</v>
      </c>
      <c r="I1030" s="142">
        <v>16.976849007999999</v>
      </c>
      <c r="J1030" s="142">
        <v>0</v>
      </c>
      <c r="K1030" s="142">
        <v>16</v>
      </c>
      <c r="L1030" s="142">
        <v>0</v>
      </c>
      <c r="M1030" s="142">
        <v>0.97684900799999996</v>
      </c>
      <c r="N1030" s="142">
        <f t="shared" si="1017"/>
        <v>-3.2418170079999982</v>
      </c>
      <c r="O1030" s="142">
        <f t="shared" si="1018"/>
        <v>0.82410192000000004</v>
      </c>
      <c r="P1030" s="142">
        <f t="shared" si="1019"/>
        <v>-4.4625731200000001</v>
      </c>
      <c r="Q1030" s="142">
        <f t="shared" si="1020"/>
        <v>0</v>
      </c>
      <c r="R1030" s="142">
        <f t="shared" si="1021"/>
        <v>0.39665419200000007</v>
      </c>
      <c r="S1030" s="134">
        <v>0.81404083999999999</v>
      </c>
      <c r="T1030" s="134">
        <v>0</v>
      </c>
      <c r="U1030" s="168">
        <v>0</v>
      </c>
      <c r="V1030" s="134">
        <v>0</v>
      </c>
      <c r="W1030" s="142">
        <v>0.81404083999999999</v>
      </c>
      <c r="X1030" s="142"/>
      <c r="Y1030" s="142"/>
      <c r="Z1030" s="142"/>
      <c r="AA1030" s="142"/>
      <c r="AB1030" s="142"/>
      <c r="AC1030" s="142"/>
      <c r="AD1030" s="142"/>
      <c r="AE1030" s="134">
        <v>0</v>
      </c>
      <c r="AF1030" s="142"/>
      <c r="AG1030" s="142"/>
      <c r="AH1030" s="142"/>
      <c r="AI1030" s="142"/>
      <c r="AJ1030" s="134">
        <v>0</v>
      </c>
      <c r="AK1030" s="142"/>
    </row>
    <row r="1031" spans="1:37" ht="47.25" x14ac:dyDescent="0.25">
      <c r="A1031" s="141">
        <f t="shared" si="966"/>
        <v>893</v>
      </c>
      <c r="B1031" s="135" t="s">
        <v>1432</v>
      </c>
      <c r="C1031" s="136" t="s">
        <v>1433</v>
      </c>
      <c r="D1031" s="142">
        <v>2.9493480000000001</v>
      </c>
      <c r="E1031" s="142">
        <f t="shared" si="1014"/>
        <v>0.17696087999999999</v>
      </c>
      <c r="F1031" s="142">
        <f t="shared" si="1015"/>
        <v>2.4774523200000003</v>
      </c>
      <c r="G1031" s="142">
        <v>0</v>
      </c>
      <c r="H1031" s="142">
        <f t="shared" si="1016"/>
        <v>0.2949348</v>
      </c>
      <c r="I1031" s="142">
        <v>3.1171988900000005</v>
      </c>
      <c r="J1031" s="142">
        <v>0.84244142</v>
      </c>
      <c r="K1031" s="142">
        <v>2.2747574700000004</v>
      </c>
      <c r="L1031" s="142">
        <v>0</v>
      </c>
      <c r="M1031" s="142">
        <v>0</v>
      </c>
      <c r="N1031" s="142">
        <f t="shared" si="1017"/>
        <v>-0.16785089000000042</v>
      </c>
      <c r="O1031" s="142">
        <f t="shared" si="1018"/>
        <v>-0.66548054000000001</v>
      </c>
      <c r="P1031" s="142">
        <f t="shared" si="1019"/>
        <v>0.20269484999999987</v>
      </c>
      <c r="Q1031" s="142">
        <f t="shared" si="1020"/>
        <v>0</v>
      </c>
      <c r="R1031" s="142">
        <f t="shared" si="1021"/>
        <v>0.2949348</v>
      </c>
      <c r="S1031" s="134">
        <v>0</v>
      </c>
      <c r="T1031" s="134">
        <v>0</v>
      </c>
      <c r="U1031" s="168">
        <v>0</v>
      </c>
      <c r="V1031" s="134">
        <v>0</v>
      </c>
      <c r="W1031" s="142">
        <v>0</v>
      </c>
      <c r="X1031" s="142"/>
      <c r="Y1031" s="142"/>
      <c r="Z1031" s="142"/>
      <c r="AA1031" s="142"/>
      <c r="AB1031" s="142"/>
      <c r="AC1031" s="142"/>
      <c r="AD1031" s="142"/>
      <c r="AE1031" s="134">
        <v>0</v>
      </c>
      <c r="AF1031" s="142"/>
      <c r="AG1031" s="142"/>
      <c r="AH1031" s="142"/>
      <c r="AI1031" s="142"/>
      <c r="AJ1031" s="134">
        <v>0</v>
      </c>
      <c r="AK1031" s="142"/>
    </row>
    <row r="1032" spans="1:37" ht="78.75" x14ac:dyDescent="0.25">
      <c r="A1032" s="141">
        <f t="shared" si="966"/>
        <v>894</v>
      </c>
      <c r="B1032" s="135" t="s">
        <v>1434</v>
      </c>
      <c r="C1032" s="136" t="s">
        <v>1435</v>
      </c>
      <c r="D1032" s="142">
        <v>10.999979999999997</v>
      </c>
      <c r="E1032" s="142">
        <f t="shared" si="1014"/>
        <v>0.65999879999999977</v>
      </c>
      <c r="F1032" s="142">
        <f t="shared" si="1015"/>
        <v>9.2399831999999975</v>
      </c>
      <c r="G1032" s="142">
        <v>0</v>
      </c>
      <c r="H1032" s="142">
        <f t="shared" si="1016"/>
        <v>1.0999979999999998</v>
      </c>
      <c r="I1032" s="142">
        <v>1.21728255</v>
      </c>
      <c r="J1032" s="142">
        <v>0.21313036999999999</v>
      </c>
      <c r="K1032" s="142">
        <v>1.0041521799999999</v>
      </c>
      <c r="L1032" s="142">
        <v>0</v>
      </c>
      <c r="M1032" s="142">
        <v>0</v>
      </c>
      <c r="N1032" s="142">
        <f t="shared" si="1017"/>
        <v>9.782697449999997</v>
      </c>
      <c r="O1032" s="142">
        <f t="shared" si="1018"/>
        <v>0.44686842999999976</v>
      </c>
      <c r="P1032" s="142">
        <f t="shared" si="1019"/>
        <v>8.2358310199999973</v>
      </c>
      <c r="Q1032" s="142">
        <f t="shared" si="1020"/>
        <v>0</v>
      </c>
      <c r="R1032" s="142">
        <f t="shared" si="1021"/>
        <v>1.0999979999999998</v>
      </c>
      <c r="S1032" s="134">
        <v>0</v>
      </c>
      <c r="T1032" s="134">
        <v>0</v>
      </c>
      <c r="U1032" s="168">
        <v>0</v>
      </c>
      <c r="V1032" s="134">
        <v>0</v>
      </c>
      <c r="W1032" s="142">
        <v>0</v>
      </c>
      <c r="X1032" s="142"/>
      <c r="Y1032" s="142"/>
      <c r="Z1032" s="142"/>
      <c r="AA1032" s="142"/>
      <c r="AB1032" s="142"/>
      <c r="AC1032" s="142"/>
      <c r="AD1032" s="142"/>
      <c r="AE1032" s="134">
        <v>0</v>
      </c>
      <c r="AF1032" s="142"/>
      <c r="AG1032" s="142"/>
      <c r="AH1032" s="142"/>
      <c r="AI1032" s="142"/>
      <c r="AJ1032" s="134">
        <v>0</v>
      </c>
      <c r="AK1032" s="142"/>
    </row>
    <row r="1033" spans="1:37" ht="63" x14ac:dyDescent="0.25">
      <c r="A1033" s="141">
        <f t="shared" si="966"/>
        <v>895</v>
      </c>
      <c r="B1033" s="135" t="s">
        <v>1436</v>
      </c>
      <c r="C1033" s="136" t="s">
        <v>1437</v>
      </c>
      <c r="D1033" s="142">
        <v>1.9008599999999998</v>
      </c>
      <c r="E1033" s="142">
        <f t="shared" si="1014"/>
        <v>0.11405159999999998</v>
      </c>
      <c r="F1033" s="142">
        <f t="shared" si="1015"/>
        <v>1.5967223999999998</v>
      </c>
      <c r="G1033" s="142">
        <v>0</v>
      </c>
      <c r="H1033" s="142">
        <f t="shared" si="1016"/>
        <v>0.19008599999999998</v>
      </c>
      <c r="I1033" s="142">
        <v>0.13519102799999999</v>
      </c>
      <c r="J1033" s="142">
        <v>0</v>
      </c>
      <c r="K1033" s="142">
        <v>0</v>
      </c>
      <c r="L1033" s="142">
        <v>0</v>
      </c>
      <c r="M1033" s="142">
        <v>0.13519102799999999</v>
      </c>
      <c r="N1033" s="142">
        <f t="shared" si="1017"/>
        <v>1.7656689719999998</v>
      </c>
      <c r="O1033" s="142">
        <f t="shared" si="1018"/>
        <v>0.11405159999999998</v>
      </c>
      <c r="P1033" s="142">
        <f t="shared" si="1019"/>
        <v>1.5967223999999998</v>
      </c>
      <c r="Q1033" s="142">
        <f t="shared" si="1020"/>
        <v>0</v>
      </c>
      <c r="R1033" s="142">
        <f t="shared" si="1021"/>
        <v>5.4894971999999986E-2</v>
      </c>
      <c r="S1033" s="134">
        <v>0.11265918999999999</v>
      </c>
      <c r="T1033" s="134">
        <v>0</v>
      </c>
      <c r="U1033" s="168">
        <v>0</v>
      </c>
      <c r="V1033" s="134">
        <v>0</v>
      </c>
      <c r="W1033" s="142">
        <v>0.11265918999999999</v>
      </c>
      <c r="X1033" s="142"/>
      <c r="Y1033" s="142"/>
      <c r="Z1033" s="142"/>
      <c r="AA1033" s="142"/>
      <c r="AB1033" s="142"/>
      <c r="AC1033" s="142"/>
      <c r="AD1033" s="142"/>
      <c r="AE1033" s="134">
        <v>0</v>
      </c>
      <c r="AF1033" s="142"/>
      <c r="AG1033" s="142"/>
      <c r="AH1033" s="142"/>
      <c r="AI1033" s="142"/>
      <c r="AJ1033" s="134">
        <v>0</v>
      </c>
      <c r="AK1033" s="142"/>
    </row>
    <row r="1034" spans="1:37" ht="78.75" x14ac:dyDescent="0.25">
      <c r="A1034" s="141">
        <f t="shared" si="966"/>
        <v>896</v>
      </c>
      <c r="B1034" s="135" t="s">
        <v>2130</v>
      </c>
      <c r="C1034" s="136" t="s">
        <v>2190</v>
      </c>
      <c r="D1034" s="142">
        <v>0.49319999999999997</v>
      </c>
      <c r="E1034" s="142">
        <f t="shared" si="1014"/>
        <v>2.9591999999999997E-2</v>
      </c>
      <c r="F1034" s="142">
        <f t="shared" si="1015"/>
        <v>0.41428799999999999</v>
      </c>
      <c r="G1034" s="142">
        <v>0</v>
      </c>
      <c r="H1034" s="142">
        <f t="shared" si="1016"/>
        <v>4.9320000000000003E-2</v>
      </c>
      <c r="I1034" s="142">
        <v>3.5076876E-2</v>
      </c>
      <c r="J1034" s="142">
        <v>0</v>
      </c>
      <c r="K1034" s="142">
        <v>0</v>
      </c>
      <c r="L1034" s="142">
        <v>0</v>
      </c>
      <c r="M1034" s="142">
        <v>3.5076876E-2</v>
      </c>
      <c r="N1034" s="142">
        <f t="shared" si="1017"/>
        <v>0.45812312399999999</v>
      </c>
      <c r="O1034" s="142">
        <f t="shared" si="1018"/>
        <v>2.9591999999999997E-2</v>
      </c>
      <c r="P1034" s="142">
        <f t="shared" si="1019"/>
        <v>0.41428799999999999</v>
      </c>
      <c r="Q1034" s="142">
        <f t="shared" si="1020"/>
        <v>0</v>
      </c>
      <c r="R1034" s="142">
        <f t="shared" si="1021"/>
        <v>1.4243124000000003E-2</v>
      </c>
      <c r="S1034" s="134">
        <v>2.9230730000000003E-2</v>
      </c>
      <c r="T1034" s="134">
        <v>0</v>
      </c>
      <c r="U1034" s="168">
        <v>0</v>
      </c>
      <c r="V1034" s="134">
        <v>0</v>
      </c>
      <c r="W1034" s="142">
        <v>2.9230730000000003E-2</v>
      </c>
      <c r="X1034" s="142"/>
      <c r="Y1034" s="142"/>
      <c r="Z1034" s="142"/>
      <c r="AA1034" s="142"/>
      <c r="AB1034" s="142"/>
      <c r="AC1034" s="142"/>
      <c r="AD1034" s="142"/>
      <c r="AE1034" s="134">
        <v>0</v>
      </c>
      <c r="AF1034" s="142"/>
      <c r="AG1034" s="142"/>
      <c r="AH1034" s="142"/>
      <c r="AI1034" s="142"/>
      <c r="AJ1034" s="134">
        <v>0</v>
      </c>
      <c r="AK1034" s="142"/>
    </row>
    <row r="1035" spans="1:37" ht="126" x14ac:dyDescent="0.25">
      <c r="A1035" s="141">
        <f t="shared" si="966"/>
        <v>897</v>
      </c>
      <c r="B1035" s="135" t="s">
        <v>2131</v>
      </c>
      <c r="C1035" s="136" t="s">
        <v>2132</v>
      </c>
      <c r="D1035" s="142">
        <v>1.7798999999999998</v>
      </c>
      <c r="E1035" s="142">
        <f t="shared" si="1014"/>
        <v>0.10679399999999999</v>
      </c>
      <c r="F1035" s="142">
        <f t="shared" si="1015"/>
        <v>1.4951159999999999</v>
      </c>
      <c r="G1035" s="142">
        <v>0</v>
      </c>
      <c r="H1035" s="142">
        <f t="shared" si="1016"/>
        <v>0.17798999999999998</v>
      </c>
      <c r="I1035" s="142">
        <v>0.11262589199999999</v>
      </c>
      <c r="J1035" s="142">
        <v>0</v>
      </c>
      <c r="K1035" s="142">
        <v>0</v>
      </c>
      <c r="L1035" s="142">
        <v>0</v>
      </c>
      <c r="M1035" s="142">
        <v>0.11262589199999999</v>
      </c>
      <c r="N1035" s="142">
        <f t="shared" si="1017"/>
        <v>1.6672741079999998</v>
      </c>
      <c r="O1035" s="142">
        <f t="shared" si="1018"/>
        <v>0.10679399999999999</v>
      </c>
      <c r="P1035" s="142">
        <f t="shared" si="1019"/>
        <v>1.4951159999999999</v>
      </c>
      <c r="Q1035" s="142">
        <f t="shared" si="1020"/>
        <v>0</v>
      </c>
      <c r="R1035" s="142">
        <f t="shared" si="1021"/>
        <v>6.536410799999999E-2</v>
      </c>
      <c r="S1035" s="134">
        <v>0.49073351999999998</v>
      </c>
      <c r="T1035" s="134">
        <v>0.13707633</v>
      </c>
      <c r="U1035" s="168">
        <v>0.25980228</v>
      </c>
      <c r="V1035" s="134">
        <v>0</v>
      </c>
      <c r="W1035" s="142">
        <v>9.3854909999999986E-2</v>
      </c>
      <c r="X1035" s="142"/>
      <c r="Y1035" s="142"/>
      <c r="Z1035" s="142"/>
      <c r="AA1035" s="142"/>
      <c r="AB1035" s="142"/>
      <c r="AC1035" s="142"/>
      <c r="AD1035" s="142"/>
      <c r="AE1035" s="134">
        <v>0</v>
      </c>
      <c r="AF1035" s="181">
        <v>2020</v>
      </c>
      <c r="AG1035" s="142" t="s">
        <v>2200</v>
      </c>
      <c r="AH1035" s="142" t="s">
        <v>2201</v>
      </c>
      <c r="AI1035" s="142" t="s">
        <v>2202</v>
      </c>
      <c r="AJ1035" s="134">
        <v>0.16500000000000001</v>
      </c>
      <c r="AK1035" s="142"/>
    </row>
    <row r="1036" spans="1:37" ht="63" x14ac:dyDescent="0.25">
      <c r="A1036" s="141">
        <f t="shared" si="966"/>
        <v>898</v>
      </c>
      <c r="B1036" s="135" t="s">
        <v>1439</v>
      </c>
      <c r="C1036" s="136" t="s">
        <v>1440</v>
      </c>
      <c r="D1036" s="142">
        <v>0</v>
      </c>
      <c r="E1036" s="142">
        <f t="shared" si="1014"/>
        <v>0</v>
      </c>
      <c r="F1036" s="142">
        <f t="shared" si="1015"/>
        <v>0</v>
      </c>
      <c r="G1036" s="142">
        <v>0</v>
      </c>
      <c r="H1036" s="142">
        <f t="shared" si="1016"/>
        <v>0</v>
      </c>
      <c r="I1036" s="142">
        <v>0.38160812</v>
      </c>
      <c r="J1036" s="142">
        <v>0</v>
      </c>
      <c r="K1036" s="142">
        <v>0.38160812</v>
      </c>
      <c r="L1036" s="142">
        <v>0</v>
      </c>
      <c r="M1036" s="142">
        <v>0</v>
      </c>
      <c r="N1036" s="142">
        <f t="shared" si="1017"/>
        <v>-0.38160812</v>
      </c>
      <c r="O1036" s="142">
        <f t="shared" si="1018"/>
        <v>0</v>
      </c>
      <c r="P1036" s="142">
        <f t="shared" si="1019"/>
        <v>-0.38160812</v>
      </c>
      <c r="Q1036" s="142">
        <f t="shared" si="1020"/>
        <v>0</v>
      </c>
      <c r="R1036" s="142">
        <f t="shared" si="1021"/>
        <v>0</v>
      </c>
      <c r="S1036" s="134">
        <v>0</v>
      </c>
      <c r="T1036" s="134">
        <v>0</v>
      </c>
      <c r="U1036" s="168">
        <v>0</v>
      </c>
      <c r="V1036" s="134">
        <v>0</v>
      </c>
      <c r="W1036" s="142">
        <v>0</v>
      </c>
      <c r="X1036" s="142"/>
      <c r="Y1036" s="142"/>
      <c r="Z1036" s="142"/>
      <c r="AA1036" s="142"/>
      <c r="AB1036" s="142"/>
      <c r="AC1036" s="142"/>
      <c r="AD1036" s="142"/>
      <c r="AE1036" s="134">
        <v>0</v>
      </c>
      <c r="AF1036" s="142"/>
      <c r="AG1036" s="142"/>
      <c r="AH1036" s="142"/>
      <c r="AI1036" s="142"/>
      <c r="AJ1036" s="134">
        <v>0</v>
      </c>
      <c r="AK1036" s="142"/>
    </row>
    <row r="1037" spans="1:37" ht="94.5" x14ac:dyDescent="0.25">
      <c r="A1037" s="141">
        <f t="shared" si="966"/>
        <v>899</v>
      </c>
      <c r="B1037" s="135" t="s">
        <v>2133</v>
      </c>
      <c r="C1037" s="136" t="s">
        <v>1608</v>
      </c>
      <c r="D1037" s="142">
        <v>0</v>
      </c>
      <c r="E1037" s="142">
        <f t="shared" si="1014"/>
        <v>0</v>
      </c>
      <c r="F1037" s="142">
        <f t="shared" si="1015"/>
        <v>0</v>
      </c>
      <c r="G1037" s="142">
        <v>0</v>
      </c>
      <c r="H1037" s="142">
        <f t="shared" si="1016"/>
        <v>0</v>
      </c>
      <c r="I1037" s="142">
        <v>0</v>
      </c>
      <c r="J1037" s="142">
        <v>0</v>
      </c>
      <c r="K1037" s="142">
        <v>0</v>
      </c>
      <c r="L1037" s="142">
        <v>0</v>
      </c>
      <c r="M1037" s="142">
        <v>0</v>
      </c>
      <c r="N1037" s="142">
        <f t="shared" si="1017"/>
        <v>0</v>
      </c>
      <c r="O1037" s="142">
        <f t="shared" si="1018"/>
        <v>0</v>
      </c>
      <c r="P1037" s="142">
        <f t="shared" si="1019"/>
        <v>0</v>
      </c>
      <c r="Q1037" s="142">
        <f t="shared" si="1020"/>
        <v>0</v>
      </c>
      <c r="R1037" s="142">
        <f t="shared" si="1021"/>
        <v>0</v>
      </c>
      <c r="S1037" s="134">
        <v>0.14555141999999999</v>
      </c>
      <c r="T1037" s="134">
        <v>0.14555141999999999</v>
      </c>
      <c r="U1037" s="168">
        <v>0</v>
      </c>
      <c r="V1037" s="134">
        <v>0</v>
      </c>
      <c r="W1037" s="142">
        <v>0</v>
      </c>
      <c r="X1037" s="142"/>
      <c r="Y1037" s="142"/>
      <c r="Z1037" s="142"/>
      <c r="AA1037" s="142"/>
      <c r="AB1037" s="142"/>
      <c r="AC1037" s="142"/>
      <c r="AD1037" s="142"/>
      <c r="AE1037" s="134">
        <v>0</v>
      </c>
      <c r="AF1037" s="142"/>
      <c r="AG1037" s="142"/>
      <c r="AH1037" s="142"/>
      <c r="AI1037" s="142"/>
      <c r="AJ1037" s="134">
        <v>0</v>
      </c>
      <c r="AK1037" s="142"/>
    </row>
    <row r="1038" spans="1:37" ht="31.5" x14ac:dyDescent="0.25">
      <c r="A1038" s="173"/>
      <c r="B1038" s="192" t="s">
        <v>261</v>
      </c>
      <c r="C1038" s="193"/>
      <c r="D1038" s="195">
        <v>8.9676840000000002</v>
      </c>
      <c r="E1038" s="195">
        <f t="shared" ref="E1038:AK1038" si="1022">SUM(E1039:E1042)</f>
        <v>0.53806103999999988</v>
      </c>
      <c r="F1038" s="195">
        <f t="shared" si="1022"/>
        <v>7.5328545599999996</v>
      </c>
      <c r="G1038" s="195">
        <f t="shared" si="1022"/>
        <v>0</v>
      </c>
      <c r="H1038" s="195">
        <f t="shared" si="1022"/>
        <v>0.89676840000000002</v>
      </c>
      <c r="I1038" s="195">
        <f t="shared" si="1022"/>
        <v>4.5266590559999997</v>
      </c>
      <c r="J1038" s="195">
        <f t="shared" si="1022"/>
        <v>0</v>
      </c>
      <c r="K1038" s="195">
        <f t="shared" si="1022"/>
        <v>4.3020733199999999</v>
      </c>
      <c r="L1038" s="195">
        <f t="shared" si="1022"/>
        <v>0</v>
      </c>
      <c r="M1038" s="195">
        <f t="shared" si="1022"/>
        <v>0.22458573600000001</v>
      </c>
      <c r="N1038" s="195">
        <f t="shared" si="1022"/>
        <v>4.4410249439999996</v>
      </c>
      <c r="O1038" s="195">
        <f t="shared" si="1022"/>
        <v>0.53806103999999988</v>
      </c>
      <c r="P1038" s="195">
        <f t="shared" si="1022"/>
        <v>3.2307812399999993</v>
      </c>
      <c r="Q1038" s="195">
        <f t="shared" si="1022"/>
        <v>0</v>
      </c>
      <c r="R1038" s="195">
        <f t="shared" si="1022"/>
        <v>0.67218266400000004</v>
      </c>
      <c r="S1038" s="172">
        <v>3.2017360100000007</v>
      </c>
      <c r="T1038" s="172">
        <v>0.56423085000000006</v>
      </c>
      <c r="U1038" s="168">
        <v>2.4503503799999997</v>
      </c>
      <c r="V1038" s="172">
        <v>0</v>
      </c>
      <c r="W1038" s="195">
        <v>0.18715478000000002</v>
      </c>
      <c r="X1038" s="195">
        <f t="shared" si="1022"/>
        <v>0</v>
      </c>
      <c r="Y1038" s="195">
        <f t="shared" si="1022"/>
        <v>0</v>
      </c>
      <c r="Z1038" s="195">
        <f t="shared" si="1022"/>
        <v>0</v>
      </c>
      <c r="AA1038" s="195">
        <f t="shared" si="1022"/>
        <v>0</v>
      </c>
      <c r="AB1038" s="195"/>
      <c r="AC1038" s="195"/>
      <c r="AD1038" s="195"/>
      <c r="AE1038" s="195">
        <f t="shared" si="1022"/>
        <v>0</v>
      </c>
      <c r="AF1038" s="195"/>
      <c r="AG1038" s="195"/>
      <c r="AH1038" s="195"/>
      <c r="AI1038" s="195"/>
      <c r="AJ1038" s="195">
        <f t="shared" si="1022"/>
        <v>0.52700000000000002</v>
      </c>
      <c r="AK1038" s="195">
        <f t="shared" si="1022"/>
        <v>0</v>
      </c>
    </row>
    <row r="1039" spans="1:37" ht="47.25" x14ac:dyDescent="0.25">
      <c r="A1039" s="141">
        <f t="shared" si="966"/>
        <v>900</v>
      </c>
      <c r="B1039" s="135" t="s">
        <v>1441</v>
      </c>
      <c r="C1039" s="136" t="s">
        <v>1442</v>
      </c>
      <c r="D1039" s="142">
        <v>4.9048560000000005</v>
      </c>
      <c r="E1039" s="142">
        <f t="shared" ref="E1039:E1042" si="1023">D1039*6%</f>
        <v>0.29429136</v>
      </c>
      <c r="F1039" s="142">
        <f t="shared" ref="F1039:F1042" si="1024">D1039-E1039-H1039</f>
        <v>4.1200790400000002</v>
      </c>
      <c r="G1039" s="142">
        <v>0</v>
      </c>
      <c r="H1039" s="142">
        <f t="shared" ref="H1039:H1042" si="1025">D1039*10%</f>
        <v>0.49048560000000008</v>
      </c>
      <c r="I1039" s="142">
        <v>4.3020733199999999</v>
      </c>
      <c r="J1039" s="142">
        <v>0</v>
      </c>
      <c r="K1039" s="142">
        <v>4.3020733199999999</v>
      </c>
      <c r="L1039" s="142">
        <v>0</v>
      </c>
      <c r="M1039" s="142">
        <v>0</v>
      </c>
      <c r="N1039" s="142">
        <f t="shared" ref="N1039:N1042" si="1026">D1039-I1039</f>
        <v>0.60278268000000068</v>
      </c>
      <c r="O1039" s="142">
        <f t="shared" ref="O1039:O1042" si="1027">E1039-J1039</f>
        <v>0.29429136</v>
      </c>
      <c r="P1039" s="142">
        <f t="shared" ref="P1039:P1042" si="1028">F1039-K1039</f>
        <v>-0.18199427999999962</v>
      </c>
      <c r="Q1039" s="142">
        <f t="shared" ref="Q1039:Q1042" si="1029">G1039-L1039</f>
        <v>0</v>
      </c>
      <c r="R1039" s="142">
        <f t="shared" ref="R1039:R1042" si="1030">H1039-M1039</f>
        <v>0.49048560000000008</v>
      </c>
      <c r="S1039" s="134">
        <v>0</v>
      </c>
      <c r="T1039" s="134">
        <v>0</v>
      </c>
      <c r="U1039" s="168">
        <v>0</v>
      </c>
      <c r="V1039" s="134">
        <v>0</v>
      </c>
      <c r="W1039" s="142">
        <v>0</v>
      </c>
      <c r="X1039" s="142"/>
      <c r="Y1039" s="142"/>
      <c r="Z1039" s="142"/>
      <c r="AA1039" s="142"/>
      <c r="AB1039" s="142"/>
      <c r="AC1039" s="142"/>
      <c r="AD1039" s="142"/>
      <c r="AE1039" s="134">
        <v>0</v>
      </c>
      <c r="AF1039" s="142"/>
      <c r="AG1039" s="142"/>
      <c r="AH1039" s="142"/>
      <c r="AI1039" s="142"/>
      <c r="AJ1039" s="134">
        <v>0</v>
      </c>
      <c r="AK1039" s="142"/>
    </row>
    <row r="1040" spans="1:37" ht="63" x14ac:dyDescent="0.25">
      <c r="A1040" s="141">
        <f t="shared" si="966"/>
        <v>901</v>
      </c>
      <c r="B1040" s="135" t="s">
        <v>1443</v>
      </c>
      <c r="C1040" s="136" t="s">
        <v>1444</v>
      </c>
      <c r="D1040" s="142">
        <v>1.2E-2</v>
      </c>
      <c r="E1040" s="142">
        <f t="shared" si="1023"/>
        <v>7.1999999999999994E-4</v>
      </c>
      <c r="F1040" s="142">
        <f t="shared" si="1024"/>
        <v>1.008E-2</v>
      </c>
      <c r="G1040" s="142">
        <v>0</v>
      </c>
      <c r="H1040" s="142">
        <f t="shared" si="1025"/>
        <v>1.2000000000000001E-3</v>
      </c>
      <c r="I1040" s="142">
        <v>8.5344000000000001E-4</v>
      </c>
      <c r="J1040" s="142">
        <v>0</v>
      </c>
      <c r="K1040" s="142">
        <v>0</v>
      </c>
      <c r="L1040" s="142">
        <v>0</v>
      </c>
      <c r="M1040" s="142">
        <v>8.5344000000000001E-4</v>
      </c>
      <c r="N1040" s="142">
        <f t="shared" si="1026"/>
        <v>1.114656E-2</v>
      </c>
      <c r="O1040" s="142">
        <f t="shared" si="1027"/>
        <v>7.1999999999999994E-4</v>
      </c>
      <c r="P1040" s="142">
        <f t="shared" si="1028"/>
        <v>1.008E-2</v>
      </c>
      <c r="Q1040" s="142">
        <f t="shared" si="1029"/>
        <v>0</v>
      </c>
      <c r="R1040" s="142">
        <f t="shared" si="1030"/>
        <v>3.465600000000001E-4</v>
      </c>
      <c r="S1040" s="134">
        <v>7.1119999999999994E-4</v>
      </c>
      <c r="T1040" s="134">
        <v>0</v>
      </c>
      <c r="U1040" s="168">
        <v>0</v>
      </c>
      <c r="V1040" s="134">
        <v>0</v>
      </c>
      <c r="W1040" s="142">
        <v>7.1119999999999994E-4</v>
      </c>
      <c r="X1040" s="142"/>
      <c r="Y1040" s="142"/>
      <c r="Z1040" s="142"/>
      <c r="AA1040" s="142"/>
      <c r="AB1040" s="142"/>
      <c r="AC1040" s="142"/>
      <c r="AD1040" s="142"/>
      <c r="AE1040" s="134">
        <v>0</v>
      </c>
      <c r="AF1040" s="142"/>
      <c r="AG1040" s="142"/>
      <c r="AH1040" s="142"/>
      <c r="AI1040" s="142"/>
      <c r="AJ1040" s="134">
        <v>0</v>
      </c>
      <c r="AK1040" s="142"/>
    </row>
    <row r="1041" spans="1:37" ht="63" x14ac:dyDescent="0.25">
      <c r="A1041" s="141">
        <f t="shared" si="966"/>
        <v>902</v>
      </c>
      <c r="B1041" s="135" t="s">
        <v>272</v>
      </c>
      <c r="C1041" s="136" t="s">
        <v>2191</v>
      </c>
      <c r="D1041" s="142">
        <v>4.0508279999999992</v>
      </c>
      <c r="E1041" s="142">
        <f t="shared" si="1023"/>
        <v>0.24304967999999993</v>
      </c>
      <c r="F1041" s="142">
        <f t="shared" si="1024"/>
        <v>3.4026955199999991</v>
      </c>
      <c r="G1041" s="142">
        <v>0</v>
      </c>
      <c r="H1041" s="142">
        <f t="shared" si="1025"/>
        <v>0.40508279999999997</v>
      </c>
      <c r="I1041" s="142">
        <v>0.223732296</v>
      </c>
      <c r="J1041" s="142">
        <v>0</v>
      </c>
      <c r="K1041" s="142">
        <v>0</v>
      </c>
      <c r="L1041" s="142">
        <v>0</v>
      </c>
      <c r="M1041" s="142">
        <v>0.223732296</v>
      </c>
      <c r="N1041" s="142">
        <f t="shared" si="1026"/>
        <v>3.8270957039999991</v>
      </c>
      <c r="O1041" s="142">
        <f t="shared" si="1027"/>
        <v>0.24304967999999993</v>
      </c>
      <c r="P1041" s="142">
        <f t="shared" si="1028"/>
        <v>3.4026955199999991</v>
      </c>
      <c r="Q1041" s="142">
        <f t="shared" si="1029"/>
        <v>0</v>
      </c>
      <c r="R1041" s="142">
        <f t="shared" si="1030"/>
        <v>0.18135050399999997</v>
      </c>
      <c r="S1041" s="134">
        <v>3.0779129599999999</v>
      </c>
      <c r="T1041" s="134">
        <v>0.44111900000000004</v>
      </c>
      <c r="U1041" s="168">
        <v>2.4503503799999997</v>
      </c>
      <c r="V1041" s="134">
        <v>0</v>
      </c>
      <c r="W1041" s="142">
        <v>0.18644358000000003</v>
      </c>
      <c r="X1041" s="142"/>
      <c r="Y1041" s="142"/>
      <c r="Z1041" s="142"/>
      <c r="AA1041" s="142"/>
      <c r="AB1041" s="142"/>
      <c r="AC1041" s="142"/>
      <c r="AD1041" s="142"/>
      <c r="AE1041" s="134">
        <v>0</v>
      </c>
      <c r="AF1041" s="181">
        <v>2020</v>
      </c>
      <c r="AG1041" s="142" t="s">
        <v>2200</v>
      </c>
      <c r="AH1041" s="142" t="s">
        <v>2201</v>
      </c>
      <c r="AI1041" s="142" t="s">
        <v>2202</v>
      </c>
      <c r="AJ1041" s="134">
        <v>0.52700000000000002</v>
      </c>
      <c r="AK1041" s="142"/>
    </row>
    <row r="1042" spans="1:37" ht="47.25" x14ac:dyDescent="0.25">
      <c r="A1042" s="141">
        <f t="shared" si="966"/>
        <v>903</v>
      </c>
      <c r="B1042" s="135" t="s">
        <v>1446</v>
      </c>
      <c r="C1042" s="136" t="s">
        <v>2192</v>
      </c>
      <c r="D1042" s="142">
        <v>0</v>
      </c>
      <c r="E1042" s="142">
        <f t="shared" si="1023"/>
        <v>0</v>
      </c>
      <c r="F1042" s="142">
        <f t="shared" si="1024"/>
        <v>0</v>
      </c>
      <c r="G1042" s="142">
        <v>0</v>
      </c>
      <c r="H1042" s="142">
        <f t="shared" si="1025"/>
        <v>0</v>
      </c>
      <c r="I1042" s="142">
        <v>0</v>
      </c>
      <c r="J1042" s="142">
        <v>0</v>
      </c>
      <c r="K1042" s="142">
        <v>0</v>
      </c>
      <c r="L1042" s="142">
        <v>0</v>
      </c>
      <c r="M1042" s="142">
        <v>0</v>
      </c>
      <c r="N1042" s="142">
        <f t="shared" si="1026"/>
        <v>0</v>
      </c>
      <c r="O1042" s="142">
        <f t="shared" si="1027"/>
        <v>0</v>
      </c>
      <c r="P1042" s="142">
        <f t="shared" si="1028"/>
        <v>0</v>
      </c>
      <c r="Q1042" s="142">
        <f t="shared" si="1029"/>
        <v>0</v>
      </c>
      <c r="R1042" s="142">
        <f t="shared" si="1030"/>
        <v>0</v>
      </c>
      <c r="S1042" s="134">
        <v>0.12311185000000001</v>
      </c>
      <c r="T1042" s="134">
        <v>0.12311185000000001</v>
      </c>
      <c r="U1042" s="168">
        <v>0</v>
      </c>
      <c r="V1042" s="134">
        <v>0</v>
      </c>
      <c r="W1042" s="142">
        <v>0</v>
      </c>
      <c r="X1042" s="142"/>
      <c r="Y1042" s="142"/>
      <c r="Z1042" s="142"/>
      <c r="AA1042" s="142"/>
      <c r="AB1042" s="142"/>
      <c r="AC1042" s="142"/>
      <c r="AD1042" s="142"/>
      <c r="AE1042" s="134">
        <v>0</v>
      </c>
      <c r="AF1042" s="142"/>
      <c r="AG1042" s="142"/>
      <c r="AH1042" s="142"/>
      <c r="AI1042" s="142"/>
      <c r="AJ1042" s="134">
        <v>0</v>
      </c>
      <c r="AK1042" s="142"/>
    </row>
    <row r="1043" spans="1:37" ht="15.75" x14ac:dyDescent="0.25">
      <c r="A1043" s="173"/>
      <c r="B1043" s="192" t="s">
        <v>607</v>
      </c>
      <c r="C1043" s="193"/>
      <c r="D1043" s="195">
        <v>6.1132079999999993</v>
      </c>
      <c r="E1043" s="195">
        <f t="shared" ref="E1043:AK1043" si="1031">SUM(E1044:E1044)</f>
        <v>0.36679247999999992</v>
      </c>
      <c r="F1043" s="195">
        <f t="shared" si="1031"/>
        <v>5.1350947199999997</v>
      </c>
      <c r="G1043" s="195">
        <f t="shared" si="1031"/>
        <v>0</v>
      </c>
      <c r="H1043" s="195">
        <f t="shared" si="1031"/>
        <v>0.6113208</v>
      </c>
      <c r="I1043" s="195">
        <f t="shared" si="1031"/>
        <v>0.43477736400000006</v>
      </c>
      <c r="J1043" s="195">
        <f t="shared" si="1031"/>
        <v>0</v>
      </c>
      <c r="K1043" s="195">
        <f t="shared" si="1031"/>
        <v>0</v>
      </c>
      <c r="L1043" s="195">
        <f t="shared" si="1031"/>
        <v>0</v>
      </c>
      <c r="M1043" s="195">
        <f t="shared" si="1031"/>
        <v>0.43477736400000006</v>
      </c>
      <c r="N1043" s="195">
        <f t="shared" si="1031"/>
        <v>5.678430635999999</v>
      </c>
      <c r="O1043" s="195">
        <f t="shared" si="1031"/>
        <v>0.36679247999999992</v>
      </c>
      <c r="P1043" s="195">
        <f t="shared" si="1031"/>
        <v>5.1350947199999997</v>
      </c>
      <c r="Q1043" s="195">
        <f t="shared" si="1031"/>
        <v>0</v>
      </c>
      <c r="R1043" s="195">
        <f t="shared" si="1031"/>
        <v>0.17654343599999994</v>
      </c>
      <c r="S1043" s="172">
        <v>0.36288501999999995</v>
      </c>
      <c r="T1043" s="172">
        <v>0</v>
      </c>
      <c r="U1043" s="168">
        <v>0</v>
      </c>
      <c r="V1043" s="172">
        <v>0</v>
      </c>
      <c r="W1043" s="195">
        <v>0.36288501999999995</v>
      </c>
      <c r="X1043" s="195">
        <f t="shared" si="1031"/>
        <v>0</v>
      </c>
      <c r="Y1043" s="195">
        <f t="shared" si="1031"/>
        <v>0</v>
      </c>
      <c r="Z1043" s="195">
        <f t="shared" si="1031"/>
        <v>0</v>
      </c>
      <c r="AA1043" s="195">
        <f t="shared" si="1031"/>
        <v>0</v>
      </c>
      <c r="AB1043" s="195"/>
      <c r="AC1043" s="195"/>
      <c r="AD1043" s="195"/>
      <c r="AE1043" s="195">
        <f t="shared" si="1031"/>
        <v>0</v>
      </c>
      <c r="AF1043" s="195"/>
      <c r="AG1043" s="195"/>
      <c r="AH1043" s="195"/>
      <c r="AI1043" s="195"/>
      <c r="AJ1043" s="195">
        <f t="shared" si="1031"/>
        <v>0</v>
      </c>
      <c r="AK1043" s="195">
        <f t="shared" si="1031"/>
        <v>0</v>
      </c>
    </row>
    <row r="1044" spans="1:37" ht="110.25" x14ac:dyDescent="0.25">
      <c r="A1044" s="141">
        <f t="shared" si="966"/>
        <v>904</v>
      </c>
      <c r="B1044" s="135" t="s">
        <v>1447</v>
      </c>
      <c r="C1044" s="136" t="s">
        <v>1448</v>
      </c>
      <c r="D1044" s="142">
        <v>6.1132079999999993</v>
      </c>
      <c r="E1044" s="142">
        <f>D1044*6%</f>
        <v>0.36679247999999992</v>
      </c>
      <c r="F1044" s="142">
        <f>D1044-E1044-H1044</f>
        <v>5.1350947199999997</v>
      </c>
      <c r="G1044" s="142">
        <v>0</v>
      </c>
      <c r="H1044" s="142">
        <f>D1044*10%</f>
        <v>0.6113208</v>
      </c>
      <c r="I1044" s="142">
        <v>0.43477736400000006</v>
      </c>
      <c r="J1044" s="142">
        <v>0</v>
      </c>
      <c r="K1044" s="142">
        <v>0</v>
      </c>
      <c r="L1044" s="142">
        <v>0</v>
      </c>
      <c r="M1044" s="142">
        <v>0.43477736400000006</v>
      </c>
      <c r="N1044" s="142">
        <f>D1044-I1044</f>
        <v>5.678430635999999</v>
      </c>
      <c r="O1044" s="142">
        <f t="shared" ref="O1044" si="1032">E1044-J1044</f>
        <v>0.36679247999999992</v>
      </c>
      <c r="P1044" s="142">
        <f t="shared" ref="P1044" si="1033">F1044-K1044</f>
        <v>5.1350947199999997</v>
      </c>
      <c r="Q1044" s="142">
        <f t="shared" ref="Q1044" si="1034">G1044-L1044</f>
        <v>0</v>
      </c>
      <c r="R1044" s="142">
        <f t="shared" ref="R1044" si="1035">H1044-M1044</f>
        <v>0.17654343599999994</v>
      </c>
      <c r="S1044" s="134">
        <v>0.36288501999999995</v>
      </c>
      <c r="T1044" s="134">
        <v>0</v>
      </c>
      <c r="U1044" s="168">
        <v>0</v>
      </c>
      <c r="V1044" s="134">
        <v>0</v>
      </c>
      <c r="W1044" s="142">
        <v>0.36288501999999995</v>
      </c>
      <c r="X1044" s="142"/>
      <c r="Y1044" s="142"/>
      <c r="Z1044" s="142"/>
      <c r="AA1044" s="142"/>
      <c r="AB1044" s="142"/>
      <c r="AC1044" s="142"/>
      <c r="AD1044" s="142"/>
      <c r="AE1044" s="134">
        <v>0</v>
      </c>
      <c r="AF1044" s="142"/>
      <c r="AG1044" s="142"/>
      <c r="AH1044" s="142"/>
      <c r="AI1044" s="142"/>
      <c r="AJ1044" s="134">
        <v>0</v>
      </c>
      <c r="AK1044" s="142"/>
    </row>
    <row r="1045" spans="1:37" ht="31.5" x14ac:dyDescent="0.25">
      <c r="A1045" s="173"/>
      <c r="B1045" s="192" t="s">
        <v>646</v>
      </c>
      <c r="C1045" s="193"/>
      <c r="D1045" s="195">
        <v>15.629819999999999</v>
      </c>
      <c r="E1045" s="195">
        <f t="shared" ref="E1045:AK1045" si="1036">SUM(E1046:E1052)</f>
        <v>0.93778919999999999</v>
      </c>
      <c r="F1045" s="195">
        <f t="shared" si="1036"/>
        <v>13.129048800000001</v>
      </c>
      <c r="G1045" s="195">
        <f t="shared" si="1036"/>
        <v>0</v>
      </c>
      <c r="H1045" s="195">
        <f t="shared" si="1036"/>
        <v>1.5629820000000003</v>
      </c>
      <c r="I1045" s="195">
        <f t="shared" si="1036"/>
        <v>1.3974871159999998</v>
      </c>
      <c r="J1045" s="195">
        <f t="shared" si="1036"/>
        <v>9.5093419999999998E-2</v>
      </c>
      <c r="K1045" s="195">
        <f t="shared" si="1036"/>
        <v>0</v>
      </c>
      <c r="L1045" s="195">
        <f t="shared" si="1036"/>
        <v>0</v>
      </c>
      <c r="M1045" s="195">
        <f t="shared" si="1036"/>
        <v>1.3023936959999998</v>
      </c>
      <c r="N1045" s="195">
        <f t="shared" si="1036"/>
        <v>14.232332884000002</v>
      </c>
      <c r="O1045" s="195">
        <f t="shared" si="1036"/>
        <v>0.84269578000000001</v>
      </c>
      <c r="P1045" s="195">
        <f t="shared" si="1036"/>
        <v>13.129048800000001</v>
      </c>
      <c r="Q1045" s="195">
        <f t="shared" si="1036"/>
        <v>0</v>
      </c>
      <c r="R1045" s="195">
        <f t="shared" si="1036"/>
        <v>0.26058830400000033</v>
      </c>
      <c r="S1045" s="172">
        <v>2.5188976300000001</v>
      </c>
      <c r="T1045" s="172">
        <v>1.03427282</v>
      </c>
      <c r="U1045" s="168">
        <v>0.39929672999999999</v>
      </c>
      <c r="V1045" s="172">
        <v>0</v>
      </c>
      <c r="W1045" s="195">
        <v>1.08532808</v>
      </c>
      <c r="X1045" s="195">
        <f t="shared" si="1036"/>
        <v>0</v>
      </c>
      <c r="Y1045" s="195">
        <f t="shared" si="1036"/>
        <v>0</v>
      </c>
      <c r="Z1045" s="195">
        <f t="shared" si="1036"/>
        <v>0</v>
      </c>
      <c r="AA1045" s="195">
        <f t="shared" si="1036"/>
        <v>0</v>
      </c>
      <c r="AB1045" s="195"/>
      <c r="AC1045" s="195"/>
      <c r="AD1045" s="195"/>
      <c r="AE1045" s="195">
        <f t="shared" si="1036"/>
        <v>0</v>
      </c>
      <c r="AF1045" s="195"/>
      <c r="AG1045" s="195"/>
      <c r="AH1045" s="195"/>
      <c r="AI1045" s="195"/>
      <c r="AJ1045" s="195">
        <f t="shared" si="1036"/>
        <v>3.4220000000000002</v>
      </c>
      <c r="AK1045" s="195">
        <f t="shared" si="1036"/>
        <v>0</v>
      </c>
    </row>
    <row r="1046" spans="1:37" ht="110.25" x14ac:dyDescent="0.25">
      <c r="A1046" s="141">
        <f t="shared" ref="A1046:A1072" si="1037">IF(A1045&gt;0,A1045+1,A1044+1)</f>
        <v>905</v>
      </c>
      <c r="B1046" s="135" t="s">
        <v>1449</v>
      </c>
      <c r="C1046" s="136" t="s">
        <v>1450</v>
      </c>
      <c r="D1046" s="142">
        <v>3.1690559999999999</v>
      </c>
      <c r="E1046" s="142">
        <f t="shared" ref="E1046:E1052" si="1038">D1046*6%</f>
        <v>0.19014335999999998</v>
      </c>
      <c r="F1046" s="142">
        <f t="shared" ref="F1046:F1052" si="1039">D1046-E1046-H1046</f>
        <v>2.6620070399999998</v>
      </c>
      <c r="G1046" s="142">
        <v>0</v>
      </c>
      <c r="H1046" s="142">
        <f t="shared" ref="H1046:H1052" si="1040">D1046*10%</f>
        <v>0.31690560000000001</v>
      </c>
      <c r="I1046" s="142">
        <v>0.58481824799999993</v>
      </c>
      <c r="J1046" s="142">
        <v>0</v>
      </c>
      <c r="K1046" s="142">
        <v>0</v>
      </c>
      <c r="L1046" s="142">
        <v>0</v>
      </c>
      <c r="M1046" s="142">
        <v>0.58481824799999993</v>
      </c>
      <c r="N1046" s="142">
        <f t="shared" ref="N1046:N1052" si="1041">D1046-I1046</f>
        <v>2.5842377519999999</v>
      </c>
      <c r="O1046" s="142">
        <f t="shared" ref="O1046:O1052" si="1042">E1046-J1046</f>
        <v>0.19014335999999998</v>
      </c>
      <c r="P1046" s="142">
        <f t="shared" ref="P1046:P1052" si="1043">F1046-K1046</f>
        <v>2.6620070399999998</v>
      </c>
      <c r="Q1046" s="142">
        <f t="shared" ref="Q1046:Q1052" si="1044">G1046-L1046</f>
        <v>0</v>
      </c>
      <c r="R1046" s="142">
        <f t="shared" ref="R1046:R1052" si="1045">H1046-M1046</f>
        <v>-0.26791264799999992</v>
      </c>
      <c r="S1046" s="134">
        <v>0.88664526999999993</v>
      </c>
      <c r="T1046" s="134">
        <v>0</v>
      </c>
      <c r="U1046" s="168">
        <v>0.39929672999999999</v>
      </c>
      <c r="V1046" s="134">
        <v>0</v>
      </c>
      <c r="W1046" s="142">
        <v>0.48734854</v>
      </c>
      <c r="X1046" s="142"/>
      <c r="Y1046" s="142"/>
      <c r="Z1046" s="142"/>
      <c r="AA1046" s="142"/>
      <c r="AB1046" s="142"/>
      <c r="AC1046" s="142"/>
      <c r="AD1046" s="142"/>
      <c r="AE1046" s="134">
        <v>0</v>
      </c>
      <c r="AF1046" s="181">
        <v>2020</v>
      </c>
      <c r="AG1046" s="142" t="s">
        <v>2200</v>
      </c>
      <c r="AH1046" s="142" t="s">
        <v>2201</v>
      </c>
      <c r="AI1046" s="142" t="s">
        <v>2202</v>
      </c>
      <c r="AJ1046" s="134">
        <v>3.4220000000000002</v>
      </c>
      <c r="AK1046" s="142"/>
    </row>
    <row r="1047" spans="1:37" ht="63" x14ac:dyDescent="0.25">
      <c r="A1047" s="141">
        <f t="shared" si="1037"/>
        <v>906</v>
      </c>
      <c r="B1047" s="135" t="s">
        <v>1451</v>
      </c>
      <c r="C1047" s="136" t="s">
        <v>2193</v>
      </c>
      <c r="D1047" s="142">
        <v>3.0727679999999999</v>
      </c>
      <c r="E1047" s="142">
        <f t="shared" si="1038"/>
        <v>0.18436607999999999</v>
      </c>
      <c r="F1047" s="142">
        <f t="shared" si="1039"/>
        <v>2.5811251199999998</v>
      </c>
      <c r="G1047" s="142">
        <v>0</v>
      </c>
      <c r="H1047" s="142">
        <f t="shared" si="1040"/>
        <v>0.30727680000000002</v>
      </c>
      <c r="I1047" s="142">
        <v>0.21853829999999999</v>
      </c>
      <c r="J1047" s="142">
        <v>0</v>
      </c>
      <c r="K1047" s="142">
        <v>0</v>
      </c>
      <c r="L1047" s="142">
        <v>0</v>
      </c>
      <c r="M1047" s="142">
        <v>0.21853829999999999</v>
      </c>
      <c r="N1047" s="142">
        <f t="shared" si="1041"/>
        <v>2.8542296999999999</v>
      </c>
      <c r="O1047" s="142">
        <f t="shared" si="1042"/>
        <v>0.18436607999999999</v>
      </c>
      <c r="P1047" s="142">
        <f t="shared" si="1043"/>
        <v>2.5811251199999998</v>
      </c>
      <c r="Q1047" s="142">
        <f t="shared" si="1044"/>
        <v>0</v>
      </c>
      <c r="R1047" s="142">
        <f t="shared" si="1045"/>
        <v>8.8738500000000026E-2</v>
      </c>
      <c r="S1047" s="134">
        <v>0.18211525000000001</v>
      </c>
      <c r="T1047" s="134">
        <v>0</v>
      </c>
      <c r="U1047" s="168">
        <v>0</v>
      </c>
      <c r="V1047" s="134">
        <v>0</v>
      </c>
      <c r="W1047" s="142">
        <v>0.18211525000000001</v>
      </c>
      <c r="X1047" s="142"/>
      <c r="Y1047" s="142"/>
      <c r="Z1047" s="142"/>
      <c r="AA1047" s="142"/>
      <c r="AB1047" s="142"/>
      <c r="AC1047" s="142"/>
      <c r="AD1047" s="142"/>
      <c r="AE1047" s="134">
        <v>0</v>
      </c>
      <c r="AF1047" s="142"/>
      <c r="AG1047" s="142"/>
      <c r="AH1047" s="142"/>
      <c r="AI1047" s="142"/>
      <c r="AJ1047" s="134">
        <v>0</v>
      </c>
      <c r="AK1047" s="142"/>
    </row>
    <row r="1048" spans="1:37" ht="110.25" x14ac:dyDescent="0.25">
      <c r="A1048" s="141">
        <f t="shared" si="1037"/>
        <v>907</v>
      </c>
      <c r="B1048" s="135" t="s">
        <v>1452</v>
      </c>
      <c r="C1048" s="136" t="s">
        <v>2194</v>
      </c>
      <c r="D1048" s="142">
        <v>0.68564400000000014</v>
      </c>
      <c r="E1048" s="142">
        <f t="shared" si="1038"/>
        <v>4.1138640000000004E-2</v>
      </c>
      <c r="F1048" s="142">
        <f t="shared" si="1039"/>
        <v>0.57594096000000017</v>
      </c>
      <c r="G1048" s="142">
        <v>0</v>
      </c>
      <c r="H1048" s="142">
        <f t="shared" si="1040"/>
        <v>6.8564400000000011E-2</v>
      </c>
      <c r="I1048" s="142">
        <v>0</v>
      </c>
      <c r="J1048" s="142">
        <v>0</v>
      </c>
      <c r="K1048" s="142">
        <v>0</v>
      </c>
      <c r="L1048" s="142">
        <v>0</v>
      </c>
      <c r="M1048" s="142">
        <v>0</v>
      </c>
      <c r="N1048" s="142">
        <f t="shared" si="1041"/>
        <v>0.68564400000000014</v>
      </c>
      <c r="O1048" s="142">
        <f t="shared" si="1042"/>
        <v>4.1138640000000004E-2</v>
      </c>
      <c r="P1048" s="142">
        <f t="shared" si="1043"/>
        <v>0.57594096000000017</v>
      </c>
      <c r="Q1048" s="142">
        <f t="shared" si="1044"/>
        <v>0</v>
      </c>
      <c r="R1048" s="142">
        <f t="shared" si="1045"/>
        <v>6.8564400000000011E-2</v>
      </c>
      <c r="S1048" s="134">
        <v>0</v>
      </c>
      <c r="T1048" s="134">
        <v>0</v>
      </c>
      <c r="U1048" s="168">
        <v>0</v>
      </c>
      <c r="V1048" s="134">
        <v>0</v>
      </c>
      <c r="W1048" s="142">
        <v>0</v>
      </c>
      <c r="X1048" s="142"/>
      <c r="Y1048" s="142"/>
      <c r="Z1048" s="142"/>
      <c r="AA1048" s="142"/>
      <c r="AB1048" s="142"/>
      <c r="AC1048" s="142"/>
      <c r="AD1048" s="142"/>
      <c r="AE1048" s="134">
        <v>0</v>
      </c>
      <c r="AF1048" s="142"/>
      <c r="AG1048" s="142"/>
      <c r="AH1048" s="142"/>
      <c r="AI1048" s="142"/>
      <c r="AJ1048" s="134">
        <v>0</v>
      </c>
      <c r="AK1048" s="142"/>
    </row>
    <row r="1049" spans="1:37" ht="78.75" x14ac:dyDescent="0.25">
      <c r="A1049" s="141">
        <f t="shared" si="1037"/>
        <v>908</v>
      </c>
      <c r="B1049" s="135" t="s">
        <v>1454</v>
      </c>
      <c r="C1049" s="136" t="s">
        <v>1455</v>
      </c>
      <c r="D1049" s="142">
        <v>7.0167360000000016</v>
      </c>
      <c r="E1049" s="142">
        <f t="shared" si="1038"/>
        <v>0.42100416000000007</v>
      </c>
      <c r="F1049" s="142">
        <f t="shared" si="1039"/>
        <v>5.8940582400000014</v>
      </c>
      <c r="G1049" s="142">
        <v>0</v>
      </c>
      <c r="H1049" s="142">
        <f t="shared" si="1040"/>
        <v>0.70167360000000023</v>
      </c>
      <c r="I1049" s="142">
        <v>0.59413056799999997</v>
      </c>
      <c r="J1049" s="142">
        <v>9.5093419999999998E-2</v>
      </c>
      <c r="K1049" s="142">
        <v>0</v>
      </c>
      <c r="L1049" s="142">
        <v>0</v>
      </c>
      <c r="M1049" s="142">
        <v>0.49903714799999999</v>
      </c>
      <c r="N1049" s="142">
        <f t="shared" si="1041"/>
        <v>6.4226054320000019</v>
      </c>
      <c r="O1049" s="142">
        <f t="shared" si="1042"/>
        <v>0.32591074000000009</v>
      </c>
      <c r="P1049" s="142">
        <f t="shared" si="1043"/>
        <v>5.8940582400000014</v>
      </c>
      <c r="Q1049" s="142">
        <f t="shared" si="1044"/>
        <v>0</v>
      </c>
      <c r="R1049" s="142">
        <f t="shared" si="1045"/>
        <v>0.20263645200000024</v>
      </c>
      <c r="S1049" s="134">
        <v>0.92888895999999999</v>
      </c>
      <c r="T1049" s="134">
        <v>0.51302466999999996</v>
      </c>
      <c r="U1049" s="168">
        <v>0</v>
      </c>
      <c r="V1049" s="134">
        <v>0</v>
      </c>
      <c r="W1049" s="142">
        <v>0.41586429000000003</v>
      </c>
      <c r="X1049" s="142"/>
      <c r="Y1049" s="142"/>
      <c r="Z1049" s="142"/>
      <c r="AA1049" s="142"/>
      <c r="AB1049" s="142"/>
      <c r="AC1049" s="142"/>
      <c r="AD1049" s="142"/>
      <c r="AE1049" s="134">
        <v>0</v>
      </c>
      <c r="AF1049" s="142"/>
      <c r="AG1049" s="142"/>
      <c r="AH1049" s="142"/>
      <c r="AI1049" s="142"/>
      <c r="AJ1049" s="134">
        <v>0</v>
      </c>
      <c r="AK1049" s="142"/>
    </row>
    <row r="1050" spans="1:37" ht="141.75" x14ac:dyDescent="0.25">
      <c r="A1050" s="141">
        <f t="shared" si="1037"/>
        <v>909</v>
      </c>
      <c r="B1050" s="135" t="s">
        <v>2137</v>
      </c>
      <c r="C1050" s="136" t="s">
        <v>2195</v>
      </c>
      <c r="D1050" s="142">
        <v>0</v>
      </c>
      <c r="E1050" s="142">
        <f t="shared" si="1038"/>
        <v>0</v>
      </c>
      <c r="F1050" s="142">
        <f t="shared" si="1039"/>
        <v>0</v>
      </c>
      <c r="G1050" s="142">
        <v>0</v>
      </c>
      <c r="H1050" s="142">
        <f t="shared" si="1040"/>
        <v>0</v>
      </c>
      <c r="I1050" s="142">
        <v>0</v>
      </c>
      <c r="J1050" s="142">
        <v>0</v>
      </c>
      <c r="K1050" s="142">
        <v>0</v>
      </c>
      <c r="L1050" s="142">
        <v>0</v>
      </c>
      <c r="M1050" s="142">
        <v>0</v>
      </c>
      <c r="N1050" s="142">
        <f t="shared" si="1041"/>
        <v>0</v>
      </c>
      <c r="O1050" s="142">
        <f t="shared" si="1042"/>
        <v>0</v>
      </c>
      <c r="P1050" s="142">
        <f t="shared" si="1043"/>
        <v>0</v>
      </c>
      <c r="Q1050" s="142">
        <f t="shared" si="1044"/>
        <v>0</v>
      </c>
      <c r="R1050" s="142">
        <f t="shared" si="1045"/>
        <v>0</v>
      </c>
      <c r="S1050" s="134">
        <v>0.37756541999999998</v>
      </c>
      <c r="T1050" s="134">
        <v>0.37756541999999998</v>
      </c>
      <c r="U1050" s="168">
        <v>0</v>
      </c>
      <c r="V1050" s="134">
        <v>0</v>
      </c>
      <c r="W1050" s="142">
        <v>0</v>
      </c>
      <c r="X1050" s="142"/>
      <c r="Y1050" s="142"/>
      <c r="Z1050" s="142"/>
      <c r="AA1050" s="142"/>
      <c r="AB1050" s="142"/>
      <c r="AC1050" s="142"/>
      <c r="AD1050" s="142"/>
      <c r="AE1050" s="134">
        <v>0</v>
      </c>
      <c r="AF1050" s="142"/>
      <c r="AG1050" s="142"/>
      <c r="AH1050" s="142"/>
      <c r="AI1050" s="142"/>
      <c r="AJ1050" s="134">
        <v>0</v>
      </c>
      <c r="AK1050" s="142"/>
    </row>
    <row r="1051" spans="1:37" ht="78.75" x14ac:dyDescent="0.25">
      <c r="A1051" s="141">
        <f t="shared" si="1037"/>
        <v>910</v>
      </c>
      <c r="B1051" s="135" t="s">
        <v>2139</v>
      </c>
      <c r="C1051" s="136" t="s">
        <v>2140</v>
      </c>
      <c r="D1051" s="142">
        <v>0</v>
      </c>
      <c r="E1051" s="142">
        <f t="shared" si="1038"/>
        <v>0</v>
      </c>
      <c r="F1051" s="142">
        <f t="shared" si="1039"/>
        <v>0</v>
      </c>
      <c r="G1051" s="142">
        <v>0</v>
      </c>
      <c r="H1051" s="142">
        <f t="shared" si="1040"/>
        <v>0</v>
      </c>
      <c r="I1051" s="142">
        <v>0</v>
      </c>
      <c r="J1051" s="142">
        <v>0</v>
      </c>
      <c r="K1051" s="142">
        <v>0</v>
      </c>
      <c r="L1051" s="142">
        <v>0</v>
      </c>
      <c r="M1051" s="142">
        <v>0</v>
      </c>
      <c r="N1051" s="142">
        <f t="shared" si="1041"/>
        <v>0</v>
      </c>
      <c r="O1051" s="142">
        <f t="shared" si="1042"/>
        <v>0</v>
      </c>
      <c r="P1051" s="142">
        <f t="shared" si="1043"/>
        <v>0</v>
      </c>
      <c r="Q1051" s="142">
        <f t="shared" si="1044"/>
        <v>0</v>
      </c>
      <c r="R1051" s="142">
        <f t="shared" si="1045"/>
        <v>0</v>
      </c>
      <c r="S1051" s="134">
        <v>0.14368273000000001</v>
      </c>
      <c r="T1051" s="134">
        <v>0.14368273000000001</v>
      </c>
      <c r="U1051" s="168">
        <v>0</v>
      </c>
      <c r="V1051" s="134">
        <v>0</v>
      </c>
      <c r="W1051" s="142">
        <v>0</v>
      </c>
      <c r="X1051" s="142"/>
      <c r="Y1051" s="142"/>
      <c r="Z1051" s="142"/>
      <c r="AA1051" s="142"/>
      <c r="AB1051" s="142"/>
      <c r="AC1051" s="142"/>
      <c r="AD1051" s="142"/>
      <c r="AE1051" s="134">
        <v>0</v>
      </c>
      <c r="AF1051" s="142"/>
      <c r="AG1051" s="142"/>
      <c r="AH1051" s="142"/>
      <c r="AI1051" s="142"/>
      <c r="AJ1051" s="134">
        <v>0</v>
      </c>
      <c r="AK1051" s="142"/>
    </row>
    <row r="1052" spans="1:37" ht="94.5" x14ac:dyDescent="0.25">
      <c r="A1052" s="267">
        <f t="shared" si="1037"/>
        <v>911</v>
      </c>
      <c r="B1052" s="135" t="s">
        <v>2141</v>
      </c>
      <c r="C1052" s="136" t="s">
        <v>1456</v>
      </c>
      <c r="D1052" s="142">
        <v>1.6856159999999998</v>
      </c>
      <c r="E1052" s="142">
        <f t="shared" si="1038"/>
        <v>0.10113695999999998</v>
      </c>
      <c r="F1052" s="142">
        <f t="shared" si="1039"/>
        <v>1.4159174399999999</v>
      </c>
      <c r="G1052" s="142">
        <v>0</v>
      </c>
      <c r="H1052" s="142">
        <f t="shared" si="1040"/>
        <v>0.16856159999999998</v>
      </c>
      <c r="I1052" s="142">
        <v>0</v>
      </c>
      <c r="J1052" s="142">
        <v>0</v>
      </c>
      <c r="K1052" s="142">
        <v>0</v>
      </c>
      <c r="L1052" s="142">
        <v>0</v>
      </c>
      <c r="M1052" s="142">
        <v>0</v>
      </c>
      <c r="N1052" s="142">
        <f t="shared" si="1041"/>
        <v>1.6856159999999998</v>
      </c>
      <c r="O1052" s="142">
        <f t="shared" si="1042"/>
        <v>0.10113695999999998</v>
      </c>
      <c r="P1052" s="142">
        <f t="shared" si="1043"/>
        <v>1.4159174399999999</v>
      </c>
      <c r="Q1052" s="142">
        <f t="shared" si="1044"/>
        <v>0</v>
      </c>
      <c r="R1052" s="142">
        <f t="shared" si="1045"/>
        <v>0.16856159999999998</v>
      </c>
      <c r="S1052" s="134">
        <v>0</v>
      </c>
      <c r="T1052" s="134">
        <v>0</v>
      </c>
      <c r="U1052" s="168">
        <v>0</v>
      </c>
      <c r="V1052" s="134">
        <v>0</v>
      </c>
      <c r="W1052" s="142">
        <v>0</v>
      </c>
      <c r="X1052" s="142"/>
      <c r="Y1052" s="142"/>
      <c r="Z1052" s="142"/>
      <c r="AA1052" s="142"/>
      <c r="AB1052" s="142"/>
      <c r="AC1052" s="142"/>
      <c r="AD1052" s="142"/>
      <c r="AE1052" s="134">
        <v>0</v>
      </c>
      <c r="AF1052" s="142"/>
      <c r="AG1052" s="142"/>
      <c r="AH1052" s="142"/>
      <c r="AI1052" s="142"/>
      <c r="AJ1052" s="134">
        <v>0</v>
      </c>
      <c r="AK1052" s="142"/>
    </row>
    <row r="1053" spans="1:37" ht="15.75" x14ac:dyDescent="0.25">
      <c r="A1053" s="173"/>
      <c r="B1053" s="192" t="s">
        <v>508</v>
      </c>
      <c r="C1053" s="193"/>
      <c r="D1053" s="195">
        <v>33.138731999999997</v>
      </c>
      <c r="E1053" s="195">
        <f t="shared" ref="E1053:AK1053" si="1046">SUM(E1054:E1058)</f>
        <v>1.9883239199999996</v>
      </c>
      <c r="F1053" s="195">
        <f t="shared" si="1046"/>
        <v>27.836534879999995</v>
      </c>
      <c r="G1053" s="195">
        <f t="shared" si="1046"/>
        <v>0</v>
      </c>
      <c r="H1053" s="195">
        <f t="shared" si="1046"/>
        <v>3.3138731999999997</v>
      </c>
      <c r="I1053" s="195">
        <f t="shared" si="1046"/>
        <v>11.995735110000002</v>
      </c>
      <c r="J1053" s="195">
        <f t="shared" si="1046"/>
        <v>1.2682966100000002</v>
      </c>
      <c r="K1053" s="195">
        <f t="shared" si="1046"/>
        <v>9.1623177400000007</v>
      </c>
      <c r="L1053" s="195">
        <f t="shared" si="1046"/>
        <v>0</v>
      </c>
      <c r="M1053" s="195">
        <f t="shared" si="1046"/>
        <v>1.5651207599999997</v>
      </c>
      <c r="N1053" s="195">
        <f t="shared" si="1046"/>
        <v>21.142996889999996</v>
      </c>
      <c r="O1053" s="195">
        <f t="shared" si="1046"/>
        <v>0.72002730999999931</v>
      </c>
      <c r="P1053" s="195">
        <f t="shared" si="1046"/>
        <v>18.674217139999996</v>
      </c>
      <c r="Q1053" s="195">
        <f t="shared" si="1046"/>
        <v>0</v>
      </c>
      <c r="R1053" s="195">
        <f t="shared" si="1046"/>
        <v>1.7487524399999999</v>
      </c>
      <c r="S1053" s="172">
        <v>20.059110630000003</v>
      </c>
      <c r="T1053" s="172">
        <v>2.1465720600000004</v>
      </c>
      <c r="U1053" s="168">
        <v>16.608271269999999</v>
      </c>
      <c r="V1053" s="172">
        <v>0</v>
      </c>
      <c r="W1053" s="195">
        <v>1.3042673</v>
      </c>
      <c r="X1053" s="195">
        <f t="shared" si="1046"/>
        <v>0</v>
      </c>
      <c r="Y1053" s="195">
        <f t="shared" si="1046"/>
        <v>0</v>
      </c>
      <c r="Z1053" s="195">
        <f t="shared" si="1046"/>
        <v>0</v>
      </c>
      <c r="AA1053" s="195">
        <f t="shared" si="1046"/>
        <v>0</v>
      </c>
      <c r="AB1053" s="195"/>
      <c r="AC1053" s="195"/>
      <c r="AD1053" s="195"/>
      <c r="AE1053" s="195">
        <f t="shared" si="1046"/>
        <v>1.26</v>
      </c>
      <c r="AF1053" s="195"/>
      <c r="AG1053" s="195"/>
      <c r="AH1053" s="195"/>
      <c r="AI1053" s="195"/>
      <c r="AJ1053" s="195">
        <f t="shared" si="1046"/>
        <v>2.2285000000000004</v>
      </c>
      <c r="AK1053" s="195">
        <f t="shared" si="1046"/>
        <v>0</v>
      </c>
    </row>
    <row r="1054" spans="1:37" ht="47.25" x14ac:dyDescent="0.25">
      <c r="A1054" s="141">
        <f t="shared" si="1037"/>
        <v>912</v>
      </c>
      <c r="B1054" s="135" t="s">
        <v>1457</v>
      </c>
      <c r="C1054" s="136" t="s">
        <v>1458</v>
      </c>
      <c r="D1054" s="142">
        <v>20.033111999999996</v>
      </c>
      <c r="E1054" s="142">
        <f t="shared" ref="E1054:E1058" si="1047">D1054*6%</f>
        <v>1.2019867199999996</v>
      </c>
      <c r="F1054" s="142">
        <f t="shared" ref="F1054:F1058" si="1048">D1054-E1054-H1054</f>
        <v>16.827814079999996</v>
      </c>
      <c r="G1054" s="142">
        <v>0</v>
      </c>
      <c r="H1054" s="142">
        <f t="shared" ref="H1054:H1058" si="1049">D1054*10%</f>
        <v>2.0033111999999997</v>
      </c>
      <c r="I1054" s="142">
        <v>0.98166249599999988</v>
      </c>
      <c r="J1054" s="142">
        <v>0</v>
      </c>
      <c r="K1054" s="142">
        <v>0</v>
      </c>
      <c r="L1054" s="142">
        <v>0</v>
      </c>
      <c r="M1054" s="142">
        <v>0.98166249599999988</v>
      </c>
      <c r="N1054" s="142">
        <f t="shared" ref="N1054:N1058" si="1050">D1054-I1054</f>
        <v>19.051449503999997</v>
      </c>
      <c r="O1054" s="142">
        <f t="shared" ref="O1054:O1058" si="1051">E1054-J1054</f>
        <v>1.2019867199999996</v>
      </c>
      <c r="P1054" s="142">
        <f t="shared" ref="P1054:P1058" si="1052">F1054-K1054</f>
        <v>16.827814079999996</v>
      </c>
      <c r="Q1054" s="142">
        <f t="shared" ref="Q1054:Q1058" si="1053">G1054-L1054</f>
        <v>0</v>
      </c>
      <c r="R1054" s="142">
        <f t="shared" ref="R1054:R1058" si="1054">H1054-M1054</f>
        <v>1.021648704</v>
      </c>
      <c r="S1054" s="134">
        <v>16.73796291</v>
      </c>
      <c r="T1054" s="134">
        <v>1.3960953300000001</v>
      </c>
      <c r="U1054" s="168">
        <v>14.523815500000001</v>
      </c>
      <c r="V1054" s="134">
        <v>0</v>
      </c>
      <c r="W1054" s="142">
        <v>0.81805208000000007</v>
      </c>
      <c r="X1054" s="142"/>
      <c r="Y1054" s="142"/>
      <c r="Z1054" s="142"/>
      <c r="AA1054" s="142"/>
      <c r="AB1054" s="181">
        <v>2020</v>
      </c>
      <c r="AC1054" s="142" t="s">
        <v>2198</v>
      </c>
      <c r="AD1054" s="142" t="s">
        <v>2199</v>
      </c>
      <c r="AE1054" s="134">
        <v>1.26</v>
      </c>
      <c r="AF1054" s="181">
        <v>2020</v>
      </c>
      <c r="AG1054" s="142" t="s">
        <v>2200</v>
      </c>
      <c r="AH1054" s="142" t="s">
        <v>2201</v>
      </c>
      <c r="AI1054" s="142" t="s">
        <v>2202</v>
      </c>
      <c r="AJ1054" s="134">
        <v>1.6440000000000001</v>
      </c>
      <c r="AK1054" s="142"/>
    </row>
    <row r="1055" spans="1:37" ht="47.25" x14ac:dyDescent="0.25">
      <c r="A1055" s="141">
        <f t="shared" si="1037"/>
        <v>913</v>
      </c>
      <c r="B1055" s="135" t="s">
        <v>1459</v>
      </c>
      <c r="C1055" s="136" t="s">
        <v>1460</v>
      </c>
      <c r="D1055" s="142">
        <v>1.610412</v>
      </c>
      <c r="E1055" s="142">
        <f t="shared" si="1047"/>
        <v>9.6624719999999997E-2</v>
      </c>
      <c r="F1055" s="142">
        <f t="shared" si="1048"/>
        <v>1.3527460799999997</v>
      </c>
      <c r="G1055" s="142">
        <v>0</v>
      </c>
      <c r="H1055" s="142">
        <f t="shared" si="1049"/>
        <v>0.1610412</v>
      </c>
      <c r="I1055" s="142">
        <v>10.430614350000001</v>
      </c>
      <c r="J1055" s="142">
        <v>1.2682966100000002</v>
      </c>
      <c r="K1055" s="142">
        <v>9.1623177400000007</v>
      </c>
      <c r="L1055" s="142">
        <v>0</v>
      </c>
      <c r="M1055" s="142">
        <v>0</v>
      </c>
      <c r="N1055" s="142">
        <f t="shared" si="1050"/>
        <v>-8.8202023500000006</v>
      </c>
      <c r="O1055" s="142">
        <f t="shared" si="1051"/>
        <v>-1.1716718900000003</v>
      </c>
      <c r="P1055" s="142">
        <f t="shared" si="1052"/>
        <v>-7.8095716600000014</v>
      </c>
      <c r="Q1055" s="142">
        <f t="shared" si="1053"/>
        <v>0</v>
      </c>
      <c r="R1055" s="142">
        <f t="shared" si="1054"/>
        <v>0.1610412</v>
      </c>
      <c r="S1055" s="134">
        <v>0</v>
      </c>
      <c r="T1055" s="134">
        <v>0</v>
      </c>
      <c r="U1055" s="168">
        <v>0</v>
      </c>
      <c r="V1055" s="134">
        <v>0</v>
      </c>
      <c r="W1055" s="142">
        <v>0</v>
      </c>
      <c r="X1055" s="142"/>
      <c r="Y1055" s="142"/>
      <c r="Z1055" s="142"/>
      <c r="AA1055" s="142"/>
      <c r="AB1055" s="142"/>
      <c r="AC1055" s="142"/>
      <c r="AD1055" s="142"/>
      <c r="AE1055" s="134">
        <v>0</v>
      </c>
      <c r="AF1055" s="142"/>
      <c r="AG1055" s="142"/>
      <c r="AH1055" s="142"/>
      <c r="AI1055" s="142"/>
      <c r="AJ1055" s="134">
        <v>0</v>
      </c>
      <c r="AK1055" s="142"/>
    </row>
    <row r="1056" spans="1:37" ht="126" x14ac:dyDescent="0.25">
      <c r="A1056" s="141">
        <f t="shared" si="1037"/>
        <v>914</v>
      </c>
      <c r="B1056" s="135" t="s">
        <v>2142</v>
      </c>
      <c r="C1056" s="136" t="s">
        <v>2196</v>
      </c>
      <c r="D1056" s="142">
        <v>4.5488280000000003</v>
      </c>
      <c r="E1056" s="142">
        <f t="shared" si="1047"/>
        <v>0.27292968000000001</v>
      </c>
      <c r="F1056" s="142">
        <f t="shared" si="1048"/>
        <v>3.8210155200000004</v>
      </c>
      <c r="G1056" s="142">
        <v>0</v>
      </c>
      <c r="H1056" s="142">
        <f t="shared" si="1049"/>
        <v>0.45488280000000003</v>
      </c>
      <c r="I1056" s="142">
        <v>0.32351711999999999</v>
      </c>
      <c r="J1056" s="142">
        <v>0</v>
      </c>
      <c r="K1056" s="142">
        <v>0</v>
      </c>
      <c r="L1056" s="142">
        <v>0</v>
      </c>
      <c r="M1056" s="142">
        <v>0.32351711999999999</v>
      </c>
      <c r="N1056" s="142">
        <f t="shared" si="1050"/>
        <v>4.2253108800000003</v>
      </c>
      <c r="O1056" s="142">
        <f t="shared" si="1051"/>
        <v>0.27292968000000001</v>
      </c>
      <c r="P1056" s="142">
        <f t="shared" si="1052"/>
        <v>3.8210155200000004</v>
      </c>
      <c r="Q1056" s="142">
        <f t="shared" si="1053"/>
        <v>0</v>
      </c>
      <c r="R1056" s="142">
        <f t="shared" si="1054"/>
        <v>0.13136568000000004</v>
      </c>
      <c r="S1056" s="134">
        <v>0.26959760000000005</v>
      </c>
      <c r="T1056" s="134">
        <v>0</v>
      </c>
      <c r="U1056" s="168">
        <v>0</v>
      </c>
      <c r="V1056" s="134">
        <v>0</v>
      </c>
      <c r="W1056" s="142">
        <v>0.26959760000000005</v>
      </c>
      <c r="X1056" s="142"/>
      <c r="Y1056" s="142"/>
      <c r="Z1056" s="142"/>
      <c r="AA1056" s="142"/>
      <c r="AB1056" s="142"/>
      <c r="AC1056" s="142"/>
      <c r="AD1056" s="142"/>
      <c r="AE1056" s="134">
        <v>0</v>
      </c>
      <c r="AF1056" s="142"/>
      <c r="AG1056" s="142"/>
      <c r="AH1056" s="142"/>
      <c r="AI1056" s="142"/>
      <c r="AJ1056" s="134">
        <v>0</v>
      </c>
      <c r="AK1056" s="142"/>
    </row>
    <row r="1057" spans="1:37" ht="47.25" x14ac:dyDescent="0.25">
      <c r="A1057" s="141">
        <f t="shared" si="1037"/>
        <v>915</v>
      </c>
      <c r="B1057" s="135" t="s">
        <v>1462</v>
      </c>
      <c r="C1057" s="136" t="s">
        <v>2143</v>
      </c>
      <c r="D1057" s="142">
        <v>1.0314239999999999</v>
      </c>
      <c r="E1057" s="142">
        <f t="shared" si="1047"/>
        <v>6.1885439999999993E-2</v>
      </c>
      <c r="F1057" s="142">
        <f t="shared" si="1048"/>
        <v>0.86639615999999997</v>
      </c>
      <c r="G1057" s="142">
        <v>0</v>
      </c>
      <c r="H1057" s="142">
        <f t="shared" si="1049"/>
        <v>0.1031424</v>
      </c>
      <c r="I1057" s="142">
        <v>4.8663563999999999E-2</v>
      </c>
      <c r="J1057" s="142">
        <v>0</v>
      </c>
      <c r="K1057" s="142">
        <v>0</v>
      </c>
      <c r="L1057" s="142">
        <v>0</v>
      </c>
      <c r="M1057" s="142">
        <v>4.8663563999999999E-2</v>
      </c>
      <c r="N1057" s="142">
        <f t="shared" si="1050"/>
        <v>0.98276043599999985</v>
      </c>
      <c r="O1057" s="142">
        <f t="shared" si="1051"/>
        <v>6.1885439999999993E-2</v>
      </c>
      <c r="P1057" s="142">
        <f t="shared" si="1052"/>
        <v>0.86639615999999997</v>
      </c>
      <c r="Q1057" s="142">
        <f t="shared" si="1053"/>
        <v>0</v>
      </c>
      <c r="R1057" s="142">
        <f t="shared" si="1054"/>
        <v>5.4478835999999996E-2</v>
      </c>
      <c r="S1057" s="134">
        <v>0.83788477000000006</v>
      </c>
      <c r="T1057" s="134">
        <v>0.22942313</v>
      </c>
      <c r="U1057" s="168">
        <v>0.56790867</v>
      </c>
      <c r="V1057" s="134">
        <v>0</v>
      </c>
      <c r="W1057" s="142">
        <v>4.0552969999999994E-2</v>
      </c>
      <c r="X1057" s="142"/>
      <c r="Y1057" s="142"/>
      <c r="Z1057" s="142"/>
      <c r="AA1057" s="142"/>
      <c r="AB1057" s="142"/>
      <c r="AC1057" s="142"/>
      <c r="AD1057" s="142"/>
      <c r="AE1057" s="134">
        <v>0</v>
      </c>
      <c r="AF1057" s="181">
        <v>2020</v>
      </c>
      <c r="AG1057" s="142" t="s">
        <v>2200</v>
      </c>
      <c r="AH1057" s="142" t="s">
        <v>2201</v>
      </c>
      <c r="AI1057" s="142" t="s">
        <v>2202</v>
      </c>
      <c r="AJ1057" s="134">
        <v>0.39100000000000001</v>
      </c>
      <c r="AK1057" s="142"/>
    </row>
    <row r="1058" spans="1:37" ht="47.25" x14ac:dyDescent="0.25">
      <c r="A1058" s="141">
        <f t="shared" si="1037"/>
        <v>916</v>
      </c>
      <c r="B1058" s="135" t="s">
        <v>1463</v>
      </c>
      <c r="C1058" s="136" t="s">
        <v>2144</v>
      </c>
      <c r="D1058" s="142">
        <v>5.9149559999999992</v>
      </c>
      <c r="E1058" s="142">
        <f t="shared" si="1047"/>
        <v>0.35489735999999994</v>
      </c>
      <c r="F1058" s="142">
        <f t="shared" si="1048"/>
        <v>4.9685630399999994</v>
      </c>
      <c r="G1058" s="142">
        <v>0</v>
      </c>
      <c r="H1058" s="142">
        <f t="shared" si="1049"/>
        <v>0.5914955999999999</v>
      </c>
      <c r="I1058" s="142">
        <v>0.21127758000000002</v>
      </c>
      <c r="J1058" s="142">
        <v>0</v>
      </c>
      <c r="K1058" s="142">
        <v>0</v>
      </c>
      <c r="L1058" s="142">
        <v>0</v>
      </c>
      <c r="M1058" s="142">
        <v>0.21127758000000002</v>
      </c>
      <c r="N1058" s="142">
        <f t="shared" si="1050"/>
        <v>5.7036784199999992</v>
      </c>
      <c r="O1058" s="142">
        <f t="shared" si="1051"/>
        <v>0.35489735999999994</v>
      </c>
      <c r="P1058" s="142">
        <f t="shared" si="1052"/>
        <v>4.9685630399999994</v>
      </c>
      <c r="Q1058" s="142">
        <f t="shared" si="1053"/>
        <v>0</v>
      </c>
      <c r="R1058" s="142">
        <f t="shared" si="1054"/>
        <v>0.38021801999999988</v>
      </c>
      <c r="S1058" s="134">
        <v>2.2136653500000003</v>
      </c>
      <c r="T1058" s="134">
        <v>0.52105360000000001</v>
      </c>
      <c r="U1058" s="168">
        <v>1.5165470999999999</v>
      </c>
      <c r="V1058" s="134">
        <v>0</v>
      </c>
      <c r="W1058" s="142">
        <v>0.17606465000000002</v>
      </c>
      <c r="X1058" s="142"/>
      <c r="Y1058" s="142"/>
      <c r="Z1058" s="142"/>
      <c r="AA1058" s="142"/>
      <c r="AB1058" s="142"/>
      <c r="AC1058" s="142"/>
      <c r="AD1058" s="142"/>
      <c r="AE1058" s="134">
        <v>0</v>
      </c>
      <c r="AF1058" s="181">
        <v>2020</v>
      </c>
      <c r="AG1058" s="142" t="s">
        <v>2200</v>
      </c>
      <c r="AH1058" s="142" t="s">
        <v>2201</v>
      </c>
      <c r="AI1058" s="142" t="s">
        <v>2202</v>
      </c>
      <c r="AJ1058" s="134">
        <v>0.19350000000000001</v>
      </c>
      <c r="AK1058" s="142"/>
    </row>
    <row r="1059" spans="1:37" ht="15.75" x14ac:dyDescent="0.25">
      <c r="A1059" s="173"/>
      <c r="B1059" s="192" t="s">
        <v>611</v>
      </c>
      <c r="C1059" s="193"/>
      <c r="D1059" s="195">
        <v>1.5163199999999997</v>
      </c>
      <c r="E1059" s="195">
        <f t="shared" ref="E1059:AK1059" si="1055">SUM(E1060:E1060)</f>
        <v>9.0979199999999996E-2</v>
      </c>
      <c r="F1059" s="195">
        <f t="shared" si="1055"/>
        <v>1.2737087999999999</v>
      </c>
      <c r="G1059" s="195">
        <f t="shared" si="1055"/>
        <v>0</v>
      </c>
      <c r="H1059" s="195">
        <f t="shared" si="1055"/>
        <v>0.15163199999999999</v>
      </c>
      <c r="I1059" s="195">
        <f t="shared" si="1055"/>
        <v>0.107842152</v>
      </c>
      <c r="J1059" s="195">
        <f t="shared" si="1055"/>
        <v>0</v>
      </c>
      <c r="K1059" s="195">
        <f t="shared" si="1055"/>
        <v>0</v>
      </c>
      <c r="L1059" s="195">
        <f t="shared" si="1055"/>
        <v>0</v>
      </c>
      <c r="M1059" s="195">
        <f t="shared" si="1055"/>
        <v>0.107842152</v>
      </c>
      <c r="N1059" s="195">
        <f t="shared" si="1055"/>
        <v>1.408477848</v>
      </c>
      <c r="O1059" s="195">
        <f t="shared" si="1055"/>
        <v>9.0979199999999996E-2</v>
      </c>
      <c r="P1059" s="195">
        <f t="shared" si="1055"/>
        <v>1.2737087999999999</v>
      </c>
      <c r="Q1059" s="195">
        <f t="shared" si="1055"/>
        <v>0</v>
      </c>
      <c r="R1059" s="195">
        <f t="shared" si="1055"/>
        <v>4.3789847999999992E-2</v>
      </c>
      <c r="S1059" s="172">
        <v>8.9868459999999997E-2</v>
      </c>
      <c r="T1059" s="172">
        <v>0</v>
      </c>
      <c r="U1059" s="168">
        <v>0</v>
      </c>
      <c r="V1059" s="172">
        <v>0</v>
      </c>
      <c r="W1059" s="195">
        <v>8.9868459999999997E-2</v>
      </c>
      <c r="X1059" s="195">
        <f t="shared" si="1055"/>
        <v>0</v>
      </c>
      <c r="Y1059" s="195">
        <f t="shared" si="1055"/>
        <v>0</v>
      </c>
      <c r="Z1059" s="195">
        <f t="shared" si="1055"/>
        <v>0</v>
      </c>
      <c r="AA1059" s="195">
        <f t="shared" si="1055"/>
        <v>0</v>
      </c>
      <c r="AB1059" s="195"/>
      <c r="AC1059" s="195"/>
      <c r="AD1059" s="195"/>
      <c r="AE1059" s="195">
        <f t="shared" si="1055"/>
        <v>0</v>
      </c>
      <c r="AF1059" s="195"/>
      <c r="AG1059" s="195"/>
      <c r="AH1059" s="195"/>
      <c r="AI1059" s="195"/>
      <c r="AJ1059" s="195">
        <f t="shared" si="1055"/>
        <v>0</v>
      </c>
      <c r="AK1059" s="195">
        <f t="shared" si="1055"/>
        <v>0</v>
      </c>
    </row>
    <row r="1060" spans="1:37" ht="110.25" x14ac:dyDescent="0.25">
      <c r="A1060" s="141">
        <f t="shared" si="1037"/>
        <v>917</v>
      </c>
      <c r="B1060" s="135" t="s">
        <v>1464</v>
      </c>
      <c r="C1060" s="136" t="s">
        <v>1465</v>
      </c>
      <c r="D1060" s="142">
        <v>1.5163199999999999</v>
      </c>
      <c r="E1060" s="142">
        <f>D1060*6%</f>
        <v>9.0979199999999996E-2</v>
      </c>
      <c r="F1060" s="142">
        <f>D1060-E1060-H1060</f>
        <v>1.2737087999999999</v>
      </c>
      <c r="G1060" s="142">
        <v>0</v>
      </c>
      <c r="H1060" s="142">
        <f>D1060*10%</f>
        <v>0.15163199999999999</v>
      </c>
      <c r="I1060" s="142">
        <v>0.107842152</v>
      </c>
      <c r="J1060" s="142">
        <v>0</v>
      </c>
      <c r="K1060" s="142">
        <v>0</v>
      </c>
      <c r="L1060" s="142">
        <v>0</v>
      </c>
      <c r="M1060" s="142">
        <v>0.107842152</v>
      </c>
      <c r="N1060" s="142">
        <f>D1060-I1060</f>
        <v>1.408477848</v>
      </c>
      <c r="O1060" s="142">
        <f t="shared" ref="O1060" si="1056">E1060-J1060</f>
        <v>9.0979199999999996E-2</v>
      </c>
      <c r="P1060" s="142">
        <f t="shared" ref="P1060" si="1057">F1060-K1060</f>
        <v>1.2737087999999999</v>
      </c>
      <c r="Q1060" s="142">
        <f t="shared" ref="Q1060" si="1058">G1060-L1060</f>
        <v>0</v>
      </c>
      <c r="R1060" s="142">
        <f t="shared" ref="R1060" si="1059">H1060-M1060</f>
        <v>4.3789847999999992E-2</v>
      </c>
      <c r="S1060" s="134">
        <v>8.9868459999999997E-2</v>
      </c>
      <c r="T1060" s="134">
        <v>0</v>
      </c>
      <c r="U1060" s="168">
        <v>0</v>
      </c>
      <c r="V1060" s="134">
        <v>0</v>
      </c>
      <c r="W1060" s="142">
        <v>8.9868459999999997E-2</v>
      </c>
      <c r="X1060" s="142"/>
      <c r="Y1060" s="142"/>
      <c r="Z1060" s="142"/>
      <c r="AA1060" s="142"/>
      <c r="AB1060" s="142"/>
      <c r="AC1060" s="142"/>
      <c r="AD1060" s="142"/>
      <c r="AE1060" s="134">
        <v>0</v>
      </c>
      <c r="AF1060" s="142"/>
      <c r="AG1060" s="142"/>
      <c r="AH1060" s="142"/>
      <c r="AI1060" s="142"/>
      <c r="AJ1060" s="134">
        <v>0</v>
      </c>
      <c r="AK1060" s="142"/>
    </row>
    <row r="1061" spans="1:37" ht="31.5" x14ac:dyDescent="0.25">
      <c r="A1061" s="173"/>
      <c r="B1061" s="192" t="s">
        <v>1121</v>
      </c>
      <c r="C1061" s="193"/>
      <c r="D1061" s="195">
        <v>3.9484079999999997</v>
      </c>
      <c r="E1061" s="195">
        <f t="shared" ref="E1061:AK1061" si="1060">E1062</f>
        <v>0.23690447999999997</v>
      </c>
      <c r="F1061" s="195">
        <f t="shared" si="1060"/>
        <v>3.3166627200000001</v>
      </c>
      <c r="G1061" s="195">
        <f t="shared" si="1060"/>
        <v>0</v>
      </c>
      <c r="H1061" s="195">
        <f t="shared" si="1060"/>
        <v>0.39484079999999999</v>
      </c>
      <c r="I1061" s="195">
        <f t="shared" si="1060"/>
        <v>0.180403164</v>
      </c>
      <c r="J1061" s="195">
        <f t="shared" si="1060"/>
        <v>0</v>
      </c>
      <c r="K1061" s="195">
        <f t="shared" si="1060"/>
        <v>0</v>
      </c>
      <c r="L1061" s="195">
        <f t="shared" si="1060"/>
        <v>0</v>
      </c>
      <c r="M1061" s="195">
        <f t="shared" si="1060"/>
        <v>0.180403164</v>
      </c>
      <c r="N1061" s="195">
        <f t="shared" si="1060"/>
        <v>3.7680048359999998</v>
      </c>
      <c r="O1061" s="195">
        <f t="shared" si="1060"/>
        <v>0.23690447999999997</v>
      </c>
      <c r="P1061" s="195">
        <f t="shared" si="1060"/>
        <v>3.3166627200000001</v>
      </c>
      <c r="Q1061" s="195">
        <f t="shared" si="1060"/>
        <v>0</v>
      </c>
      <c r="R1061" s="195">
        <f t="shared" si="1060"/>
        <v>0.21443763599999999</v>
      </c>
      <c r="S1061" s="172">
        <v>3.3454273099999998</v>
      </c>
      <c r="T1061" s="172">
        <v>0.37095254</v>
      </c>
      <c r="U1061" s="168">
        <v>2.8241387999999996</v>
      </c>
      <c r="V1061" s="172">
        <v>0</v>
      </c>
      <c r="W1061" s="195">
        <v>0.15033597000000001</v>
      </c>
      <c r="X1061" s="195">
        <f t="shared" si="1060"/>
        <v>0</v>
      </c>
      <c r="Y1061" s="195">
        <f t="shared" si="1060"/>
        <v>0</v>
      </c>
      <c r="Z1061" s="195">
        <f t="shared" si="1060"/>
        <v>0</v>
      </c>
      <c r="AA1061" s="195">
        <f t="shared" si="1060"/>
        <v>0</v>
      </c>
      <c r="AB1061" s="195"/>
      <c r="AC1061" s="195"/>
      <c r="AD1061" s="195"/>
      <c r="AE1061" s="195">
        <f t="shared" si="1060"/>
        <v>0.8</v>
      </c>
      <c r="AF1061" s="195"/>
      <c r="AG1061" s="195"/>
      <c r="AH1061" s="195"/>
      <c r="AI1061" s="195"/>
      <c r="AJ1061" s="195">
        <f t="shared" si="1060"/>
        <v>0</v>
      </c>
      <c r="AK1061" s="195">
        <f t="shared" si="1060"/>
        <v>0</v>
      </c>
    </row>
    <row r="1062" spans="1:37" ht="63" x14ac:dyDescent="0.25">
      <c r="A1062" s="141">
        <f t="shared" si="1037"/>
        <v>918</v>
      </c>
      <c r="B1062" s="135" t="s">
        <v>1466</v>
      </c>
      <c r="C1062" s="136" t="s">
        <v>1467</v>
      </c>
      <c r="D1062" s="142">
        <v>3.9484079999999997</v>
      </c>
      <c r="E1062" s="142">
        <f>D1062*6%</f>
        <v>0.23690447999999997</v>
      </c>
      <c r="F1062" s="142">
        <f>D1062-E1062-H1062</f>
        <v>3.3166627200000001</v>
      </c>
      <c r="G1062" s="142">
        <v>0</v>
      </c>
      <c r="H1062" s="142">
        <f>D1062*10%</f>
        <v>0.39484079999999999</v>
      </c>
      <c r="I1062" s="142">
        <v>0.180403164</v>
      </c>
      <c r="J1062" s="142">
        <v>0</v>
      </c>
      <c r="K1062" s="142">
        <v>0</v>
      </c>
      <c r="L1062" s="142">
        <v>0</v>
      </c>
      <c r="M1062" s="142">
        <v>0.180403164</v>
      </c>
      <c r="N1062" s="142">
        <f>D1062-I1062</f>
        <v>3.7680048359999998</v>
      </c>
      <c r="O1062" s="142">
        <f t="shared" ref="O1062" si="1061">E1062-J1062</f>
        <v>0.23690447999999997</v>
      </c>
      <c r="P1062" s="142">
        <f t="shared" ref="P1062" si="1062">F1062-K1062</f>
        <v>3.3166627200000001</v>
      </c>
      <c r="Q1062" s="142">
        <f t="shared" ref="Q1062" si="1063">G1062-L1062</f>
        <v>0</v>
      </c>
      <c r="R1062" s="142">
        <f t="shared" ref="R1062" si="1064">H1062-M1062</f>
        <v>0.21443763599999999</v>
      </c>
      <c r="S1062" s="134">
        <v>3.3454273099999998</v>
      </c>
      <c r="T1062" s="134">
        <v>0.37095254</v>
      </c>
      <c r="U1062" s="168">
        <v>2.8241387999999996</v>
      </c>
      <c r="V1062" s="134">
        <v>0</v>
      </c>
      <c r="W1062" s="142">
        <v>0.15033597000000001</v>
      </c>
      <c r="X1062" s="142"/>
      <c r="Y1062" s="142"/>
      <c r="Z1062" s="142"/>
      <c r="AA1062" s="142"/>
      <c r="AB1062" s="181">
        <v>2020</v>
      </c>
      <c r="AC1062" s="142" t="s">
        <v>2198</v>
      </c>
      <c r="AD1062" s="142" t="s">
        <v>2199</v>
      </c>
      <c r="AE1062" s="134">
        <v>0.8</v>
      </c>
      <c r="AF1062" s="142"/>
      <c r="AG1062" s="142"/>
      <c r="AH1062" s="142"/>
      <c r="AI1062" s="142"/>
      <c r="AJ1062" s="134">
        <v>0</v>
      </c>
      <c r="AK1062" s="142"/>
    </row>
    <row r="1063" spans="1:37" ht="15.75" x14ac:dyDescent="0.25">
      <c r="A1063" s="173"/>
      <c r="B1063" s="192" t="s">
        <v>617</v>
      </c>
      <c r="C1063" s="193"/>
      <c r="D1063" s="195">
        <v>1.19112</v>
      </c>
      <c r="E1063" s="195">
        <f t="shared" ref="E1063:AK1063" si="1065">SUM(E1064:E1064)</f>
        <v>7.1467199999999995E-2</v>
      </c>
      <c r="F1063" s="195">
        <f t="shared" si="1065"/>
        <v>1.0005408</v>
      </c>
      <c r="G1063" s="195">
        <f t="shared" si="1065"/>
        <v>0</v>
      </c>
      <c r="H1063" s="195">
        <f t="shared" si="1065"/>
        <v>0.119112</v>
      </c>
      <c r="I1063" s="195">
        <f t="shared" si="1065"/>
        <v>1.291696296</v>
      </c>
      <c r="J1063" s="195">
        <f t="shared" si="1065"/>
        <v>0.11439454</v>
      </c>
      <c r="K1063" s="195">
        <f t="shared" si="1065"/>
        <v>1.05315044</v>
      </c>
      <c r="L1063" s="195">
        <f t="shared" si="1065"/>
        <v>0</v>
      </c>
      <c r="M1063" s="195">
        <f t="shared" si="1065"/>
        <v>0.12415131599999998</v>
      </c>
      <c r="N1063" s="195">
        <f t="shared" si="1065"/>
        <v>-0.10057629600000006</v>
      </c>
      <c r="O1063" s="195">
        <f t="shared" si="1065"/>
        <v>-4.2927340000000008E-2</v>
      </c>
      <c r="P1063" s="195">
        <f t="shared" si="1065"/>
        <v>-5.2609640000000013E-2</v>
      </c>
      <c r="Q1063" s="195">
        <f t="shared" si="1065"/>
        <v>0</v>
      </c>
      <c r="R1063" s="195">
        <f t="shared" si="1065"/>
        <v>-5.0393159999999881E-3</v>
      </c>
      <c r="S1063" s="172">
        <v>0.10345943000000001</v>
      </c>
      <c r="T1063" s="172">
        <v>0</v>
      </c>
      <c r="U1063" s="168">
        <v>0</v>
      </c>
      <c r="V1063" s="172">
        <v>0</v>
      </c>
      <c r="W1063" s="195">
        <v>0.10345943000000001</v>
      </c>
      <c r="X1063" s="195">
        <f t="shared" si="1065"/>
        <v>0</v>
      </c>
      <c r="Y1063" s="195">
        <f t="shared" si="1065"/>
        <v>0</v>
      </c>
      <c r="Z1063" s="195">
        <f t="shared" si="1065"/>
        <v>0</v>
      </c>
      <c r="AA1063" s="195">
        <f t="shared" si="1065"/>
        <v>0</v>
      </c>
      <c r="AB1063" s="195"/>
      <c r="AC1063" s="195"/>
      <c r="AD1063" s="195"/>
      <c r="AE1063" s="195">
        <f t="shared" si="1065"/>
        <v>0</v>
      </c>
      <c r="AF1063" s="195"/>
      <c r="AG1063" s="195"/>
      <c r="AH1063" s="195"/>
      <c r="AI1063" s="195"/>
      <c r="AJ1063" s="195">
        <f t="shared" si="1065"/>
        <v>0.33799999999999997</v>
      </c>
      <c r="AK1063" s="195">
        <f t="shared" si="1065"/>
        <v>0</v>
      </c>
    </row>
    <row r="1064" spans="1:37" ht="63" x14ac:dyDescent="0.25">
      <c r="A1064" s="141">
        <f t="shared" si="1037"/>
        <v>919</v>
      </c>
      <c r="B1064" s="135" t="s">
        <v>1468</v>
      </c>
      <c r="C1064" s="136" t="s">
        <v>1469</v>
      </c>
      <c r="D1064" s="142">
        <v>1.19112</v>
      </c>
      <c r="E1064" s="142">
        <f>D1064*6%</f>
        <v>7.1467199999999995E-2</v>
      </c>
      <c r="F1064" s="142">
        <f>D1064-E1064-H1064</f>
        <v>1.0005408</v>
      </c>
      <c r="G1064" s="142">
        <v>0</v>
      </c>
      <c r="H1064" s="142">
        <f>D1064*10%</f>
        <v>0.119112</v>
      </c>
      <c r="I1064" s="142">
        <v>1.291696296</v>
      </c>
      <c r="J1064" s="142">
        <v>0.11439454</v>
      </c>
      <c r="K1064" s="142">
        <v>1.05315044</v>
      </c>
      <c r="L1064" s="142">
        <v>0</v>
      </c>
      <c r="M1064" s="142">
        <v>0.12415131599999998</v>
      </c>
      <c r="N1064" s="142">
        <f>D1064-I1064</f>
        <v>-0.10057629600000006</v>
      </c>
      <c r="O1064" s="142">
        <f t="shared" ref="O1064" si="1066">E1064-J1064</f>
        <v>-4.2927340000000008E-2</v>
      </c>
      <c r="P1064" s="142">
        <f t="shared" ref="P1064" si="1067">F1064-K1064</f>
        <v>-5.2609640000000013E-2</v>
      </c>
      <c r="Q1064" s="142">
        <f t="shared" ref="Q1064" si="1068">G1064-L1064</f>
        <v>0</v>
      </c>
      <c r="R1064" s="142">
        <f t="shared" ref="R1064" si="1069">H1064-M1064</f>
        <v>-5.0393159999999881E-3</v>
      </c>
      <c r="S1064" s="134">
        <v>0.10345943000000001</v>
      </c>
      <c r="T1064" s="134">
        <v>0</v>
      </c>
      <c r="U1064" s="168">
        <v>0</v>
      </c>
      <c r="V1064" s="134">
        <v>0</v>
      </c>
      <c r="W1064" s="142">
        <v>0.10345943000000001</v>
      </c>
      <c r="X1064" s="142"/>
      <c r="Y1064" s="142"/>
      <c r="Z1064" s="142"/>
      <c r="AA1064" s="142"/>
      <c r="AB1064" s="142"/>
      <c r="AC1064" s="142"/>
      <c r="AD1064" s="142"/>
      <c r="AE1064" s="134">
        <v>0</v>
      </c>
      <c r="AF1064" s="181">
        <v>2020</v>
      </c>
      <c r="AG1064" s="142" t="s">
        <v>2200</v>
      </c>
      <c r="AH1064" s="142" t="s">
        <v>2201</v>
      </c>
      <c r="AI1064" s="142" t="s">
        <v>2202</v>
      </c>
      <c r="AJ1064" s="134">
        <v>0.33799999999999997</v>
      </c>
      <c r="AK1064" s="142"/>
    </row>
    <row r="1065" spans="1:37" ht="31.5" x14ac:dyDescent="0.25">
      <c r="A1065" s="173"/>
      <c r="B1065" s="192" t="s">
        <v>1470</v>
      </c>
      <c r="C1065" s="193"/>
      <c r="D1065" s="195">
        <v>10.169315999999998</v>
      </c>
      <c r="E1065" s="195">
        <f t="shared" ref="E1065:AK1065" si="1070">SUM(E1066:E1067)</f>
        <v>0.61015895999999992</v>
      </c>
      <c r="F1065" s="195">
        <f t="shared" si="1070"/>
        <v>8.5422254399999993</v>
      </c>
      <c r="G1065" s="195">
        <f t="shared" si="1070"/>
        <v>0</v>
      </c>
      <c r="H1065" s="195">
        <f t="shared" si="1070"/>
        <v>1.0169315999999999</v>
      </c>
      <c r="I1065" s="195">
        <f t="shared" si="1070"/>
        <v>2.0643181299999998</v>
      </c>
      <c r="J1065" s="195">
        <f t="shared" si="1070"/>
        <v>0.20782985000000001</v>
      </c>
      <c r="K1065" s="195">
        <f t="shared" si="1070"/>
        <v>1.2953469799999999</v>
      </c>
      <c r="L1065" s="195">
        <f t="shared" si="1070"/>
        <v>0</v>
      </c>
      <c r="M1065" s="195">
        <f t="shared" si="1070"/>
        <v>0.56114129999999995</v>
      </c>
      <c r="N1065" s="195">
        <f t="shared" si="1070"/>
        <v>8.1049978699999983</v>
      </c>
      <c r="O1065" s="195">
        <f t="shared" si="1070"/>
        <v>0.40232910999999988</v>
      </c>
      <c r="P1065" s="195">
        <f t="shared" si="1070"/>
        <v>7.2468784599999996</v>
      </c>
      <c r="Q1065" s="195">
        <f t="shared" si="1070"/>
        <v>0</v>
      </c>
      <c r="R1065" s="195">
        <f t="shared" si="1070"/>
        <v>0.45579029999999998</v>
      </c>
      <c r="S1065" s="172">
        <v>5.27989234</v>
      </c>
      <c r="T1065" s="172">
        <v>0.17712582999999998</v>
      </c>
      <c r="U1065" s="168">
        <v>4.6351487599999999</v>
      </c>
      <c r="V1065" s="172">
        <v>0</v>
      </c>
      <c r="W1065" s="195">
        <v>0.46761775</v>
      </c>
      <c r="X1065" s="195">
        <f t="shared" si="1070"/>
        <v>0</v>
      </c>
      <c r="Y1065" s="195">
        <f t="shared" si="1070"/>
        <v>0</v>
      </c>
      <c r="Z1065" s="195">
        <f t="shared" si="1070"/>
        <v>0</v>
      </c>
      <c r="AA1065" s="195">
        <f t="shared" si="1070"/>
        <v>0</v>
      </c>
      <c r="AB1065" s="195"/>
      <c r="AC1065" s="195"/>
      <c r="AD1065" s="195"/>
      <c r="AE1065" s="195">
        <f t="shared" si="1070"/>
        <v>0</v>
      </c>
      <c r="AF1065" s="195"/>
      <c r="AG1065" s="195"/>
      <c r="AH1065" s="195"/>
      <c r="AI1065" s="195"/>
      <c r="AJ1065" s="195">
        <f t="shared" si="1070"/>
        <v>0.04</v>
      </c>
      <c r="AK1065" s="195">
        <f t="shared" si="1070"/>
        <v>0</v>
      </c>
    </row>
    <row r="1066" spans="1:37" ht="94.5" x14ac:dyDescent="0.25">
      <c r="A1066" s="141">
        <f t="shared" si="1037"/>
        <v>920</v>
      </c>
      <c r="B1066" s="135" t="s">
        <v>1471</v>
      </c>
      <c r="C1066" s="136" t="s">
        <v>1472</v>
      </c>
      <c r="D1066" s="142">
        <v>1.8128400000000002</v>
      </c>
      <c r="E1066" s="142">
        <f t="shared" ref="E1066:E1067" si="1071">D1066*6%</f>
        <v>0.1087704</v>
      </c>
      <c r="F1066" s="142">
        <f t="shared" ref="F1066:F1067" si="1072">D1066-E1066-H1066</f>
        <v>1.5227856000000002</v>
      </c>
      <c r="G1066" s="142">
        <v>0</v>
      </c>
      <c r="H1066" s="142">
        <f t="shared" ref="H1066:H1067" si="1073">D1066*10%</f>
        <v>0.18128400000000003</v>
      </c>
      <c r="I1066" s="142">
        <v>1.5031768299999999</v>
      </c>
      <c r="J1066" s="142">
        <v>0.20782985000000001</v>
      </c>
      <c r="K1066" s="142">
        <v>1.2953469799999999</v>
      </c>
      <c r="L1066" s="142">
        <v>0</v>
      </c>
      <c r="M1066" s="142">
        <v>0</v>
      </c>
      <c r="N1066" s="142">
        <f t="shared" ref="N1066:N1067" si="1074">D1066-I1066</f>
        <v>0.30966317000000032</v>
      </c>
      <c r="O1066" s="142">
        <f t="shared" ref="O1066:O1067" si="1075">E1066-J1066</f>
        <v>-9.9059450000000007E-2</v>
      </c>
      <c r="P1066" s="142">
        <f t="shared" ref="P1066:P1067" si="1076">F1066-K1066</f>
        <v>0.22743862000000026</v>
      </c>
      <c r="Q1066" s="142">
        <f t="shared" ref="Q1066:Q1067" si="1077">G1066-L1066</f>
        <v>0</v>
      </c>
      <c r="R1066" s="142">
        <f t="shared" ref="R1066:R1067" si="1078">H1066-M1066</f>
        <v>0.18128400000000003</v>
      </c>
      <c r="S1066" s="134">
        <v>0</v>
      </c>
      <c r="T1066" s="134">
        <v>0</v>
      </c>
      <c r="U1066" s="168">
        <v>0</v>
      </c>
      <c r="V1066" s="134">
        <v>0</v>
      </c>
      <c r="W1066" s="142">
        <v>0</v>
      </c>
      <c r="X1066" s="142"/>
      <c r="Y1066" s="142"/>
      <c r="Z1066" s="142"/>
      <c r="AA1066" s="142"/>
      <c r="AB1066" s="142"/>
      <c r="AC1066" s="142"/>
      <c r="AD1066" s="142"/>
      <c r="AE1066" s="134">
        <v>0</v>
      </c>
      <c r="AF1066" s="142"/>
      <c r="AG1066" s="142"/>
      <c r="AH1066" s="142"/>
      <c r="AI1066" s="142"/>
      <c r="AJ1066" s="134">
        <v>0</v>
      </c>
      <c r="AK1066" s="142"/>
    </row>
    <row r="1067" spans="1:37" ht="63" x14ac:dyDescent="0.25">
      <c r="A1067" s="267">
        <f t="shared" si="1037"/>
        <v>921</v>
      </c>
      <c r="B1067" s="135" t="s">
        <v>1473</v>
      </c>
      <c r="C1067" s="136" t="s">
        <v>2146</v>
      </c>
      <c r="D1067" s="142">
        <v>8.3564759999999989</v>
      </c>
      <c r="E1067" s="142">
        <f t="shared" si="1071"/>
        <v>0.50138855999999987</v>
      </c>
      <c r="F1067" s="142">
        <f t="shared" si="1072"/>
        <v>7.0194398399999995</v>
      </c>
      <c r="G1067" s="142">
        <v>0</v>
      </c>
      <c r="H1067" s="142">
        <f t="shared" si="1073"/>
        <v>0.83564759999999993</v>
      </c>
      <c r="I1067" s="142">
        <v>0.56114129999999995</v>
      </c>
      <c r="J1067" s="142">
        <v>0</v>
      </c>
      <c r="K1067" s="142">
        <v>0</v>
      </c>
      <c r="L1067" s="142">
        <v>0</v>
      </c>
      <c r="M1067" s="142">
        <v>0.56114129999999995</v>
      </c>
      <c r="N1067" s="142">
        <f t="shared" si="1074"/>
        <v>7.7953346999999988</v>
      </c>
      <c r="O1067" s="142">
        <f t="shared" si="1075"/>
        <v>0.50138855999999987</v>
      </c>
      <c r="P1067" s="142">
        <f t="shared" si="1076"/>
        <v>7.0194398399999995</v>
      </c>
      <c r="Q1067" s="142">
        <f t="shared" si="1077"/>
        <v>0</v>
      </c>
      <c r="R1067" s="142">
        <f t="shared" si="1078"/>
        <v>0.27450629999999998</v>
      </c>
      <c r="S1067" s="134">
        <v>5.27989234</v>
      </c>
      <c r="T1067" s="134">
        <v>0.17712582999999998</v>
      </c>
      <c r="U1067" s="168">
        <v>4.6351487599999999</v>
      </c>
      <c r="V1067" s="134">
        <v>0</v>
      </c>
      <c r="W1067" s="142">
        <v>0.46761775</v>
      </c>
      <c r="X1067" s="142"/>
      <c r="Y1067" s="142"/>
      <c r="Z1067" s="142"/>
      <c r="AA1067" s="142"/>
      <c r="AB1067" s="142"/>
      <c r="AC1067" s="142"/>
      <c r="AD1067" s="142"/>
      <c r="AE1067" s="134">
        <v>0</v>
      </c>
      <c r="AF1067" s="181">
        <v>2020</v>
      </c>
      <c r="AG1067" s="142" t="s">
        <v>2200</v>
      </c>
      <c r="AH1067" s="142" t="s">
        <v>2201</v>
      </c>
      <c r="AI1067" s="142" t="s">
        <v>2202</v>
      </c>
      <c r="AJ1067" s="134">
        <v>0.04</v>
      </c>
      <c r="AK1067" s="142"/>
    </row>
    <row r="1068" spans="1:37" ht="15.75" x14ac:dyDescent="0.25">
      <c r="A1068" s="173"/>
      <c r="B1068" s="192" t="s">
        <v>691</v>
      </c>
      <c r="C1068" s="193"/>
      <c r="D1068" s="195">
        <v>3.8807279999999995</v>
      </c>
      <c r="E1068" s="195">
        <f t="shared" ref="E1068:AK1068" si="1079">SUM(E1069:E1070)</f>
        <v>0.23284367999999997</v>
      </c>
      <c r="F1068" s="195">
        <f t="shared" si="1079"/>
        <v>3.25981152</v>
      </c>
      <c r="G1068" s="195">
        <f t="shared" si="1079"/>
        <v>0</v>
      </c>
      <c r="H1068" s="195">
        <f t="shared" si="1079"/>
        <v>0.38807280000000005</v>
      </c>
      <c r="I1068" s="195">
        <f t="shared" si="1079"/>
        <v>3.4650972000000002E-2</v>
      </c>
      <c r="J1068" s="195">
        <f t="shared" si="1079"/>
        <v>0</v>
      </c>
      <c r="K1068" s="195">
        <f t="shared" si="1079"/>
        <v>0</v>
      </c>
      <c r="L1068" s="195">
        <f t="shared" si="1079"/>
        <v>0</v>
      </c>
      <c r="M1068" s="195">
        <f t="shared" si="1079"/>
        <v>3.4650972000000002E-2</v>
      </c>
      <c r="N1068" s="195">
        <f t="shared" si="1079"/>
        <v>3.8460770279999998</v>
      </c>
      <c r="O1068" s="195">
        <f t="shared" si="1079"/>
        <v>0.23284367999999997</v>
      </c>
      <c r="P1068" s="195">
        <f t="shared" si="1079"/>
        <v>3.25981152</v>
      </c>
      <c r="Q1068" s="195">
        <f t="shared" si="1079"/>
        <v>0</v>
      </c>
      <c r="R1068" s="195">
        <f t="shared" si="1079"/>
        <v>0.35342182800000005</v>
      </c>
      <c r="S1068" s="172">
        <v>2.8875809999999998E-2</v>
      </c>
      <c r="T1068" s="172">
        <v>0</v>
      </c>
      <c r="U1068" s="168">
        <v>0</v>
      </c>
      <c r="V1068" s="172">
        <v>0</v>
      </c>
      <c r="W1068" s="195">
        <v>2.8875809999999998E-2</v>
      </c>
      <c r="X1068" s="195">
        <f t="shared" si="1079"/>
        <v>0</v>
      </c>
      <c r="Y1068" s="195">
        <f t="shared" si="1079"/>
        <v>0</v>
      </c>
      <c r="Z1068" s="195">
        <f t="shared" si="1079"/>
        <v>0</v>
      </c>
      <c r="AA1068" s="195">
        <f t="shared" si="1079"/>
        <v>0</v>
      </c>
      <c r="AB1068" s="195"/>
      <c r="AC1068" s="195"/>
      <c r="AD1068" s="195"/>
      <c r="AE1068" s="195">
        <f t="shared" si="1079"/>
        <v>0</v>
      </c>
      <c r="AF1068" s="195"/>
      <c r="AG1068" s="195"/>
      <c r="AH1068" s="195"/>
      <c r="AI1068" s="195"/>
      <c r="AJ1068" s="195">
        <f t="shared" si="1079"/>
        <v>0</v>
      </c>
      <c r="AK1068" s="195">
        <f t="shared" si="1079"/>
        <v>0</v>
      </c>
    </row>
    <row r="1069" spans="1:37" ht="63" x14ac:dyDescent="0.25">
      <c r="A1069" s="141">
        <f t="shared" si="1037"/>
        <v>922</v>
      </c>
      <c r="B1069" s="135" t="s">
        <v>1474</v>
      </c>
      <c r="C1069" s="136" t="s">
        <v>1475</v>
      </c>
      <c r="D1069" s="142">
        <v>3.393516</v>
      </c>
      <c r="E1069" s="142">
        <f t="shared" ref="E1069:E1070" si="1080">D1069*6%</f>
        <v>0.20361095999999998</v>
      </c>
      <c r="F1069" s="142">
        <f t="shared" ref="F1069:F1070" si="1081">D1069-E1069-H1069</f>
        <v>2.8505534400000001</v>
      </c>
      <c r="G1069" s="142">
        <v>0</v>
      </c>
      <c r="H1069" s="142">
        <f t="shared" ref="H1069:H1070" si="1082">D1069*10%</f>
        <v>0.33935160000000003</v>
      </c>
      <c r="I1069" s="142">
        <v>0</v>
      </c>
      <c r="J1069" s="142">
        <v>0</v>
      </c>
      <c r="K1069" s="142">
        <v>0</v>
      </c>
      <c r="L1069" s="142">
        <v>0</v>
      </c>
      <c r="M1069" s="142">
        <v>0</v>
      </c>
      <c r="N1069" s="142">
        <f t="shared" ref="N1069:N1070" si="1083">D1069-I1069</f>
        <v>3.393516</v>
      </c>
      <c r="O1069" s="142">
        <f t="shared" ref="O1069:O1070" si="1084">E1069-J1069</f>
        <v>0.20361095999999998</v>
      </c>
      <c r="P1069" s="142">
        <f t="shared" ref="P1069:P1070" si="1085">F1069-K1069</f>
        <v>2.8505534400000001</v>
      </c>
      <c r="Q1069" s="142">
        <f t="shared" ref="Q1069:Q1070" si="1086">G1069-L1069</f>
        <v>0</v>
      </c>
      <c r="R1069" s="142">
        <f t="shared" ref="R1069:R1070" si="1087">H1069-M1069</f>
        <v>0.33935160000000003</v>
      </c>
      <c r="S1069" s="134">
        <v>0</v>
      </c>
      <c r="T1069" s="134">
        <v>0</v>
      </c>
      <c r="U1069" s="168">
        <v>0</v>
      </c>
      <c r="V1069" s="134">
        <v>0</v>
      </c>
      <c r="W1069" s="142">
        <v>0</v>
      </c>
      <c r="X1069" s="142"/>
      <c r="Y1069" s="142"/>
      <c r="Z1069" s="142"/>
      <c r="AA1069" s="142"/>
      <c r="AB1069" s="142"/>
      <c r="AC1069" s="142"/>
      <c r="AD1069" s="142"/>
      <c r="AE1069" s="134">
        <v>0</v>
      </c>
      <c r="AF1069" s="142"/>
      <c r="AG1069" s="142"/>
      <c r="AH1069" s="142"/>
      <c r="AI1069" s="142"/>
      <c r="AJ1069" s="134">
        <v>0</v>
      </c>
      <c r="AK1069" s="142"/>
    </row>
    <row r="1070" spans="1:37" ht="63" x14ac:dyDescent="0.25">
      <c r="A1070" s="241">
        <f t="shared" si="1037"/>
        <v>923</v>
      </c>
      <c r="B1070" s="135" t="s">
        <v>1476</v>
      </c>
      <c r="C1070" s="136" t="s">
        <v>1477</v>
      </c>
      <c r="D1070" s="142">
        <v>0.48721199999999998</v>
      </c>
      <c r="E1070" s="142">
        <f t="shared" si="1080"/>
        <v>2.9232719999999997E-2</v>
      </c>
      <c r="F1070" s="142">
        <f t="shared" si="1081"/>
        <v>0.40925807999999997</v>
      </c>
      <c r="G1070" s="142">
        <v>0</v>
      </c>
      <c r="H1070" s="142">
        <f t="shared" si="1082"/>
        <v>4.8721199999999999E-2</v>
      </c>
      <c r="I1070" s="142">
        <v>3.4650972000000002E-2</v>
      </c>
      <c r="J1070" s="142">
        <v>0</v>
      </c>
      <c r="K1070" s="142">
        <v>0</v>
      </c>
      <c r="L1070" s="142">
        <v>0</v>
      </c>
      <c r="M1070" s="142">
        <v>3.4650972000000002E-2</v>
      </c>
      <c r="N1070" s="142">
        <f t="shared" si="1083"/>
        <v>0.45256102799999998</v>
      </c>
      <c r="O1070" s="142">
        <f t="shared" si="1084"/>
        <v>2.9232719999999997E-2</v>
      </c>
      <c r="P1070" s="142">
        <f t="shared" si="1085"/>
        <v>0.40925807999999997</v>
      </c>
      <c r="Q1070" s="142">
        <f t="shared" si="1086"/>
        <v>0</v>
      </c>
      <c r="R1070" s="142">
        <f t="shared" si="1087"/>
        <v>1.4070227999999997E-2</v>
      </c>
      <c r="S1070" s="134">
        <v>2.8875809999999998E-2</v>
      </c>
      <c r="T1070" s="134">
        <v>0</v>
      </c>
      <c r="U1070" s="168">
        <v>0</v>
      </c>
      <c r="V1070" s="134">
        <v>0</v>
      </c>
      <c r="W1070" s="142">
        <v>2.8875809999999998E-2</v>
      </c>
      <c r="X1070" s="142"/>
      <c r="Y1070" s="142"/>
      <c r="Z1070" s="142"/>
      <c r="AA1070" s="142"/>
      <c r="AB1070" s="142"/>
      <c r="AC1070" s="142"/>
      <c r="AD1070" s="142"/>
      <c r="AE1070" s="134">
        <v>0</v>
      </c>
      <c r="AF1070" s="142"/>
      <c r="AG1070" s="142"/>
      <c r="AH1070" s="142"/>
      <c r="AI1070" s="142"/>
      <c r="AJ1070" s="134">
        <v>0</v>
      </c>
      <c r="AK1070" s="142"/>
    </row>
    <row r="1071" spans="1:37" ht="31.5" x14ac:dyDescent="0.25">
      <c r="A1071" s="173"/>
      <c r="B1071" s="192" t="s">
        <v>2147</v>
      </c>
      <c r="C1071" s="193"/>
      <c r="D1071" s="195">
        <v>7.9041119999999996</v>
      </c>
      <c r="E1071" s="195">
        <f t="shared" ref="E1071:AK1071" si="1088">SUM(E1072)</f>
        <v>0.47424672000000001</v>
      </c>
      <c r="F1071" s="195">
        <f t="shared" si="1088"/>
        <v>6.6394540800000001</v>
      </c>
      <c r="G1071" s="195">
        <f t="shared" si="1088"/>
        <v>0</v>
      </c>
      <c r="H1071" s="195">
        <f t="shared" si="1088"/>
        <v>0.79041120000000009</v>
      </c>
      <c r="I1071" s="195">
        <f t="shared" si="1088"/>
        <v>0.602663634</v>
      </c>
      <c r="J1071" s="195">
        <f t="shared" si="1088"/>
        <v>0</v>
      </c>
      <c r="K1071" s="195">
        <f t="shared" si="1088"/>
        <v>0</v>
      </c>
      <c r="L1071" s="195">
        <f t="shared" si="1088"/>
        <v>0</v>
      </c>
      <c r="M1071" s="195">
        <f t="shared" si="1088"/>
        <v>0.602663634</v>
      </c>
      <c r="N1071" s="195">
        <f t="shared" si="1088"/>
        <v>7.3014483660000007</v>
      </c>
      <c r="O1071" s="195">
        <f t="shared" si="1088"/>
        <v>0.47424672000000001</v>
      </c>
      <c r="P1071" s="195">
        <f t="shared" si="1088"/>
        <v>6.6394540800000001</v>
      </c>
      <c r="Q1071" s="195">
        <f t="shared" si="1088"/>
        <v>0</v>
      </c>
      <c r="R1071" s="195">
        <f t="shared" si="1088"/>
        <v>0.18774756600000009</v>
      </c>
      <c r="S1071" s="172">
        <v>0.48151186000000007</v>
      </c>
      <c r="T1071" s="172">
        <v>0</v>
      </c>
      <c r="U1071" s="168">
        <v>0</v>
      </c>
      <c r="V1071" s="172">
        <v>0</v>
      </c>
      <c r="W1071" s="195">
        <v>0.48151186000000007</v>
      </c>
      <c r="X1071" s="195">
        <f t="shared" si="1088"/>
        <v>0</v>
      </c>
      <c r="Y1071" s="195">
        <f t="shared" si="1088"/>
        <v>0</v>
      </c>
      <c r="Z1071" s="195">
        <f t="shared" si="1088"/>
        <v>0</v>
      </c>
      <c r="AA1071" s="195">
        <f t="shared" si="1088"/>
        <v>0</v>
      </c>
      <c r="AB1071" s="195"/>
      <c r="AC1071" s="195"/>
      <c r="AD1071" s="195"/>
      <c r="AE1071" s="195">
        <f t="shared" si="1088"/>
        <v>0</v>
      </c>
      <c r="AF1071" s="195"/>
      <c r="AG1071" s="195"/>
      <c r="AH1071" s="195"/>
      <c r="AI1071" s="195"/>
      <c r="AJ1071" s="195">
        <f t="shared" si="1088"/>
        <v>0</v>
      </c>
      <c r="AK1071" s="195">
        <f t="shared" si="1088"/>
        <v>0</v>
      </c>
    </row>
    <row r="1072" spans="1:37" ht="110.25" x14ac:dyDescent="0.25">
      <c r="A1072" s="267">
        <f t="shared" si="1037"/>
        <v>924</v>
      </c>
      <c r="B1072" s="135" t="s">
        <v>1478</v>
      </c>
      <c r="C1072" s="136" t="s">
        <v>2197</v>
      </c>
      <c r="D1072" s="142">
        <v>7.9041120000000005</v>
      </c>
      <c r="E1072" s="142">
        <f>D1072*6%</f>
        <v>0.47424672000000001</v>
      </c>
      <c r="F1072" s="142">
        <f>D1072-E1072-H1072</f>
        <v>6.6394540800000001</v>
      </c>
      <c r="G1072" s="142">
        <v>0</v>
      </c>
      <c r="H1072" s="142">
        <f>D1072*10%</f>
        <v>0.79041120000000009</v>
      </c>
      <c r="I1072" s="142">
        <v>0.602663634</v>
      </c>
      <c r="J1072" s="142">
        <v>0</v>
      </c>
      <c r="K1072" s="142">
        <v>0</v>
      </c>
      <c r="L1072" s="142">
        <v>0</v>
      </c>
      <c r="M1072" s="142">
        <v>0.602663634</v>
      </c>
      <c r="N1072" s="142">
        <f>D1072-I1072</f>
        <v>7.3014483660000007</v>
      </c>
      <c r="O1072" s="142">
        <f t="shared" ref="O1072" si="1089">E1072-J1072</f>
        <v>0.47424672000000001</v>
      </c>
      <c r="P1072" s="142">
        <f t="shared" ref="P1072" si="1090">F1072-K1072</f>
        <v>6.6394540800000001</v>
      </c>
      <c r="Q1072" s="142">
        <f t="shared" ref="Q1072" si="1091">G1072-L1072</f>
        <v>0</v>
      </c>
      <c r="R1072" s="142">
        <f t="shared" ref="R1072" si="1092">H1072-M1072</f>
        <v>0.18774756600000009</v>
      </c>
      <c r="S1072" s="134">
        <v>0.48151186000000007</v>
      </c>
      <c r="T1072" s="134">
        <v>0</v>
      </c>
      <c r="U1072" s="168">
        <v>0</v>
      </c>
      <c r="V1072" s="134">
        <v>0</v>
      </c>
      <c r="W1072" s="142">
        <v>0.48151186000000007</v>
      </c>
      <c r="X1072" s="142"/>
      <c r="Y1072" s="142"/>
      <c r="Z1072" s="142"/>
      <c r="AA1072" s="142"/>
      <c r="AB1072" s="142"/>
      <c r="AC1072" s="142"/>
      <c r="AD1072" s="142"/>
      <c r="AE1072" s="134">
        <v>0</v>
      </c>
      <c r="AF1072" s="142"/>
      <c r="AG1072" s="142"/>
      <c r="AH1072" s="142"/>
      <c r="AI1072" s="142"/>
      <c r="AJ1072" s="134">
        <v>0</v>
      </c>
      <c r="AK1072" s="142"/>
    </row>
    <row r="1073" spans="1:37" ht="15.75" x14ac:dyDescent="0.25">
      <c r="A1073" s="252"/>
      <c r="B1073" s="192" t="s">
        <v>229</v>
      </c>
      <c r="C1073" s="193"/>
      <c r="D1073" s="170">
        <v>0</v>
      </c>
      <c r="E1073" s="170">
        <f t="shared" ref="E1073:AK1073" si="1093">E1074</f>
        <v>0</v>
      </c>
      <c r="F1073" s="170">
        <f t="shared" si="1093"/>
        <v>0</v>
      </c>
      <c r="G1073" s="170">
        <f t="shared" si="1093"/>
        <v>0</v>
      </c>
      <c r="H1073" s="170">
        <f t="shared" si="1093"/>
        <v>0</v>
      </c>
      <c r="I1073" s="170">
        <f t="shared" si="1093"/>
        <v>0</v>
      </c>
      <c r="J1073" s="170">
        <f t="shared" si="1093"/>
        <v>0</v>
      </c>
      <c r="K1073" s="170">
        <f t="shared" si="1093"/>
        <v>0</v>
      </c>
      <c r="L1073" s="170">
        <f t="shared" si="1093"/>
        <v>0</v>
      </c>
      <c r="M1073" s="170">
        <f t="shared" si="1093"/>
        <v>0</v>
      </c>
      <c r="N1073" s="170">
        <f t="shared" si="1093"/>
        <v>0</v>
      </c>
      <c r="O1073" s="170">
        <f t="shared" si="1093"/>
        <v>0</v>
      </c>
      <c r="P1073" s="170">
        <f t="shared" si="1093"/>
        <v>0</v>
      </c>
      <c r="Q1073" s="170">
        <f t="shared" si="1093"/>
        <v>0</v>
      </c>
      <c r="R1073" s="170">
        <f t="shared" si="1093"/>
        <v>0</v>
      </c>
      <c r="S1073" s="170">
        <v>0.32138900000000004</v>
      </c>
      <c r="T1073" s="170">
        <v>0.32138900000000004</v>
      </c>
      <c r="U1073" s="168">
        <v>0</v>
      </c>
      <c r="V1073" s="170">
        <v>0</v>
      </c>
      <c r="W1073" s="170">
        <v>0</v>
      </c>
      <c r="X1073" s="170">
        <f t="shared" si="1093"/>
        <v>0</v>
      </c>
      <c r="Y1073" s="170">
        <f t="shared" si="1093"/>
        <v>0</v>
      </c>
      <c r="Z1073" s="170">
        <f t="shared" si="1093"/>
        <v>0</v>
      </c>
      <c r="AA1073" s="170">
        <f t="shared" si="1093"/>
        <v>0</v>
      </c>
      <c r="AB1073" s="170"/>
      <c r="AC1073" s="170"/>
      <c r="AD1073" s="170"/>
      <c r="AE1073" s="170">
        <f t="shared" si="1093"/>
        <v>0</v>
      </c>
      <c r="AF1073" s="170"/>
      <c r="AG1073" s="170"/>
      <c r="AH1073" s="170"/>
      <c r="AI1073" s="170"/>
      <c r="AJ1073" s="170">
        <f t="shared" si="1093"/>
        <v>0</v>
      </c>
      <c r="AK1073" s="170">
        <f t="shared" si="1093"/>
        <v>0</v>
      </c>
    </row>
    <row r="1074" spans="1:37" ht="63" x14ac:dyDescent="0.25">
      <c r="A1074" s="234">
        <v>925</v>
      </c>
      <c r="B1074" s="135" t="s">
        <v>2148</v>
      </c>
      <c r="C1074" s="136" t="s">
        <v>2149</v>
      </c>
      <c r="D1074" s="142">
        <v>0</v>
      </c>
      <c r="E1074" s="142">
        <f>D1074*6%</f>
        <v>0</v>
      </c>
      <c r="F1074" s="142">
        <f>D1074-E1074-H1074</f>
        <v>0</v>
      </c>
      <c r="G1074" s="142">
        <v>0</v>
      </c>
      <c r="H1074" s="142">
        <f>D1074*10%</f>
        <v>0</v>
      </c>
      <c r="I1074" s="142">
        <v>0</v>
      </c>
      <c r="J1074" s="142">
        <v>0</v>
      </c>
      <c r="K1074" s="142">
        <v>0</v>
      </c>
      <c r="L1074" s="142">
        <v>0</v>
      </c>
      <c r="M1074" s="142">
        <v>0</v>
      </c>
      <c r="N1074" s="142">
        <f>D1074-I1074</f>
        <v>0</v>
      </c>
      <c r="O1074" s="142">
        <f t="shared" ref="O1074" si="1094">E1074-J1074</f>
        <v>0</v>
      </c>
      <c r="P1074" s="142">
        <f t="shared" ref="P1074" si="1095">F1074-K1074</f>
        <v>0</v>
      </c>
      <c r="Q1074" s="142">
        <f t="shared" ref="Q1074" si="1096">G1074-L1074</f>
        <v>0</v>
      </c>
      <c r="R1074" s="142">
        <f t="shared" ref="R1074" si="1097">H1074-M1074</f>
        <v>0</v>
      </c>
      <c r="S1074" s="134">
        <v>0.32138900000000004</v>
      </c>
      <c r="T1074" s="134">
        <v>0.32138900000000004</v>
      </c>
      <c r="U1074" s="168">
        <v>0</v>
      </c>
      <c r="V1074" s="134">
        <v>0</v>
      </c>
      <c r="W1074" s="142">
        <v>0</v>
      </c>
      <c r="X1074" s="142"/>
      <c r="Y1074" s="142"/>
      <c r="Z1074" s="142"/>
      <c r="AA1074" s="142"/>
      <c r="AB1074" s="142"/>
      <c r="AC1074" s="142"/>
      <c r="AD1074" s="142"/>
      <c r="AE1074" s="134">
        <v>0</v>
      </c>
      <c r="AF1074" s="142"/>
      <c r="AG1074" s="142"/>
      <c r="AH1074" s="142"/>
      <c r="AI1074" s="142"/>
      <c r="AJ1074" s="134">
        <v>0</v>
      </c>
      <c r="AK1074" s="142"/>
    </row>
    <row r="1075" spans="1:37" ht="15.75" x14ac:dyDescent="0.25">
      <c r="A1075" s="173"/>
      <c r="B1075" s="192" t="s">
        <v>1480</v>
      </c>
      <c r="C1075" s="193"/>
      <c r="D1075" s="168">
        <v>989.88</v>
      </c>
      <c r="E1075" s="168">
        <f t="shared" ref="E1075:AK1075" si="1098">SUM(E1076:E1082)</f>
        <v>0</v>
      </c>
      <c r="F1075" s="168">
        <f t="shared" si="1098"/>
        <v>0</v>
      </c>
      <c r="G1075" s="168">
        <f t="shared" si="1098"/>
        <v>84</v>
      </c>
      <c r="H1075" s="168">
        <f t="shared" si="1098"/>
        <v>905.88</v>
      </c>
      <c r="I1075" s="168">
        <f t="shared" si="1098"/>
        <v>617.86710960599999</v>
      </c>
      <c r="J1075" s="168">
        <f t="shared" si="1098"/>
        <v>0</v>
      </c>
      <c r="K1075" s="168">
        <f t="shared" si="1098"/>
        <v>3.9718921900000002</v>
      </c>
      <c r="L1075" s="168">
        <f t="shared" si="1098"/>
        <v>97.698628890000009</v>
      </c>
      <c r="M1075" s="168">
        <f t="shared" si="1098"/>
        <v>516.09858852599996</v>
      </c>
      <c r="N1075" s="168">
        <f t="shared" si="1098"/>
        <v>372.01289039399995</v>
      </c>
      <c r="O1075" s="168">
        <f t="shared" si="1098"/>
        <v>0</v>
      </c>
      <c r="P1075" s="168">
        <f t="shared" si="1098"/>
        <v>-3.9718921900000002</v>
      </c>
      <c r="Q1075" s="168">
        <f t="shared" si="1098"/>
        <v>-13.698628890000002</v>
      </c>
      <c r="R1075" s="168">
        <f t="shared" si="1098"/>
        <v>389.78141147399998</v>
      </c>
      <c r="S1075" s="168">
        <v>406.78075761999986</v>
      </c>
      <c r="T1075" s="168">
        <v>0</v>
      </c>
      <c r="U1075" s="168">
        <v>0</v>
      </c>
      <c r="V1075" s="168">
        <v>53.978668540000001</v>
      </c>
      <c r="W1075" s="168">
        <v>352.80208907999992</v>
      </c>
      <c r="X1075" s="168">
        <f t="shared" si="1098"/>
        <v>0</v>
      </c>
      <c r="Y1075" s="168">
        <f t="shared" si="1098"/>
        <v>0</v>
      </c>
      <c r="Z1075" s="168">
        <f t="shared" si="1098"/>
        <v>0</v>
      </c>
      <c r="AA1075" s="168">
        <f t="shared" si="1098"/>
        <v>0</v>
      </c>
      <c r="AB1075" s="168"/>
      <c r="AC1075" s="168">
        <f t="shared" si="1098"/>
        <v>0</v>
      </c>
      <c r="AD1075" s="168">
        <f t="shared" si="1098"/>
        <v>0</v>
      </c>
      <c r="AE1075" s="168">
        <f t="shared" si="1098"/>
        <v>0</v>
      </c>
      <c r="AF1075" s="168">
        <f t="shared" si="1098"/>
        <v>0</v>
      </c>
      <c r="AG1075" s="168">
        <f t="shared" si="1098"/>
        <v>0</v>
      </c>
      <c r="AH1075" s="168">
        <f t="shared" si="1098"/>
        <v>0</v>
      </c>
      <c r="AI1075" s="168">
        <f t="shared" si="1098"/>
        <v>0</v>
      </c>
      <c r="AJ1075" s="168">
        <f t="shared" si="1098"/>
        <v>0</v>
      </c>
      <c r="AK1075" s="168">
        <f t="shared" si="1098"/>
        <v>0</v>
      </c>
    </row>
    <row r="1076" spans="1:37" ht="15.75" x14ac:dyDescent="0.25">
      <c r="A1076" s="185">
        <v>926</v>
      </c>
      <c r="B1076" s="135" t="s">
        <v>2150</v>
      </c>
      <c r="C1076" s="136" t="s">
        <v>1481</v>
      </c>
      <c r="D1076" s="142">
        <v>120</v>
      </c>
      <c r="E1076" s="142">
        <v>0</v>
      </c>
      <c r="F1076" s="142">
        <v>0</v>
      </c>
      <c r="G1076" s="142">
        <v>0</v>
      </c>
      <c r="H1076" s="142">
        <v>120</v>
      </c>
      <c r="I1076" s="142">
        <v>126.179230946</v>
      </c>
      <c r="J1076" s="142">
        <v>0</v>
      </c>
      <c r="K1076" s="142">
        <v>3.9718921900000002</v>
      </c>
      <c r="L1076" s="142">
        <v>35.532894820000003</v>
      </c>
      <c r="M1076" s="142">
        <v>86.674443936000003</v>
      </c>
      <c r="N1076" s="142">
        <f t="shared" ref="N1076:N1082" si="1099">D1076-I1076</f>
        <v>-6.1792309460000041</v>
      </c>
      <c r="O1076" s="142">
        <f t="shared" ref="O1076:O1082" si="1100">E1076-J1076</f>
        <v>0</v>
      </c>
      <c r="P1076" s="142">
        <f t="shared" ref="P1076:P1082" si="1101">F1076-K1076</f>
        <v>-3.9718921900000002</v>
      </c>
      <c r="Q1076" s="142">
        <f t="shared" ref="Q1076:Q1082" si="1102">G1076-L1076</f>
        <v>-35.532894820000003</v>
      </c>
      <c r="R1076" s="142">
        <f t="shared" ref="R1076:R1082" si="1103">H1076-M1076</f>
        <v>33.325556063999997</v>
      </c>
      <c r="S1076" s="134">
        <v>52.612404999999995</v>
      </c>
      <c r="T1076" s="134">
        <v>0</v>
      </c>
      <c r="U1076" s="168">
        <v>0</v>
      </c>
      <c r="V1076" s="134">
        <v>0</v>
      </c>
      <c r="W1076" s="196">
        <v>52.612404999999995</v>
      </c>
      <c r="X1076" s="146"/>
      <c r="Y1076" s="146"/>
      <c r="Z1076" s="146"/>
      <c r="AA1076" s="146"/>
      <c r="AB1076" s="182"/>
      <c r="AC1076" s="146"/>
      <c r="AD1076" s="146"/>
      <c r="AE1076" s="146"/>
      <c r="AF1076" s="146"/>
      <c r="AG1076" s="146"/>
      <c r="AH1076" s="146"/>
      <c r="AI1076" s="146"/>
      <c r="AJ1076" s="146"/>
      <c r="AK1076" s="146"/>
    </row>
    <row r="1077" spans="1:37" ht="31.5" x14ac:dyDescent="0.25">
      <c r="A1077" s="185">
        <v>927</v>
      </c>
      <c r="B1077" s="135" t="s">
        <v>1482</v>
      </c>
      <c r="C1077" s="178"/>
      <c r="D1077" s="142">
        <v>132</v>
      </c>
      <c r="E1077" s="142">
        <v>0</v>
      </c>
      <c r="F1077" s="142">
        <v>0</v>
      </c>
      <c r="G1077" s="142">
        <v>0</v>
      </c>
      <c r="H1077" s="142">
        <v>132</v>
      </c>
      <c r="I1077" s="142">
        <v>97.372870910000003</v>
      </c>
      <c r="J1077" s="142">
        <v>0</v>
      </c>
      <c r="K1077" s="142">
        <v>0</v>
      </c>
      <c r="L1077" s="142">
        <v>0</v>
      </c>
      <c r="M1077" s="142">
        <v>97.372870910000003</v>
      </c>
      <c r="N1077" s="142">
        <f t="shared" si="1099"/>
        <v>34.627129089999997</v>
      </c>
      <c r="O1077" s="142">
        <f t="shared" si="1100"/>
        <v>0</v>
      </c>
      <c r="P1077" s="142">
        <f t="shared" si="1101"/>
        <v>0</v>
      </c>
      <c r="Q1077" s="142">
        <f t="shared" si="1102"/>
        <v>0</v>
      </c>
      <c r="R1077" s="142">
        <f t="shared" si="1103"/>
        <v>34.627129089999997</v>
      </c>
      <c r="S1077" s="134">
        <v>67.539493859999894</v>
      </c>
      <c r="T1077" s="134">
        <v>0</v>
      </c>
      <c r="U1077" s="168">
        <v>0</v>
      </c>
      <c r="V1077" s="134">
        <v>0</v>
      </c>
      <c r="W1077" s="196">
        <v>67.539493859999894</v>
      </c>
      <c r="X1077" s="146"/>
      <c r="Y1077" s="146"/>
      <c r="Z1077" s="146"/>
      <c r="AA1077" s="146"/>
      <c r="AB1077" s="182"/>
      <c r="AC1077" s="146"/>
      <c r="AD1077" s="146"/>
      <c r="AE1077" s="146"/>
      <c r="AF1077" s="146"/>
      <c r="AG1077" s="146"/>
      <c r="AH1077" s="146"/>
      <c r="AI1077" s="146"/>
      <c r="AJ1077" s="146"/>
      <c r="AK1077" s="146"/>
    </row>
    <row r="1078" spans="1:37" ht="15.75" x14ac:dyDescent="0.25">
      <c r="A1078" s="185">
        <v>928</v>
      </c>
      <c r="B1078" s="135" t="s">
        <v>1483</v>
      </c>
      <c r="C1078" s="178"/>
      <c r="D1078" s="142">
        <v>83.999999999999986</v>
      </c>
      <c r="E1078" s="142">
        <v>0</v>
      </c>
      <c r="F1078" s="142">
        <v>0</v>
      </c>
      <c r="G1078" s="142">
        <v>0</v>
      </c>
      <c r="H1078" s="142">
        <v>83.999999999999986</v>
      </c>
      <c r="I1078" s="142">
        <v>62.180855389999991</v>
      </c>
      <c r="J1078" s="142">
        <v>0</v>
      </c>
      <c r="K1078" s="142">
        <v>0</v>
      </c>
      <c r="L1078" s="142">
        <v>0</v>
      </c>
      <c r="M1078" s="142">
        <v>62.180855389999991</v>
      </c>
      <c r="N1078" s="142">
        <f t="shared" si="1099"/>
        <v>21.819144609999995</v>
      </c>
      <c r="O1078" s="142">
        <f t="shared" si="1100"/>
        <v>0</v>
      </c>
      <c r="P1078" s="142">
        <f t="shared" si="1101"/>
        <v>0</v>
      </c>
      <c r="Q1078" s="142">
        <f t="shared" si="1102"/>
        <v>0</v>
      </c>
      <c r="R1078" s="142">
        <f t="shared" si="1103"/>
        <v>21.819144609999995</v>
      </c>
      <c r="S1078" s="134">
        <v>40.746051189999996</v>
      </c>
      <c r="T1078" s="134">
        <v>0</v>
      </c>
      <c r="U1078" s="168">
        <v>0</v>
      </c>
      <c r="V1078" s="134">
        <v>0</v>
      </c>
      <c r="W1078" s="196">
        <v>40.746051189999996</v>
      </c>
      <c r="X1078" s="146"/>
      <c r="Y1078" s="146"/>
      <c r="Z1078" s="146"/>
      <c r="AA1078" s="146"/>
      <c r="AB1078" s="182"/>
      <c r="AC1078" s="146"/>
      <c r="AD1078" s="146"/>
      <c r="AE1078" s="146"/>
      <c r="AF1078" s="146"/>
      <c r="AG1078" s="146"/>
      <c r="AH1078" s="146"/>
      <c r="AI1078" s="146"/>
      <c r="AJ1078" s="146"/>
      <c r="AK1078" s="146"/>
    </row>
    <row r="1079" spans="1:37" ht="15.75" x14ac:dyDescent="0.25">
      <c r="A1079" s="185">
        <v>929</v>
      </c>
      <c r="B1079" s="135" t="s">
        <v>1484</v>
      </c>
      <c r="C1079" s="178"/>
      <c r="D1079" s="142">
        <v>300</v>
      </c>
      <c r="E1079" s="142">
        <v>0</v>
      </c>
      <c r="F1079" s="142">
        <v>0</v>
      </c>
      <c r="G1079" s="142">
        <v>0</v>
      </c>
      <c r="H1079" s="142">
        <v>300</v>
      </c>
      <c r="I1079" s="142">
        <v>223.01355260999998</v>
      </c>
      <c r="J1079" s="142">
        <v>0</v>
      </c>
      <c r="K1079" s="142">
        <v>0</v>
      </c>
      <c r="L1079" s="142">
        <v>0</v>
      </c>
      <c r="M1079" s="142">
        <v>223.01355260999998</v>
      </c>
      <c r="N1079" s="142">
        <f t="shared" si="1099"/>
        <v>76.986447390000023</v>
      </c>
      <c r="O1079" s="142">
        <f t="shared" si="1100"/>
        <v>0</v>
      </c>
      <c r="P1079" s="142">
        <f t="shared" si="1101"/>
        <v>0</v>
      </c>
      <c r="Q1079" s="142">
        <f t="shared" si="1102"/>
        <v>0</v>
      </c>
      <c r="R1079" s="142">
        <f t="shared" si="1103"/>
        <v>76.986447390000023</v>
      </c>
      <c r="S1079" s="134">
        <v>191.23464754</v>
      </c>
      <c r="T1079" s="134">
        <v>0</v>
      </c>
      <c r="U1079" s="168">
        <v>0</v>
      </c>
      <c r="V1079" s="134">
        <v>0</v>
      </c>
      <c r="W1079" s="196">
        <v>191.23464754</v>
      </c>
      <c r="X1079" s="146"/>
      <c r="Y1079" s="146"/>
      <c r="Z1079" s="146"/>
      <c r="AA1079" s="146"/>
      <c r="AB1079" s="182"/>
      <c r="AC1079" s="146"/>
      <c r="AD1079" s="146"/>
      <c r="AE1079" s="146"/>
      <c r="AF1079" s="146"/>
      <c r="AG1079" s="146"/>
      <c r="AH1079" s="146"/>
      <c r="AI1079" s="146"/>
      <c r="AJ1079" s="146"/>
      <c r="AK1079" s="146"/>
    </row>
    <row r="1080" spans="1:37" ht="31.5" x14ac:dyDescent="0.25">
      <c r="A1080" s="185">
        <v>930</v>
      </c>
      <c r="B1080" s="135" t="s">
        <v>1485</v>
      </c>
      <c r="C1080" s="178"/>
      <c r="D1080" s="142">
        <v>83.999999999999986</v>
      </c>
      <c r="E1080" s="142">
        <v>0</v>
      </c>
      <c r="F1080" s="142">
        <v>0</v>
      </c>
      <c r="G1080" s="142">
        <v>84</v>
      </c>
      <c r="H1080" s="142">
        <v>0</v>
      </c>
      <c r="I1080" s="142">
        <v>76.268709959999995</v>
      </c>
      <c r="J1080" s="142">
        <v>0</v>
      </c>
      <c r="K1080" s="142">
        <v>0</v>
      </c>
      <c r="L1080" s="142">
        <v>62.165734069999999</v>
      </c>
      <c r="M1080" s="142">
        <v>14.004975890000001</v>
      </c>
      <c r="N1080" s="142">
        <f t="shared" si="1099"/>
        <v>7.7312900399999904</v>
      </c>
      <c r="O1080" s="142">
        <f t="shared" si="1100"/>
        <v>0</v>
      </c>
      <c r="P1080" s="142">
        <f t="shared" si="1101"/>
        <v>0</v>
      </c>
      <c r="Q1080" s="142">
        <f t="shared" si="1102"/>
        <v>21.834265930000001</v>
      </c>
      <c r="R1080" s="142">
        <f t="shared" si="1103"/>
        <v>-14.004975890000001</v>
      </c>
      <c r="S1080" s="134">
        <v>53.978668540000001</v>
      </c>
      <c r="T1080" s="134">
        <v>0</v>
      </c>
      <c r="U1080" s="168">
        <v>0</v>
      </c>
      <c r="V1080" s="134">
        <v>53.978668540000001</v>
      </c>
      <c r="W1080" s="196">
        <v>0</v>
      </c>
      <c r="X1080" s="146"/>
      <c r="Y1080" s="146"/>
      <c r="Z1080" s="146"/>
      <c r="AA1080" s="146"/>
      <c r="AB1080" s="182"/>
      <c r="AC1080" s="146"/>
      <c r="AD1080" s="146"/>
      <c r="AE1080" s="146"/>
      <c r="AF1080" s="146"/>
      <c r="AG1080" s="146"/>
      <c r="AH1080" s="146"/>
      <c r="AI1080" s="146"/>
      <c r="AJ1080" s="146"/>
      <c r="AK1080" s="146"/>
    </row>
    <row r="1081" spans="1:37" ht="15.75" x14ac:dyDescent="0.25">
      <c r="A1081" s="185">
        <v>931</v>
      </c>
      <c r="B1081" s="135" t="s">
        <v>1486</v>
      </c>
      <c r="C1081" s="178"/>
      <c r="D1081" s="142">
        <v>254.88</v>
      </c>
      <c r="E1081" s="142">
        <v>0</v>
      </c>
      <c r="F1081" s="142">
        <v>0</v>
      </c>
      <c r="G1081" s="142">
        <v>0</v>
      </c>
      <c r="H1081" s="142">
        <v>254.88</v>
      </c>
      <c r="I1081" s="142">
        <v>28.741</v>
      </c>
      <c r="J1081" s="142">
        <v>0</v>
      </c>
      <c r="K1081" s="142">
        <v>0</v>
      </c>
      <c r="L1081" s="142">
        <v>0</v>
      </c>
      <c r="M1081" s="142">
        <v>28.741</v>
      </c>
      <c r="N1081" s="142">
        <f t="shared" si="1099"/>
        <v>226.13900000000001</v>
      </c>
      <c r="O1081" s="142">
        <f t="shared" si="1100"/>
        <v>0</v>
      </c>
      <c r="P1081" s="142">
        <f t="shared" si="1101"/>
        <v>0</v>
      </c>
      <c r="Q1081" s="142">
        <f t="shared" si="1102"/>
        <v>0</v>
      </c>
      <c r="R1081" s="142">
        <f t="shared" si="1103"/>
        <v>226.13900000000001</v>
      </c>
      <c r="S1081" s="134">
        <v>0</v>
      </c>
      <c r="T1081" s="134">
        <v>0</v>
      </c>
      <c r="U1081" s="168">
        <v>0</v>
      </c>
      <c r="V1081" s="196">
        <v>0</v>
      </c>
      <c r="W1081" s="196">
        <v>0</v>
      </c>
      <c r="X1081" s="146"/>
      <c r="Y1081" s="146"/>
      <c r="Z1081" s="146"/>
      <c r="AA1081" s="146"/>
      <c r="AB1081" s="182"/>
      <c r="AC1081" s="146"/>
      <c r="AD1081" s="146"/>
      <c r="AE1081" s="146"/>
      <c r="AF1081" s="146"/>
      <c r="AG1081" s="146"/>
      <c r="AH1081" s="146"/>
      <c r="AI1081" s="146"/>
      <c r="AJ1081" s="146"/>
      <c r="AK1081" s="146"/>
    </row>
    <row r="1082" spans="1:37" ht="31.5" x14ac:dyDescent="0.25">
      <c r="A1082" s="185">
        <v>932</v>
      </c>
      <c r="B1082" s="135" t="s">
        <v>1487</v>
      </c>
      <c r="C1082" s="178"/>
      <c r="D1082" s="142">
        <v>14.999999999999959</v>
      </c>
      <c r="E1082" s="142">
        <v>0</v>
      </c>
      <c r="F1082" s="142">
        <v>0</v>
      </c>
      <c r="G1082" s="142">
        <v>0</v>
      </c>
      <c r="H1082" s="142">
        <v>14.999999999999959</v>
      </c>
      <c r="I1082" s="142">
        <v>4.1108897899999999</v>
      </c>
      <c r="J1082" s="142">
        <v>0</v>
      </c>
      <c r="K1082" s="142">
        <v>0</v>
      </c>
      <c r="L1082" s="142">
        <v>0</v>
      </c>
      <c r="M1082" s="142">
        <v>4.1108897899999999</v>
      </c>
      <c r="N1082" s="142">
        <f t="shared" si="1099"/>
        <v>10.889110209999959</v>
      </c>
      <c r="O1082" s="142">
        <f t="shared" si="1100"/>
        <v>0</v>
      </c>
      <c r="P1082" s="142">
        <f t="shared" si="1101"/>
        <v>0</v>
      </c>
      <c r="Q1082" s="142">
        <f t="shared" si="1102"/>
        <v>0</v>
      </c>
      <c r="R1082" s="142">
        <f t="shared" si="1103"/>
        <v>10.889110209999959</v>
      </c>
      <c r="S1082" s="134">
        <v>0.66949148999999997</v>
      </c>
      <c r="T1082" s="134">
        <v>0</v>
      </c>
      <c r="U1082" s="168">
        <v>0</v>
      </c>
      <c r="V1082" s="196">
        <v>0</v>
      </c>
      <c r="W1082" s="196">
        <v>0.66949148999999997</v>
      </c>
      <c r="X1082" s="146"/>
      <c r="Y1082" s="146"/>
      <c r="Z1082" s="146"/>
      <c r="AA1082" s="146"/>
      <c r="AB1082" s="182"/>
      <c r="AC1082" s="146"/>
      <c r="AD1082" s="146"/>
      <c r="AE1082" s="146"/>
      <c r="AF1082" s="146"/>
      <c r="AG1082" s="146"/>
      <c r="AH1082" s="146"/>
      <c r="AI1082" s="146"/>
      <c r="AJ1082" s="146"/>
      <c r="AK1082" s="146"/>
    </row>
  </sheetData>
  <protectedRanges>
    <protectedRange password="DCF9" sqref="B552:B553 B555" name="Марков_1_2_1_1_1_1_2" securityDescriptor="O:WDG:WDD:(A;;CC;;;S-1-5-21-4209254059-3116082339-372357167-6269)"/>
  </protectedRanges>
  <autoFilter ref="A13:AK1082"/>
  <mergeCells count="19">
    <mergeCell ref="AB11:AE11"/>
    <mergeCell ref="AF11:AJ11"/>
    <mergeCell ref="AK11:AK12"/>
    <mergeCell ref="AH9:AK9"/>
    <mergeCell ref="A10:A12"/>
    <mergeCell ref="B10:B12"/>
    <mergeCell ref="C10:C12"/>
    <mergeCell ref="D10:H11"/>
    <mergeCell ref="I10:M11"/>
    <mergeCell ref="N10:R11"/>
    <mergeCell ref="S10:W11"/>
    <mergeCell ref="X10:AK10"/>
    <mergeCell ref="X11:AA11"/>
    <mergeCell ref="AH8:AK8"/>
    <mergeCell ref="AI1:AK3"/>
    <mergeCell ref="A4:AK4"/>
    <mergeCell ref="AH7:AK7"/>
    <mergeCell ref="AG6:AK6"/>
    <mergeCell ref="AG5:AK5"/>
  </mergeCells>
  <conditionalFormatting sqref="A14:A15">
    <cfRule type="duplicateValues" dxfId="48" priority="2"/>
  </conditionalFormatting>
  <conditionalFormatting sqref="A14:A15">
    <cfRule type="duplicateValues" dxfId="47" priority="3"/>
    <cfRule type="duplicateValues" dxfId="46" priority="4"/>
  </conditionalFormatting>
  <conditionalFormatting sqref="A25">
    <cfRule type="duplicateValues" dxfId="45" priority="1"/>
  </conditionalFormatting>
  <pageMargins left="0.31496062992125984" right="0.31496062992125984" top="0.23622047244094491" bottom="0.23622047244094491" header="0.31496062992125984" footer="0.31496062992125984"/>
  <pageSetup paperSize="8" scale="40" fitToHeight="0" pageOrder="overThenDown" orientation="landscape" r:id="rId1"/>
  <headerFooter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R43"/>
  <sheetViews>
    <sheetView view="pageBreakPreview" topLeftCell="B7" zoomScale="75" zoomScaleNormal="68" zoomScaleSheetLayoutView="75" workbookViewId="0">
      <selection activeCell="D29" sqref="D29"/>
    </sheetView>
  </sheetViews>
  <sheetFormatPr defaultColWidth="9.140625" defaultRowHeight="15.75" x14ac:dyDescent="0.25"/>
  <cols>
    <col min="1" max="1" width="9.140625" style="24"/>
    <col min="2" max="2" width="35.140625" style="24" customWidth="1"/>
    <col min="3" max="3" width="12.7109375" style="24" customWidth="1"/>
    <col min="4" max="4" width="12.140625" style="24" customWidth="1"/>
    <col min="5" max="6" width="11.140625" style="24" customWidth="1"/>
    <col min="7" max="7" width="11.7109375" style="24" customWidth="1"/>
    <col min="8" max="8" width="12.5703125" style="24" customWidth="1"/>
    <col min="9" max="9" width="11.5703125" style="24" customWidth="1"/>
    <col min="10" max="10" width="12.85546875" style="24" customWidth="1"/>
    <col min="11" max="11" width="12.140625" style="24" customWidth="1"/>
    <col min="12" max="12" width="11.140625" style="24" customWidth="1"/>
    <col min="13" max="13" width="36.42578125" style="24" customWidth="1"/>
    <col min="14" max="16" width="9.140625" style="24"/>
    <col min="17" max="17" width="16.85546875" style="24" customWidth="1"/>
    <col min="18" max="18" width="12.7109375" style="24" customWidth="1"/>
    <col min="19" max="16384" width="9.140625" style="24"/>
  </cols>
  <sheetData>
    <row r="1" spans="1:18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3" t="s">
        <v>53</v>
      </c>
      <c r="N1" s="22"/>
      <c r="O1" s="22"/>
    </row>
    <row r="2" spans="1:18" ht="28.5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5" t="s">
        <v>54</v>
      </c>
      <c r="N2" s="22"/>
      <c r="O2" s="22"/>
    </row>
    <row r="3" spans="1:18" ht="17.25" customHeight="1" x14ac:dyDescent="0.25">
      <c r="A3" s="285" t="s">
        <v>173</v>
      </c>
      <c r="B3" s="286"/>
      <c r="C3" s="286"/>
      <c r="D3" s="286"/>
      <c r="E3" s="286"/>
      <c r="F3" s="286"/>
      <c r="G3" s="286"/>
      <c r="H3" s="286"/>
      <c r="I3" s="286"/>
      <c r="J3" s="286"/>
      <c r="K3" s="286"/>
      <c r="L3" s="286"/>
      <c r="M3" s="286"/>
      <c r="N3" s="287"/>
      <c r="O3" s="287"/>
    </row>
    <row r="4" spans="1:18" x14ac:dyDescent="0.25">
      <c r="A4" s="22"/>
      <c r="B4" s="22"/>
      <c r="C4" s="22"/>
      <c r="D4" s="22"/>
      <c r="E4" s="296" t="s">
        <v>166</v>
      </c>
      <c r="F4" s="296"/>
      <c r="G4" s="296"/>
      <c r="H4" s="296"/>
      <c r="I4" s="296"/>
      <c r="J4" s="22"/>
      <c r="K4" s="22"/>
      <c r="L4" s="22"/>
      <c r="M4" s="26" t="s">
        <v>55</v>
      </c>
      <c r="N4" s="22"/>
      <c r="O4" s="22"/>
    </row>
    <row r="5" spans="1:18" ht="33.7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7" t="s">
        <v>56</v>
      </c>
      <c r="N5" s="22"/>
      <c r="O5" s="22"/>
    </row>
    <row r="6" spans="1:18" ht="31.5" x14ac:dyDescent="0.25">
      <c r="A6" s="22"/>
      <c r="B6" s="22"/>
      <c r="C6" s="22"/>
      <c r="D6" s="22"/>
      <c r="E6" s="22"/>
      <c r="F6" s="22"/>
      <c r="G6" s="28"/>
      <c r="H6" s="29"/>
      <c r="I6" s="28"/>
      <c r="J6" s="22"/>
      <c r="K6" s="22"/>
      <c r="L6" s="22"/>
      <c r="M6" s="30" t="s">
        <v>170</v>
      </c>
      <c r="N6" s="288"/>
      <c r="O6" s="288"/>
    </row>
    <row r="7" spans="1:18" ht="20.25" customHeight="1" x14ac:dyDescent="0.25">
      <c r="A7" s="22"/>
      <c r="B7" s="22"/>
      <c r="C7" s="22"/>
      <c r="D7" s="31"/>
      <c r="E7" s="32"/>
      <c r="F7" s="31"/>
      <c r="G7" s="31"/>
      <c r="H7" s="31"/>
      <c r="I7" s="28"/>
      <c r="J7" s="22"/>
      <c r="K7" s="22"/>
      <c r="L7" s="22"/>
      <c r="M7" s="33" t="s">
        <v>174</v>
      </c>
      <c r="N7" s="34"/>
      <c r="O7" s="34"/>
    </row>
    <row r="8" spans="1:18" ht="20.25" customHeight="1" thickBot="1" x14ac:dyDescent="0.3">
      <c r="A8" s="35"/>
      <c r="B8" s="22"/>
      <c r="C8" s="29"/>
      <c r="D8" s="29"/>
      <c r="E8" s="22"/>
      <c r="F8" s="22"/>
      <c r="G8" s="22"/>
      <c r="H8" s="22"/>
      <c r="I8" s="22"/>
      <c r="J8" s="22"/>
      <c r="K8" s="22"/>
      <c r="L8" s="22"/>
      <c r="M8" s="23" t="s">
        <v>57</v>
      </c>
      <c r="N8" s="36"/>
      <c r="O8" s="36"/>
    </row>
    <row r="9" spans="1:18" ht="30.75" customHeight="1" thickBot="1" x14ac:dyDescent="0.3">
      <c r="A9" s="289" t="s">
        <v>5</v>
      </c>
      <c r="B9" s="289" t="s">
        <v>58</v>
      </c>
      <c r="C9" s="282" t="s">
        <v>59</v>
      </c>
      <c r="D9" s="292"/>
      <c r="E9" s="292"/>
      <c r="F9" s="292"/>
      <c r="G9" s="292"/>
      <c r="H9" s="292"/>
      <c r="I9" s="292"/>
      <c r="J9" s="292"/>
      <c r="K9" s="292"/>
      <c r="L9" s="283"/>
      <c r="M9" s="293" t="s">
        <v>13</v>
      </c>
      <c r="N9" s="22"/>
      <c r="O9" s="22"/>
    </row>
    <row r="10" spans="1:18" ht="16.5" thickBot="1" x14ac:dyDescent="0.3">
      <c r="A10" s="290"/>
      <c r="B10" s="290"/>
      <c r="C10" s="282" t="s">
        <v>14</v>
      </c>
      <c r="D10" s="283"/>
      <c r="E10" s="282" t="s">
        <v>60</v>
      </c>
      <c r="F10" s="283"/>
      <c r="G10" s="282" t="s">
        <v>61</v>
      </c>
      <c r="H10" s="283"/>
      <c r="I10" s="282" t="s">
        <v>62</v>
      </c>
      <c r="J10" s="283"/>
      <c r="K10" s="284" t="s">
        <v>63</v>
      </c>
      <c r="L10" s="283"/>
      <c r="M10" s="294"/>
      <c r="N10" s="22"/>
      <c r="O10" s="22"/>
      <c r="P10" s="37"/>
    </row>
    <row r="11" spans="1:18" ht="16.5" thickBot="1" x14ac:dyDescent="0.3">
      <c r="A11" s="291"/>
      <c r="B11" s="291"/>
      <c r="C11" s="38" t="s">
        <v>64</v>
      </c>
      <c r="D11" s="39" t="s">
        <v>65</v>
      </c>
      <c r="E11" s="40" t="s">
        <v>20</v>
      </c>
      <c r="F11" s="39" t="s">
        <v>21</v>
      </c>
      <c r="G11" s="40" t="s">
        <v>20</v>
      </c>
      <c r="H11" s="39" t="s">
        <v>21</v>
      </c>
      <c r="I11" s="40" t="s">
        <v>20</v>
      </c>
      <c r="J11" s="39" t="s">
        <v>21</v>
      </c>
      <c r="K11" s="40" t="s">
        <v>20</v>
      </c>
      <c r="L11" s="39" t="s">
        <v>21</v>
      </c>
      <c r="M11" s="295"/>
      <c r="N11" s="22"/>
      <c r="O11" s="29"/>
    </row>
    <row r="12" spans="1:18" ht="39" customHeight="1" x14ac:dyDescent="0.25">
      <c r="A12" s="41">
        <v>1</v>
      </c>
      <c r="B12" s="42" t="s">
        <v>66</v>
      </c>
      <c r="C12" s="43">
        <f>C13+C20+C28</f>
        <v>3049.4022500000001</v>
      </c>
      <c r="D12" s="43">
        <f>D13+D20+D28</f>
        <v>1821.1524282744358</v>
      </c>
      <c r="E12" s="43">
        <f t="shared" ref="E12:L12" si="0">E13+E20+E28</f>
        <v>492.8485897325989</v>
      </c>
      <c r="F12" s="43">
        <f t="shared" si="0"/>
        <v>481.83518794759885</v>
      </c>
      <c r="G12" s="43">
        <f t="shared" si="0"/>
        <v>705.64176239458345</v>
      </c>
      <c r="H12" s="43">
        <f t="shared" si="0"/>
        <v>658.26727570612945</v>
      </c>
      <c r="I12" s="43">
        <f t="shared" si="0"/>
        <v>803.36343378791685</v>
      </c>
      <c r="J12" s="43">
        <f t="shared" si="0"/>
        <v>681.04996462070744</v>
      </c>
      <c r="K12" s="43">
        <f t="shared" si="0"/>
        <v>1047.5484640849013</v>
      </c>
      <c r="L12" s="43">
        <f t="shared" si="0"/>
        <v>0</v>
      </c>
      <c r="M12" s="44"/>
      <c r="N12" s="45"/>
      <c r="O12" s="45"/>
    </row>
    <row r="13" spans="1:18" ht="31.5" x14ac:dyDescent="0.25">
      <c r="A13" s="46" t="s">
        <v>67</v>
      </c>
      <c r="B13" s="47" t="s">
        <v>68</v>
      </c>
      <c r="C13" s="105">
        <f>C16+C19</f>
        <v>1394.30225</v>
      </c>
      <c r="D13" s="105">
        <f t="shared" ref="D13:L13" si="1">D16+D19</f>
        <v>702.59447050550898</v>
      </c>
      <c r="E13" s="105">
        <f t="shared" si="1"/>
        <v>274.6479498133333</v>
      </c>
      <c r="F13" s="105">
        <f t="shared" si="1"/>
        <v>276.48009284166665</v>
      </c>
      <c r="G13" s="105">
        <f t="shared" si="1"/>
        <v>256.14853951833334</v>
      </c>
      <c r="H13" s="105">
        <f t="shared" si="1"/>
        <v>238.32405316550805</v>
      </c>
      <c r="I13" s="105">
        <f t="shared" si="1"/>
        <v>278.64440187000008</v>
      </c>
      <c r="J13" s="105">
        <f t="shared" si="1"/>
        <v>187.79032449833431</v>
      </c>
      <c r="K13" s="105">
        <f t="shared" si="1"/>
        <v>584.86135879833341</v>
      </c>
      <c r="L13" s="105">
        <f t="shared" si="1"/>
        <v>0</v>
      </c>
      <c r="M13" s="50"/>
      <c r="N13" s="45"/>
      <c r="O13" s="28"/>
    </row>
    <row r="14" spans="1:18" ht="42.75" customHeight="1" x14ac:dyDescent="0.25">
      <c r="A14" s="46" t="s">
        <v>69</v>
      </c>
      <c r="B14" s="47" t="s">
        <v>70</v>
      </c>
      <c r="C14" s="48"/>
      <c r="D14" s="48"/>
      <c r="E14" s="49"/>
      <c r="F14" s="51"/>
      <c r="G14" s="49"/>
      <c r="H14" s="51"/>
      <c r="I14" s="49"/>
      <c r="J14" s="51"/>
      <c r="K14" s="49"/>
      <c r="L14" s="51"/>
      <c r="M14" s="50"/>
      <c r="N14" s="45"/>
      <c r="O14" s="29"/>
      <c r="Q14" s="52"/>
    </row>
    <row r="15" spans="1:18" ht="47.25" customHeight="1" x14ac:dyDescent="0.25">
      <c r="A15" s="46" t="s">
        <v>71</v>
      </c>
      <c r="B15" s="47" t="s">
        <v>72</v>
      </c>
      <c r="C15" s="48"/>
      <c r="D15" s="48"/>
      <c r="E15" s="49"/>
      <c r="F15" s="51"/>
      <c r="G15" s="49"/>
      <c r="H15" s="51"/>
      <c r="I15" s="49"/>
      <c r="J15" s="51"/>
      <c r="K15" s="49"/>
      <c r="L15" s="51"/>
      <c r="M15" s="50"/>
      <c r="N15" s="45"/>
      <c r="O15" s="22"/>
    </row>
    <row r="16" spans="1:18" ht="47.25" x14ac:dyDescent="0.25">
      <c r="A16" s="46" t="s">
        <v>73</v>
      </c>
      <c r="B16" s="47" t="s">
        <v>74</v>
      </c>
      <c r="C16" s="116">
        <f>C18</f>
        <v>751.90224999999998</v>
      </c>
      <c r="D16" s="116">
        <f t="shared" ref="D16:L16" si="2">D18</f>
        <v>380.23645808050895</v>
      </c>
      <c r="E16" s="116">
        <f t="shared" si="2"/>
        <v>145.28425082166669</v>
      </c>
      <c r="F16" s="116">
        <f t="shared" si="2"/>
        <v>147.11639384999998</v>
      </c>
      <c r="G16" s="116">
        <f t="shared" si="2"/>
        <v>152.30195876000002</v>
      </c>
      <c r="H16" s="116">
        <f t="shared" si="2"/>
        <v>151.35768507384168</v>
      </c>
      <c r="I16" s="116">
        <f t="shared" si="2"/>
        <v>166.83723794500006</v>
      </c>
      <c r="J16" s="116">
        <f t="shared" si="2"/>
        <v>81.762379156667294</v>
      </c>
      <c r="K16" s="116">
        <f t="shared" si="2"/>
        <v>287.47880247333336</v>
      </c>
      <c r="L16" s="116">
        <f t="shared" si="2"/>
        <v>0</v>
      </c>
      <c r="M16" s="50"/>
      <c r="N16" s="45"/>
      <c r="O16" s="22"/>
      <c r="P16" s="37"/>
      <c r="R16" s="53"/>
    </row>
    <row r="17" spans="1:17" ht="31.5" x14ac:dyDescent="0.25">
      <c r="A17" s="46" t="s">
        <v>75</v>
      </c>
      <c r="B17" s="47" t="s">
        <v>76</v>
      </c>
      <c r="C17" s="48"/>
      <c r="D17" s="49"/>
      <c r="E17" s="49"/>
      <c r="F17" s="51"/>
      <c r="G17" s="49"/>
      <c r="H17" s="51"/>
      <c r="I17" s="49"/>
      <c r="J17" s="51"/>
      <c r="K17" s="49"/>
      <c r="L17" s="51"/>
      <c r="M17" s="50"/>
      <c r="N17" s="45"/>
      <c r="O17" s="22"/>
      <c r="Q17" s="54"/>
    </row>
    <row r="18" spans="1:17" ht="31.5" x14ac:dyDescent="0.25">
      <c r="A18" s="46" t="s">
        <v>77</v>
      </c>
      <c r="B18" s="47" t="s">
        <v>78</v>
      </c>
      <c r="C18" s="48">
        <v>751.90224999999998</v>
      </c>
      <c r="D18" s="51">
        <v>380.23645808050895</v>
      </c>
      <c r="E18" s="49">
        <v>145.28425082166669</v>
      </c>
      <c r="F18" s="51">
        <v>147.11639384999998</v>
      </c>
      <c r="G18" s="49">
        <v>152.30195876000002</v>
      </c>
      <c r="H18" s="51">
        <f>181.62922208861/1.2</f>
        <v>151.35768507384168</v>
      </c>
      <c r="I18" s="49">
        <v>166.83723794500006</v>
      </c>
      <c r="J18" s="51">
        <v>81.762379156667294</v>
      </c>
      <c r="K18" s="49">
        <v>287.47880247333336</v>
      </c>
      <c r="L18" s="51">
        <v>0</v>
      </c>
      <c r="M18" s="50"/>
      <c r="N18" s="45"/>
      <c r="O18" s="22"/>
      <c r="Q18" s="55"/>
    </row>
    <row r="19" spans="1:17" x14ac:dyDescent="0.25">
      <c r="A19" s="46" t="s">
        <v>79</v>
      </c>
      <c r="B19" s="47" t="s">
        <v>1488</v>
      </c>
      <c r="C19" s="48">
        <v>642.4</v>
      </c>
      <c r="D19" s="51">
        <v>322.35801242500003</v>
      </c>
      <c r="E19" s="49">
        <v>129.36369899166664</v>
      </c>
      <c r="F19" s="51">
        <v>129.36369899166664</v>
      </c>
      <c r="G19" s="49">
        <v>103.84658075833335</v>
      </c>
      <c r="H19" s="51">
        <v>86.966368091666368</v>
      </c>
      <c r="I19" s="49">
        <v>111.80716392500001</v>
      </c>
      <c r="J19" s="51">
        <v>106.02794534166702</v>
      </c>
      <c r="K19" s="49">
        <v>297.382556325</v>
      </c>
      <c r="L19" s="51">
        <v>0</v>
      </c>
      <c r="M19" s="50"/>
      <c r="N19" s="45"/>
      <c r="O19" s="22"/>
    </row>
    <row r="20" spans="1:17" x14ac:dyDescent="0.25">
      <c r="A20" s="46" t="s">
        <v>80</v>
      </c>
      <c r="B20" s="47" t="s">
        <v>81</v>
      </c>
      <c r="C20" s="48">
        <f>C21</f>
        <v>1642.6</v>
      </c>
      <c r="D20" s="51">
        <v>1115.1322162772601</v>
      </c>
      <c r="E20" s="48">
        <f t="shared" ref="E20:L20" si="3">E21</f>
        <v>217.53114842759891</v>
      </c>
      <c r="F20" s="48">
        <f t="shared" si="3"/>
        <v>204.68560361426552</v>
      </c>
      <c r="G20" s="48">
        <f t="shared" si="3"/>
        <v>437.66271436791681</v>
      </c>
      <c r="H20" s="48">
        <v>419.94322254062143</v>
      </c>
      <c r="I20" s="48">
        <f t="shared" si="3"/>
        <v>524.71903191791671</v>
      </c>
      <c r="J20" s="48">
        <f>D20-F20-H20</f>
        <v>490.5033901223731</v>
      </c>
      <c r="K20" s="48">
        <f t="shared" si="3"/>
        <v>462.68710528656777</v>
      </c>
      <c r="L20" s="48">
        <f t="shared" si="3"/>
        <v>0</v>
      </c>
      <c r="M20" s="50"/>
      <c r="N20" s="45"/>
      <c r="O20" s="22"/>
      <c r="Q20" s="54"/>
    </row>
    <row r="21" spans="1:17" x14ac:dyDescent="0.25">
      <c r="A21" s="46" t="s">
        <v>82</v>
      </c>
      <c r="B21" s="47" t="s">
        <v>83</v>
      </c>
      <c r="C21" s="48">
        <v>1642.6</v>
      </c>
      <c r="D21" s="51">
        <v>1115.1322162772601</v>
      </c>
      <c r="E21" s="49">
        <v>217.53114842759891</v>
      </c>
      <c r="F21" s="51">
        <v>204.68560361426552</v>
      </c>
      <c r="G21" s="49">
        <v>437.66271436791681</v>
      </c>
      <c r="H21" s="51">
        <v>419.94322254062143</v>
      </c>
      <c r="I21" s="49">
        <v>524.71903191791671</v>
      </c>
      <c r="J21" s="51">
        <f>D21-F21-H21</f>
        <v>490.5033901223731</v>
      </c>
      <c r="K21" s="49">
        <v>462.68710528656777</v>
      </c>
      <c r="L21" s="51">
        <v>0</v>
      </c>
      <c r="M21" s="50"/>
      <c r="N21" s="45"/>
      <c r="O21" s="22"/>
      <c r="Q21" s="55"/>
    </row>
    <row r="22" spans="1:17" x14ac:dyDescent="0.25">
      <c r="A22" s="46" t="s">
        <v>84</v>
      </c>
      <c r="B22" s="47" t="s">
        <v>85</v>
      </c>
      <c r="C22" s="49"/>
      <c r="D22" s="49"/>
      <c r="E22" s="49"/>
      <c r="F22" s="49"/>
      <c r="G22" s="49"/>
      <c r="H22" s="56"/>
      <c r="I22" s="49"/>
      <c r="J22" s="57"/>
      <c r="K22" s="49"/>
      <c r="L22" s="49"/>
      <c r="M22" s="50"/>
      <c r="N22" s="45"/>
      <c r="O22" s="22"/>
    </row>
    <row r="23" spans="1:17" ht="31.5" x14ac:dyDescent="0.25">
      <c r="A23" s="46" t="s">
        <v>86</v>
      </c>
      <c r="B23" s="47" t="s">
        <v>87</v>
      </c>
      <c r="C23" s="49"/>
      <c r="D23" s="49"/>
      <c r="E23" s="49"/>
      <c r="F23" s="49"/>
      <c r="G23" s="49"/>
      <c r="H23" s="56"/>
      <c r="I23" s="49"/>
      <c r="J23" s="57"/>
      <c r="K23" s="49"/>
      <c r="L23" s="49"/>
      <c r="M23" s="50"/>
      <c r="N23" s="45"/>
      <c r="O23" s="22"/>
    </row>
    <row r="24" spans="1:17" x14ac:dyDescent="0.25">
      <c r="A24" s="46" t="s">
        <v>88</v>
      </c>
      <c r="B24" s="47" t="s">
        <v>89</v>
      </c>
      <c r="C24" s="105">
        <f>C12*20%</f>
        <v>609.88045</v>
      </c>
      <c r="D24" s="105">
        <f>D12*20%</f>
        <v>364.23048565488716</v>
      </c>
      <c r="E24" s="105">
        <f t="shared" ref="E24:L24" si="4">E12*20%</f>
        <v>98.569717946519788</v>
      </c>
      <c r="F24" s="105">
        <f t="shared" si="4"/>
        <v>96.367037589519782</v>
      </c>
      <c r="G24" s="105">
        <f t="shared" si="4"/>
        <v>141.1283524789167</v>
      </c>
      <c r="H24" s="105">
        <f t="shared" si="4"/>
        <v>131.65345514122589</v>
      </c>
      <c r="I24" s="105">
        <f t="shared" si="4"/>
        <v>160.67268675758339</v>
      </c>
      <c r="J24" s="105">
        <f t="shared" si="4"/>
        <v>136.20999292414149</v>
      </c>
      <c r="K24" s="105">
        <f t="shared" si="4"/>
        <v>209.50969281698028</v>
      </c>
      <c r="L24" s="105">
        <f t="shared" si="4"/>
        <v>0</v>
      </c>
      <c r="M24" s="50"/>
      <c r="N24" s="45"/>
      <c r="O24" s="22"/>
    </row>
    <row r="25" spans="1:17" x14ac:dyDescent="0.25">
      <c r="A25" s="46" t="s">
        <v>90</v>
      </c>
      <c r="B25" s="47" t="s">
        <v>91</v>
      </c>
      <c r="C25" s="49"/>
      <c r="D25" s="49"/>
      <c r="E25" s="49"/>
      <c r="F25" s="57"/>
      <c r="G25" s="49"/>
      <c r="H25" s="56"/>
      <c r="I25" s="49"/>
      <c r="J25" s="57"/>
      <c r="K25" s="49"/>
      <c r="L25" s="58"/>
      <c r="M25" s="50"/>
      <c r="N25" s="22"/>
      <c r="O25" s="22"/>
    </row>
    <row r="26" spans="1:17" x14ac:dyDescent="0.25">
      <c r="A26" s="46" t="s">
        <v>92</v>
      </c>
      <c r="B26" s="47" t="s">
        <v>93</v>
      </c>
      <c r="C26" s="59"/>
      <c r="D26" s="59"/>
      <c r="E26" s="59"/>
      <c r="F26" s="60"/>
      <c r="G26" s="59"/>
      <c r="H26" s="61"/>
      <c r="I26" s="59"/>
      <c r="J26" s="60"/>
      <c r="K26" s="59"/>
      <c r="L26" s="62"/>
      <c r="M26" s="50"/>
      <c r="N26" s="22"/>
      <c r="O26" s="22"/>
    </row>
    <row r="27" spans="1:17" ht="32.25" thickBot="1" x14ac:dyDescent="0.3">
      <c r="A27" s="63" t="s">
        <v>94</v>
      </c>
      <c r="B27" s="64" t="s">
        <v>95</v>
      </c>
      <c r="C27" s="65"/>
      <c r="D27" s="66"/>
      <c r="E27" s="65"/>
      <c r="F27" s="66"/>
      <c r="G27" s="65"/>
      <c r="H27" s="66"/>
      <c r="I27" s="65"/>
      <c r="J27" s="66"/>
      <c r="K27" s="65"/>
      <c r="L27" s="67"/>
      <c r="M27" s="68"/>
      <c r="N27" s="22"/>
      <c r="O27" s="22"/>
      <c r="P27" s="54"/>
    </row>
    <row r="28" spans="1:17" x14ac:dyDescent="0.25">
      <c r="A28" s="69" t="s">
        <v>96</v>
      </c>
      <c r="B28" s="70" t="s">
        <v>97</v>
      </c>
      <c r="C28" s="58">
        <f>C29</f>
        <v>12.5</v>
      </c>
      <c r="D28" s="58">
        <f t="shared" ref="D28:L28" si="5">D29</f>
        <v>3.4257414916666669</v>
      </c>
      <c r="E28" s="58">
        <f t="shared" si="5"/>
        <v>0.66949149166666677</v>
      </c>
      <c r="F28" s="58">
        <f t="shared" si="5"/>
        <v>0.66949149166666677</v>
      </c>
      <c r="G28" s="58">
        <f t="shared" si="5"/>
        <v>11.830508508333299</v>
      </c>
      <c r="H28" s="58">
        <f t="shared" si="5"/>
        <v>0</v>
      </c>
      <c r="I28" s="58">
        <f t="shared" si="5"/>
        <v>0</v>
      </c>
      <c r="J28" s="58">
        <f t="shared" si="5"/>
        <v>2.7562500000000001</v>
      </c>
      <c r="K28" s="58">
        <f t="shared" si="5"/>
        <v>0</v>
      </c>
      <c r="L28" s="58">
        <f t="shared" si="5"/>
        <v>0</v>
      </c>
      <c r="M28" s="71"/>
      <c r="N28" s="22"/>
      <c r="O28" s="22"/>
    </row>
    <row r="29" spans="1:17" ht="15" customHeight="1" x14ac:dyDescent="0.25">
      <c r="A29" s="46" t="s">
        <v>98</v>
      </c>
      <c r="B29" s="47" t="s">
        <v>99</v>
      </c>
      <c r="C29" s="49">
        <v>12.5</v>
      </c>
      <c r="D29" s="49">
        <v>3.4257414916666669</v>
      </c>
      <c r="E29" s="49">
        <v>0.66949149166666677</v>
      </c>
      <c r="F29" s="49">
        <v>0.66949149166666677</v>
      </c>
      <c r="G29" s="49">
        <v>11.830508508333299</v>
      </c>
      <c r="H29" s="49">
        <v>0</v>
      </c>
      <c r="I29" s="49">
        <v>0</v>
      </c>
      <c r="J29" s="49">
        <f>D29-F29-H29</f>
        <v>2.7562500000000001</v>
      </c>
      <c r="K29" s="49">
        <v>0</v>
      </c>
      <c r="L29" s="49">
        <v>0</v>
      </c>
      <c r="M29" s="50"/>
      <c r="N29" s="22"/>
      <c r="O29" s="22"/>
    </row>
    <row r="30" spans="1:17" ht="12.75" customHeight="1" x14ac:dyDescent="0.25">
      <c r="A30" s="46" t="s">
        <v>100</v>
      </c>
      <c r="B30" s="47" t="s">
        <v>101</v>
      </c>
      <c r="C30" s="73"/>
      <c r="D30" s="74"/>
      <c r="E30" s="72"/>
      <c r="F30" s="74"/>
      <c r="G30" s="72"/>
      <c r="H30" s="74"/>
      <c r="I30" s="72"/>
      <c r="J30" s="74"/>
      <c r="K30" s="72"/>
      <c r="L30" s="75"/>
      <c r="M30" s="50"/>
      <c r="N30" s="22"/>
      <c r="O30" s="22"/>
    </row>
    <row r="31" spans="1:17" ht="13.5" customHeight="1" x14ac:dyDescent="0.25">
      <c r="A31" s="76" t="s">
        <v>102</v>
      </c>
      <c r="B31" s="47" t="s">
        <v>103</v>
      </c>
      <c r="C31" s="49"/>
      <c r="D31" s="49"/>
      <c r="E31" s="72"/>
      <c r="F31" s="49"/>
      <c r="G31" s="49"/>
      <c r="H31" s="49"/>
      <c r="I31" s="72"/>
      <c r="J31" s="77"/>
      <c r="K31" s="72"/>
      <c r="L31" s="78"/>
      <c r="M31" s="79"/>
      <c r="N31" s="22"/>
      <c r="O31" s="22"/>
    </row>
    <row r="32" spans="1:17" x14ac:dyDescent="0.25">
      <c r="A32" s="76" t="s">
        <v>104</v>
      </c>
      <c r="B32" s="47" t="s">
        <v>105</v>
      </c>
      <c r="C32" s="80"/>
      <c r="D32" s="81"/>
      <c r="E32" s="72"/>
      <c r="F32" s="81"/>
      <c r="G32" s="72"/>
      <c r="H32" s="77"/>
      <c r="I32" s="72"/>
      <c r="J32" s="77"/>
      <c r="K32" s="72"/>
      <c r="L32" s="82"/>
      <c r="M32" s="79"/>
      <c r="N32" s="22"/>
      <c r="O32" s="22"/>
    </row>
    <row r="33" spans="1:15" x14ac:dyDescent="0.25">
      <c r="A33" s="46" t="s">
        <v>106</v>
      </c>
      <c r="B33" s="47" t="s">
        <v>107</v>
      </c>
      <c r="C33" s="80"/>
      <c r="D33" s="81"/>
      <c r="E33" s="72"/>
      <c r="F33" s="81"/>
      <c r="G33" s="72"/>
      <c r="H33" s="77"/>
      <c r="I33" s="72"/>
      <c r="J33" s="77"/>
      <c r="K33" s="72"/>
      <c r="L33" s="82"/>
      <c r="M33" s="79"/>
      <c r="N33" s="22"/>
      <c r="O33" s="22"/>
    </row>
    <row r="34" spans="1:15" x14ac:dyDescent="0.25">
      <c r="A34" s="46" t="s">
        <v>108</v>
      </c>
      <c r="B34" s="47" t="s">
        <v>109</v>
      </c>
      <c r="C34" s="80"/>
      <c r="D34" s="81"/>
      <c r="E34" s="72"/>
      <c r="F34" s="81"/>
      <c r="G34" s="72"/>
      <c r="H34" s="77"/>
      <c r="I34" s="72"/>
      <c r="J34" s="77"/>
      <c r="K34" s="72"/>
      <c r="L34" s="82"/>
      <c r="M34" s="79"/>
      <c r="N34" s="22"/>
      <c r="O34" s="22"/>
    </row>
    <row r="35" spans="1:15" ht="16.5" thickBot="1" x14ac:dyDescent="0.3">
      <c r="A35" s="63" t="s">
        <v>110</v>
      </c>
      <c r="B35" s="64" t="s">
        <v>111</v>
      </c>
      <c r="C35" s="83"/>
      <c r="D35" s="84"/>
      <c r="E35" s="85"/>
      <c r="F35" s="84"/>
      <c r="G35" s="85"/>
      <c r="H35" s="86"/>
      <c r="I35" s="85"/>
      <c r="J35" s="86"/>
      <c r="K35" s="85"/>
      <c r="L35" s="87"/>
      <c r="M35" s="88"/>
      <c r="N35" s="22"/>
      <c r="O35" s="22"/>
    </row>
    <row r="36" spans="1:15" ht="31.5" x14ac:dyDescent="0.25">
      <c r="A36" s="89"/>
      <c r="B36" s="90" t="s">
        <v>112</v>
      </c>
      <c r="C36" s="91" t="s">
        <v>28</v>
      </c>
      <c r="D36" s="91" t="s">
        <v>28</v>
      </c>
      <c r="E36" s="91" t="s">
        <v>28</v>
      </c>
      <c r="F36" s="91" t="s">
        <v>28</v>
      </c>
      <c r="G36" s="91" t="s">
        <v>28</v>
      </c>
      <c r="H36" s="91" t="s">
        <v>28</v>
      </c>
      <c r="I36" s="91" t="s">
        <v>28</v>
      </c>
      <c r="J36" s="91" t="s">
        <v>28</v>
      </c>
      <c r="K36" s="91" t="s">
        <v>28</v>
      </c>
      <c r="L36" s="91" t="s">
        <v>28</v>
      </c>
      <c r="M36" s="92"/>
      <c r="N36" s="22"/>
      <c r="O36" s="22"/>
    </row>
    <row r="37" spans="1:15" x14ac:dyDescent="0.25">
      <c r="A37" s="93"/>
      <c r="B37" s="47" t="s">
        <v>113</v>
      </c>
      <c r="C37" s="80"/>
      <c r="D37" s="81"/>
      <c r="E37" s="81"/>
      <c r="F37" s="81"/>
      <c r="G37" s="77"/>
      <c r="H37" s="77"/>
      <c r="I37" s="77"/>
      <c r="J37" s="77"/>
      <c r="K37" s="77"/>
      <c r="L37" s="82"/>
      <c r="M37" s="79"/>
      <c r="N37" s="22"/>
      <c r="O37" s="22"/>
    </row>
    <row r="38" spans="1:15" x14ac:dyDescent="0.25">
      <c r="A38" s="93"/>
      <c r="B38" s="94" t="s">
        <v>114</v>
      </c>
      <c r="C38" s="80"/>
      <c r="D38" s="81"/>
      <c r="E38" s="81"/>
      <c r="F38" s="81"/>
      <c r="G38" s="77"/>
      <c r="H38" s="77"/>
      <c r="I38" s="77"/>
      <c r="J38" s="77"/>
      <c r="K38" s="77"/>
      <c r="L38" s="82"/>
      <c r="M38" s="79"/>
      <c r="N38" s="22"/>
      <c r="O38" s="22"/>
    </row>
    <row r="39" spans="1:15" ht="16.5" thickBot="1" x14ac:dyDescent="0.3">
      <c r="A39" s="95"/>
      <c r="B39" s="96" t="s">
        <v>115</v>
      </c>
      <c r="C39" s="97"/>
      <c r="D39" s="84"/>
      <c r="E39" s="84"/>
      <c r="F39" s="84"/>
      <c r="G39" s="86"/>
      <c r="H39" s="86"/>
      <c r="I39" s="86"/>
      <c r="J39" s="86"/>
      <c r="K39" s="86"/>
      <c r="L39" s="98"/>
      <c r="M39" s="88"/>
      <c r="N39" s="22"/>
      <c r="O39" s="22"/>
    </row>
    <row r="40" spans="1:15" x14ac:dyDescent="0.25">
      <c r="A40" s="99" t="s">
        <v>116</v>
      </c>
      <c r="B40" s="22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22"/>
      <c r="N40" s="22"/>
      <c r="O40" s="22"/>
    </row>
    <row r="41" spans="1:15" x14ac:dyDescent="0.25">
      <c r="A41" s="99" t="s">
        <v>117</v>
      </c>
      <c r="B41" s="22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22"/>
      <c r="N41" s="22"/>
      <c r="O41" s="22"/>
    </row>
    <row r="42" spans="1:15" x14ac:dyDescent="0.25">
      <c r="A42" s="101"/>
      <c r="B42" s="102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22"/>
      <c r="N42" s="22"/>
      <c r="O42" s="22"/>
    </row>
    <row r="43" spans="1:15" x14ac:dyDescent="0.25"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3"/>
      <c r="N43" s="104"/>
      <c r="O43" s="104"/>
    </row>
  </sheetData>
  <mergeCells count="13">
    <mergeCell ref="I10:J10"/>
    <mergeCell ref="K10:L10"/>
    <mergeCell ref="A3:M3"/>
    <mergeCell ref="N3:O3"/>
    <mergeCell ref="N6:O6"/>
    <mergeCell ref="A9:A11"/>
    <mergeCell ref="B9:B11"/>
    <mergeCell ref="C9:L9"/>
    <mergeCell ref="M9:M11"/>
    <mergeCell ref="C10:D10"/>
    <mergeCell ref="E10:F10"/>
    <mergeCell ref="G10:H10"/>
    <mergeCell ref="E4:I4"/>
  </mergeCells>
  <pageMargins left="0.11811023622047245" right="0.11811023622047245" top="0.15748031496062992" bottom="0.15748031496062992" header="0.31496062992125984" footer="0.31496062992125984"/>
  <pageSetup paperSize="9" scale="65" fitToHeight="0" pageOrder="overThenDown" orientation="landscape" r:id="rId1"/>
  <headerFooter>
    <oddFooter>&amp;C&amp;P</oddFooter>
  </headerFooter>
  <colBreaks count="1" manualBreakCount="1">
    <brk id="13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outlinePr summaryBelow="0" summaryRight="0"/>
  </sheetPr>
  <dimension ref="A1:W1085"/>
  <sheetViews>
    <sheetView view="pageBreakPreview" topLeftCell="A1071" zoomScale="70" zoomScaleNormal="57" zoomScaleSheetLayoutView="70" workbookViewId="0">
      <selection activeCell="A1077" sqref="A1077:A1085"/>
    </sheetView>
  </sheetViews>
  <sheetFormatPr defaultColWidth="19.140625" defaultRowHeight="70.5" customHeight="1" x14ac:dyDescent="0.25"/>
  <cols>
    <col min="1" max="1" width="6.28515625" style="12" customWidth="1"/>
    <col min="2" max="2" width="50.28515625" style="12" customWidth="1"/>
    <col min="3" max="3" width="21" style="12" customWidth="1"/>
    <col min="4" max="4" width="14.28515625" style="12" customWidth="1"/>
    <col min="5" max="5" width="13.140625" style="12" customWidth="1"/>
    <col min="6" max="6" width="13.42578125" style="12" customWidth="1"/>
    <col min="7" max="8" width="13.140625" style="12" customWidth="1"/>
    <col min="9" max="9" width="11.5703125" style="12" customWidth="1"/>
    <col min="10" max="10" width="14.28515625" style="12" customWidth="1"/>
    <col min="11" max="11" width="13" style="12" customWidth="1"/>
    <col min="12" max="13" width="16.140625" style="12" customWidth="1"/>
    <col min="14" max="14" width="13" style="12" customWidth="1"/>
    <col min="15" max="15" width="12.42578125" style="12" customWidth="1"/>
    <col min="16" max="16" width="12" style="12" customWidth="1"/>
    <col min="17" max="18" width="11.5703125" style="12" customWidth="1"/>
    <col min="19" max="19" width="12" style="12" customWidth="1"/>
    <col min="20" max="23" width="12.42578125" style="12" customWidth="1"/>
    <col min="24" max="16384" width="19.140625" style="13"/>
  </cols>
  <sheetData>
    <row r="1" spans="1:23" ht="64.5" customHeight="1" x14ac:dyDescent="0.25">
      <c r="Q1" s="167"/>
      <c r="R1" s="167"/>
      <c r="S1" s="167"/>
      <c r="T1" s="299" t="s">
        <v>118</v>
      </c>
      <c r="U1" s="299"/>
      <c r="V1" s="299"/>
      <c r="W1" s="299"/>
    </row>
    <row r="2" spans="1:23" ht="15.75" x14ac:dyDescent="0.25">
      <c r="R2" s="167"/>
      <c r="S2" s="167"/>
      <c r="T2" s="299" t="s">
        <v>2</v>
      </c>
      <c r="U2" s="299"/>
      <c r="V2" s="299"/>
      <c r="W2" s="299"/>
    </row>
    <row r="3" spans="1:23" ht="35.25" customHeight="1" x14ac:dyDescent="0.25">
      <c r="R3" s="167"/>
      <c r="S3" s="167"/>
      <c r="T3" s="299" t="s">
        <v>119</v>
      </c>
      <c r="U3" s="299"/>
      <c r="V3" s="299"/>
      <c r="W3" s="299"/>
    </row>
    <row r="4" spans="1:23" ht="31.5" customHeight="1" x14ac:dyDescent="0.25">
      <c r="R4" s="167"/>
      <c r="S4" s="167"/>
      <c r="T4" s="299" t="s">
        <v>1489</v>
      </c>
      <c r="U4" s="299"/>
      <c r="V4" s="299"/>
      <c r="W4" s="299"/>
    </row>
    <row r="5" spans="1:23" ht="15.75" customHeight="1" x14ac:dyDescent="0.25">
      <c r="R5" s="167"/>
      <c r="S5" s="167"/>
      <c r="T5" s="299" t="s">
        <v>169</v>
      </c>
      <c r="U5" s="299"/>
      <c r="V5" s="299"/>
      <c r="W5" s="299"/>
    </row>
    <row r="6" spans="1:23" ht="15" x14ac:dyDescent="0.25">
      <c r="T6" s="12" t="s">
        <v>4</v>
      </c>
    </row>
    <row r="7" spans="1:23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8.75" x14ac:dyDescent="0.25">
      <c r="A9" s="271" t="s">
        <v>1</v>
      </c>
      <c r="B9" s="271"/>
      <c r="C9" s="271"/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3" ht="18.75" x14ac:dyDescent="0.3">
      <c r="A10" s="1"/>
      <c r="B10" s="1"/>
      <c r="C10" s="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x14ac:dyDescent="0.25">
      <c r="A11" s="1"/>
      <c r="B11" s="1"/>
      <c r="C11" s="1"/>
      <c r="D11" s="1"/>
      <c r="E11" s="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s="106" customFormat="1" ht="15.75" x14ac:dyDescent="0.25">
      <c r="A12" s="273" t="s">
        <v>5</v>
      </c>
      <c r="B12" s="280" t="s">
        <v>6</v>
      </c>
      <c r="C12" s="280" t="s">
        <v>7</v>
      </c>
      <c r="D12" s="273" t="s">
        <v>120</v>
      </c>
      <c r="E12" s="273"/>
      <c r="F12" s="273"/>
      <c r="G12" s="273"/>
      <c r="H12" s="273"/>
      <c r="I12" s="273"/>
      <c r="J12" s="273"/>
      <c r="K12" s="273"/>
      <c r="L12" s="273"/>
      <c r="M12" s="273"/>
      <c r="N12" s="273" t="s">
        <v>121</v>
      </c>
      <c r="O12" s="273"/>
      <c r="P12" s="273"/>
      <c r="Q12" s="273"/>
      <c r="R12" s="273"/>
      <c r="S12" s="273"/>
      <c r="T12" s="273"/>
      <c r="U12" s="273"/>
      <c r="V12" s="273"/>
      <c r="W12" s="273"/>
    </row>
    <row r="13" spans="1:23" s="106" customFormat="1" ht="15.75" x14ac:dyDescent="0.25">
      <c r="A13" s="273"/>
      <c r="B13" s="280"/>
      <c r="C13" s="280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</row>
    <row r="14" spans="1:23" s="106" customFormat="1" ht="15.75" x14ac:dyDescent="0.25">
      <c r="A14" s="273"/>
      <c r="B14" s="280"/>
      <c r="C14" s="280"/>
      <c r="D14" s="297" t="s">
        <v>122</v>
      </c>
      <c r="E14" s="297"/>
      <c r="F14" s="297" t="s">
        <v>123</v>
      </c>
      <c r="G14" s="297"/>
      <c r="H14" s="297" t="s">
        <v>124</v>
      </c>
      <c r="I14" s="297"/>
      <c r="J14" s="297" t="s">
        <v>125</v>
      </c>
      <c r="K14" s="297"/>
      <c r="L14" s="298" t="s">
        <v>175</v>
      </c>
      <c r="M14" s="298"/>
      <c r="N14" s="297" t="s">
        <v>122</v>
      </c>
      <c r="O14" s="297"/>
      <c r="P14" s="297" t="s">
        <v>123</v>
      </c>
      <c r="Q14" s="297"/>
      <c r="R14" s="297" t="s">
        <v>124</v>
      </c>
      <c r="S14" s="297"/>
      <c r="T14" s="297" t="s">
        <v>125</v>
      </c>
      <c r="U14" s="297"/>
      <c r="V14" s="298" t="s">
        <v>176</v>
      </c>
      <c r="W14" s="298"/>
    </row>
    <row r="15" spans="1:23" s="106" customFormat="1" ht="15.75" x14ac:dyDescent="0.25">
      <c r="A15" s="273"/>
      <c r="B15" s="280"/>
      <c r="C15" s="280"/>
      <c r="D15" s="166" t="s">
        <v>126</v>
      </c>
      <c r="E15" s="166" t="s">
        <v>127</v>
      </c>
      <c r="F15" s="166" t="s">
        <v>126</v>
      </c>
      <c r="G15" s="166" t="s">
        <v>127</v>
      </c>
      <c r="H15" s="166" t="s">
        <v>126</v>
      </c>
      <c r="I15" s="166" t="s">
        <v>127</v>
      </c>
      <c r="J15" s="166" t="s">
        <v>126</v>
      </c>
      <c r="K15" s="166" t="s">
        <v>127</v>
      </c>
      <c r="L15" s="166" t="s">
        <v>126</v>
      </c>
      <c r="M15" s="166" t="s">
        <v>127</v>
      </c>
      <c r="N15" s="166" t="s">
        <v>126</v>
      </c>
      <c r="O15" s="166" t="s">
        <v>127</v>
      </c>
      <c r="P15" s="166" t="s">
        <v>126</v>
      </c>
      <c r="Q15" s="166" t="s">
        <v>127</v>
      </c>
      <c r="R15" s="166" t="s">
        <v>126</v>
      </c>
      <c r="S15" s="166" t="s">
        <v>127</v>
      </c>
      <c r="T15" s="166" t="s">
        <v>126</v>
      </c>
      <c r="U15" s="166" t="s">
        <v>127</v>
      </c>
      <c r="V15" s="166" t="s">
        <v>126</v>
      </c>
      <c r="W15" s="166" t="s">
        <v>127</v>
      </c>
    </row>
    <row r="16" spans="1:23" s="106" customFormat="1" ht="15.75" x14ac:dyDescent="0.25">
      <c r="A16" s="166" t="s">
        <v>25</v>
      </c>
      <c r="B16" s="129" t="s">
        <v>26</v>
      </c>
      <c r="C16" s="129"/>
      <c r="D16" s="166" t="s">
        <v>28</v>
      </c>
      <c r="E16" s="166" t="s">
        <v>29</v>
      </c>
      <c r="F16" s="166" t="s">
        <v>30</v>
      </c>
      <c r="G16" s="166" t="s">
        <v>31</v>
      </c>
      <c r="H16" s="166" t="s">
        <v>32</v>
      </c>
      <c r="I16" s="166" t="s">
        <v>33</v>
      </c>
      <c r="J16" s="166" t="s">
        <v>34</v>
      </c>
      <c r="K16" s="166" t="s">
        <v>35</v>
      </c>
      <c r="L16" s="166" t="s">
        <v>36</v>
      </c>
      <c r="M16" s="166" t="s">
        <v>37</v>
      </c>
      <c r="N16" s="166" t="s">
        <v>38</v>
      </c>
      <c r="O16" s="166" t="s">
        <v>39</v>
      </c>
      <c r="P16" s="166" t="s">
        <v>40</v>
      </c>
      <c r="Q16" s="166" t="s">
        <v>41</v>
      </c>
      <c r="R16" s="166" t="s">
        <v>42</v>
      </c>
      <c r="S16" s="166" t="s">
        <v>43</v>
      </c>
      <c r="T16" s="166" t="s">
        <v>44</v>
      </c>
      <c r="U16" s="166" t="s">
        <v>45</v>
      </c>
      <c r="V16" s="166" t="s">
        <v>46</v>
      </c>
      <c r="W16" s="166" t="s">
        <v>47</v>
      </c>
    </row>
    <row r="17" spans="1:23" s="106" customFormat="1" ht="15.75" x14ac:dyDescent="0.25">
      <c r="A17" s="177"/>
      <c r="B17" s="187" t="s">
        <v>177</v>
      </c>
      <c r="C17" s="188"/>
      <c r="D17" s="201">
        <v>56.072450000000003</v>
      </c>
      <c r="E17" s="201">
        <v>38.6</v>
      </c>
      <c r="F17" s="201">
        <v>62.993340000000003</v>
      </c>
      <c r="G17" s="201">
        <v>30.816000000000003</v>
      </c>
      <c r="H17" s="201">
        <v>27.195945999999992</v>
      </c>
      <c r="I17" s="201">
        <v>43.65</v>
      </c>
      <c r="J17" s="201">
        <v>0</v>
      </c>
      <c r="K17" s="201">
        <v>0</v>
      </c>
      <c r="L17" s="201">
        <v>146.26173600000001</v>
      </c>
      <c r="M17" s="201">
        <v>113.066</v>
      </c>
      <c r="N17" s="201">
        <f t="shared" ref="N17" si="0">N18+N461+N868+N1078</f>
        <v>0</v>
      </c>
      <c r="O17" s="201">
        <f t="shared" ref="O17" si="1">O18+O461+O868+O1078</f>
        <v>0</v>
      </c>
      <c r="P17" s="201">
        <f t="shared" ref="P17" si="2">P18+P461+P868+P1078</f>
        <v>0</v>
      </c>
      <c r="Q17" s="201">
        <f t="shared" ref="Q17" si="3">Q18+Q461+Q868+Q1078</f>
        <v>0</v>
      </c>
      <c r="R17" s="201">
        <f t="shared" ref="R17" si="4">R18+R461+R868+R1078</f>
        <v>0</v>
      </c>
      <c r="S17" s="201">
        <f t="shared" ref="S17" si="5">S18+S461+S868+S1078</f>
        <v>0</v>
      </c>
      <c r="T17" s="201">
        <f t="shared" ref="T17" si="6">T18+T461+T868+T1078</f>
        <v>0</v>
      </c>
      <c r="U17" s="201">
        <f t="shared" ref="U17" si="7">U18+U461+U868+U1078</f>
        <v>0</v>
      </c>
      <c r="V17" s="201">
        <f t="shared" ref="V17" si="8">V18+V461+V868+V1078</f>
        <v>0</v>
      </c>
      <c r="W17" s="201">
        <f t="shared" ref="W17" si="9">W18+W461+W868+W1078</f>
        <v>0</v>
      </c>
    </row>
    <row r="18" spans="1:23" s="106" customFormat="1" ht="31.5" x14ac:dyDescent="0.25">
      <c r="A18" s="169"/>
      <c r="B18" s="187" t="s">
        <v>178</v>
      </c>
      <c r="C18" s="188"/>
      <c r="D18" s="201">
        <v>20.801600000000001</v>
      </c>
      <c r="E18" s="201">
        <v>29.560000000000002</v>
      </c>
      <c r="F18" s="201">
        <v>18.084000000000003</v>
      </c>
      <c r="G18" s="201">
        <v>16.360000000000003</v>
      </c>
      <c r="H18" s="201">
        <v>6.391</v>
      </c>
      <c r="I18" s="201">
        <v>29.44</v>
      </c>
      <c r="J18" s="201">
        <v>0</v>
      </c>
      <c r="K18" s="201">
        <v>0</v>
      </c>
      <c r="L18" s="201">
        <v>45.276600000000002</v>
      </c>
      <c r="M18" s="201">
        <v>75.360000000000014</v>
      </c>
      <c r="N18" s="201">
        <f t="shared" ref="N18:V18" si="10">N19+N23+N28+N32+N39+N47+N54+N60+N64+N80+N83+N96+N114+N120+N127+N133+N139+N143+N145+N167+N186+N208+N210+N216+N231+N235+N237+N241+N249+N264+N270+N280+N291+N301+N311+N356+N362+N373+N376+N385+N394+N412+N453+N247</f>
        <v>0</v>
      </c>
      <c r="O18" s="201">
        <f t="shared" si="10"/>
        <v>0</v>
      </c>
      <c r="P18" s="201">
        <f t="shared" si="10"/>
        <v>0</v>
      </c>
      <c r="Q18" s="201">
        <f t="shared" si="10"/>
        <v>0</v>
      </c>
      <c r="R18" s="201">
        <f t="shared" si="10"/>
        <v>0</v>
      </c>
      <c r="S18" s="201">
        <f t="shared" si="10"/>
        <v>0</v>
      </c>
      <c r="T18" s="201">
        <f t="shared" si="10"/>
        <v>0</v>
      </c>
      <c r="U18" s="201">
        <f t="shared" si="10"/>
        <v>0</v>
      </c>
      <c r="V18" s="201">
        <f t="shared" si="10"/>
        <v>0</v>
      </c>
      <c r="W18" s="168">
        <f>W19+W22+W27+W30+W37+W44+W51+W55+W58+W74+W77+W86+W102+W108+W115+W121+W126+W130+W132+W150+W168+W187+W189+W194+W209+W213+W215+W219+W223+W235+W239+W246+W257+W265+W274+W313+W319+W329+W332+W337+W345+W362+W399</f>
        <v>0</v>
      </c>
    </row>
    <row r="19" spans="1:23" s="106" customFormat="1" ht="15.75" x14ac:dyDescent="0.25">
      <c r="A19" s="267"/>
      <c r="B19" s="187" t="s">
        <v>179</v>
      </c>
      <c r="C19" s="188"/>
      <c r="D19" s="201">
        <f t="shared" ref="D19:L19" si="11">SUM(D20:D22)</f>
        <v>0</v>
      </c>
      <c r="E19" s="201">
        <f t="shared" si="11"/>
        <v>0</v>
      </c>
      <c r="F19" s="201">
        <f t="shared" si="11"/>
        <v>0</v>
      </c>
      <c r="G19" s="201">
        <f t="shared" si="11"/>
        <v>0.4</v>
      </c>
      <c r="H19" s="201">
        <f t="shared" si="11"/>
        <v>5.5E-2</v>
      </c>
      <c r="I19" s="201">
        <f t="shared" si="11"/>
        <v>0</v>
      </c>
      <c r="J19" s="201">
        <f t="shared" si="11"/>
        <v>0</v>
      </c>
      <c r="K19" s="201">
        <f t="shared" si="11"/>
        <v>0</v>
      </c>
      <c r="L19" s="201">
        <f t="shared" si="11"/>
        <v>5.5E-2</v>
      </c>
      <c r="M19" s="201">
        <v>0.4</v>
      </c>
      <c r="N19" s="201">
        <f t="shared" ref="N19:W19" si="12">SUM(N20:N22)</f>
        <v>0</v>
      </c>
      <c r="O19" s="201">
        <f t="shared" si="12"/>
        <v>0</v>
      </c>
      <c r="P19" s="201">
        <f t="shared" si="12"/>
        <v>0</v>
      </c>
      <c r="Q19" s="201">
        <f t="shared" si="12"/>
        <v>0</v>
      </c>
      <c r="R19" s="201">
        <f t="shared" si="12"/>
        <v>0</v>
      </c>
      <c r="S19" s="201">
        <f t="shared" si="12"/>
        <v>0</v>
      </c>
      <c r="T19" s="201">
        <f t="shared" si="12"/>
        <v>0</v>
      </c>
      <c r="U19" s="201">
        <f t="shared" si="12"/>
        <v>0</v>
      </c>
      <c r="V19" s="201">
        <f t="shared" si="12"/>
        <v>0</v>
      </c>
      <c r="W19" s="201">
        <f t="shared" si="12"/>
        <v>0</v>
      </c>
    </row>
    <row r="20" spans="1:23" s="106" customFormat="1" ht="63" x14ac:dyDescent="0.25">
      <c r="A20" s="267">
        <v>1</v>
      </c>
      <c r="B20" s="133" t="s">
        <v>180</v>
      </c>
      <c r="C20" s="138" t="s">
        <v>181</v>
      </c>
      <c r="D20" s="142">
        <v>0</v>
      </c>
      <c r="E20" s="142">
        <v>0</v>
      </c>
      <c r="F20" s="142">
        <v>0</v>
      </c>
      <c r="G20" s="142">
        <v>0.4</v>
      </c>
      <c r="H20" s="142">
        <v>0</v>
      </c>
      <c r="I20" s="142">
        <v>0</v>
      </c>
      <c r="J20" s="142"/>
      <c r="K20" s="142"/>
      <c r="L20" s="134">
        <v>0</v>
      </c>
      <c r="M20" s="134">
        <v>0.4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2">
        <v>0</v>
      </c>
      <c r="T20" s="142">
        <v>0</v>
      </c>
      <c r="U20" s="142">
        <v>0</v>
      </c>
      <c r="V20" s="142">
        <v>0</v>
      </c>
      <c r="W20" s="142">
        <v>0</v>
      </c>
    </row>
    <row r="21" spans="1:23" s="106" customFormat="1" ht="31.5" x14ac:dyDescent="0.25">
      <c r="A21" s="267">
        <v>2</v>
      </c>
      <c r="B21" s="133" t="s">
        <v>1754</v>
      </c>
      <c r="C21" s="138" t="s">
        <v>1755</v>
      </c>
      <c r="D21" s="142">
        <v>0</v>
      </c>
      <c r="E21" s="142">
        <v>0</v>
      </c>
      <c r="F21" s="142">
        <v>0</v>
      </c>
      <c r="G21" s="142">
        <v>0</v>
      </c>
      <c r="H21" s="142">
        <v>0</v>
      </c>
      <c r="I21" s="142">
        <v>0</v>
      </c>
      <c r="J21" s="142"/>
      <c r="K21" s="142"/>
      <c r="L21" s="134">
        <v>0</v>
      </c>
      <c r="M21" s="134">
        <v>0</v>
      </c>
      <c r="N21" s="142">
        <v>0</v>
      </c>
      <c r="O21" s="142">
        <v>0</v>
      </c>
      <c r="P21" s="142">
        <v>0</v>
      </c>
      <c r="Q21" s="142">
        <v>0</v>
      </c>
      <c r="R21" s="142">
        <v>0</v>
      </c>
      <c r="S21" s="142">
        <v>0</v>
      </c>
      <c r="T21" s="142">
        <v>0</v>
      </c>
      <c r="U21" s="142">
        <v>0</v>
      </c>
      <c r="V21" s="142">
        <v>0</v>
      </c>
      <c r="W21" s="142">
        <v>0</v>
      </c>
    </row>
    <row r="22" spans="1:23" s="106" customFormat="1" ht="31.5" x14ac:dyDescent="0.25">
      <c r="A22" s="267">
        <v>3</v>
      </c>
      <c r="B22" s="140" t="s">
        <v>1756</v>
      </c>
      <c r="C22" s="138" t="s">
        <v>182</v>
      </c>
      <c r="D22" s="142">
        <v>0</v>
      </c>
      <c r="E22" s="142">
        <v>0</v>
      </c>
      <c r="F22" s="142">
        <v>0</v>
      </c>
      <c r="G22" s="142">
        <v>0</v>
      </c>
      <c r="H22" s="142">
        <v>5.5E-2</v>
      </c>
      <c r="I22" s="142">
        <v>0</v>
      </c>
      <c r="J22" s="170">
        <v>0</v>
      </c>
      <c r="K22" s="170">
        <v>0</v>
      </c>
      <c r="L22" s="134">
        <v>5.5E-2</v>
      </c>
      <c r="M22" s="134">
        <v>0</v>
      </c>
      <c r="N22" s="170">
        <f t="shared" ref="N22:W22" si="13">SUM(N23:N26)</f>
        <v>0</v>
      </c>
      <c r="O22" s="170">
        <f t="shared" si="13"/>
        <v>0</v>
      </c>
      <c r="P22" s="170">
        <f t="shared" si="13"/>
        <v>0</v>
      </c>
      <c r="Q22" s="170">
        <f t="shared" si="13"/>
        <v>0</v>
      </c>
      <c r="R22" s="170">
        <f t="shared" si="13"/>
        <v>0</v>
      </c>
      <c r="S22" s="170">
        <f t="shared" si="13"/>
        <v>0</v>
      </c>
      <c r="T22" s="170">
        <f t="shared" si="13"/>
        <v>0</v>
      </c>
      <c r="U22" s="170">
        <f t="shared" si="13"/>
        <v>0</v>
      </c>
      <c r="V22" s="170">
        <f t="shared" si="13"/>
        <v>0</v>
      </c>
      <c r="W22" s="170">
        <f t="shared" si="13"/>
        <v>0</v>
      </c>
    </row>
    <row r="23" spans="1:23" s="106" customFormat="1" ht="15.75" x14ac:dyDescent="0.25">
      <c r="A23" s="267"/>
      <c r="B23" s="187" t="s">
        <v>183</v>
      </c>
      <c r="C23" s="188"/>
      <c r="D23" s="201">
        <f t="shared" ref="D23:L23" si="14">SUM(D24:D27)</f>
        <v>0</v>
      </c>
      <c r="E23" s="201">
        <f t="shared" si="14"/>
        <v>0</v>
      </c>
      <c r="F23" s="201">
        <f t="shared" si="14"/>
        <v>1.8260000000000001</v>
      </c>
      <c r="G23" s="201">
        <f t="shared" si="14"/>
        <v>0</v>
      </c>
      <c r="H23" s="201">
        <f t="shared" si="14"/>
        <v>0</v>
      </c>
      <c r="I23" s="201">
        <f t="shared" si="14"/>
        <v>1.26</v>
      </c>
      <c r="J23" s="201">
        <f t="shared" si="14"/>
        <v>0</v>
      </c>
      <c r="K23" s="201">
        <f t="shared" si="14"/>
        <v>0</v>
      </c>
      <c r="L23" s="201">
        <f t="shared" si="14"/>
        <v>1.8260000000000001</v>
      </c>
      <c r="M23" s="201">
        <v>1.26</v>
      </c>
      <c r="N23" s="201">
        <f t="shared" ref="N23:W23" si="15">SUM(N24:N27)</f>
        <v>0</v>
      </c>
      <c r="O23" s="201">
        <f t="shared" si="15"/>
        <v>0</v>
      </c>
      <c r="P23" s="201">
        <f t="shared" si="15"/>
        <v>0</v>
      </c>
      <c r="Q23" s="201">
        <f t="shared" si="15"/>
        <v>0</v>
      </c>
      <c r="R23" s="201">
        <f t="shared" si="15"/>
        <v>0</v>
      </c>
      <c r="S23" s="201">
        <f t="shared" si="15"/>
        <v>0</v>
      </c>
      <c r="T23" s="201">
        <f t="shared" si="15"/>
        <v>0</v>
      </c>
      <c r="U23" s="201">
        <f t="shared" si="15"/>
        <v>0</v>
      </c>
      <c r="V23" s="201">
        <f t="shared" si="15"/>
        <v>0</v>
      </c>
      <c r="W23" s="201">
        <f t="shared" si="15"/>
        <v>0</v>
      </c>
    </row>
    <row r="24" spans="1:23" s="106" customFormat="1" ht="63" x14ac:dyDescent="0.25">
      <c r="A24" s="267">
        <f>IF(A23&gt;0,A23+1,A22+1)</f>
        <v>4</v>
      </c>
      <c r="B24" s="133" t="s">
        <v>184</v>
      </c>
      <c r="C24" s="138" t="s">
        <v>185</v>
      </c>
      <c r="D24" s="142">
        <v>0</v>
      </c>
      <c r="E24" s="142">
        <v>0</v>
      </c>
      <c r="F24" s="142">
        <v>0</v>
      </c>
      <c r="G24" s="142">
        <v>0</v>
      </c>
      <c r="H24" s="142">
        <v>0</v>
      </c>
      <c r="I24" s="142">
        <v>0</v>
      </c>
      <c r="J24" s="142"/>
      <c r="K24" s="142"/>
      <c r="L24" s="134">
        <v>0</v>
      </c>
      <c r="M24" s="134">
        <v>0</v>
      </c>
      <c r="N24" s="142">
        <v>0</v>
      </c>
      <c r="O24" s="142">
        <v>0</v>
      </c>
      <c r="P24" s="142">
        <v>0</v>
      </c>
      <c r="Q24" s="142">
        <v>0</v>
      </c>
      <c r="R24" s="142">
        <v>0</v>
      </c>
      <c r="S24" s="142">
        <v>0</v>
      </c>
      <c r="T24" s="142">
        <v>0</v>
      </c>
      <c r="U24" s="142">
        <v>0</v>
      </c>
      <c r="V24" s="142">
        <v>0</v>
      </c>
      <c r="W24" s="142">
        <v>0</v>
      </c>
    </row>
    <row r="25" spans="1:23" s="106" customFormat="1" ht="63" x14ac:dyDescent="0.25">
      <c r="A25" s="267">
        <f t="shared" ref="A25:A88" si="16">IF(A24&gt;0,A24+1,A23+1)</f>
        <v>5</v>
      </c>
      <c r="B25" s="133" t="s">
        <v>186</v>
      </c>
      <c r="C25" s="138" t="s">
        <v>187</v>
      </c>
      <c r="D25" s="142">
        <v>0</v>
      </c>
      <c r="E25" s="142">
        <v>0</v>
      </c>
      <c r="F25" s="142">
        <v>1.2510000000000001</v>
      </c>
      <c r="G25" s="142">
        <v>0</v>
      </c>
      <c r="H25" s="142">
        <v>0</v>
      </c>
      <c r="I25" s="142">
        <v>0</v>
      </c>
      <c r="J25" s="142"/>
      <c r="K25" s="142"/>
      <c r="L25" s="134">
        <v>1.2510000000000001</v>
      </c>
      <c r="M25" s="134">
        <v>0</v>
      </c>
      <c r="N25" s="142">
        <v>0</v>
      </c>
      <c r="O25" s="142">
        <v>0</v>
      </c>
      <c r="P25" s="142">
        <v>0</v>
      </c>
      <c r="Q25" s="142">
        <v>0</v>
      </c>
      <c r="R25" s="142">
        <v>0</v>
      </c>
      <c r="S25" s="142">
        <v>0</v>
      </c>
      <c r="T25" s="142">
        <v>0</v>
      </c>
      <c r="U25" s="142">
        <v>0</v>
      </c>
      <c r="V25" s="142">
        <v>0</v>
      </c>
      <c r="W25" s="142">
        <v>0</v>
      </c>
    </row>
    <row r="26" spans="1:23" s="106" customFormat="1" ht="47.25" x14ac:dyDescent="0.25">
      <c r="A26" s="267">
        <f t="shared" si="16"/>
        <v>6</v>
      </c>
      <c r="B26" s="133" t="s">
        <v>188</v>
      </c>
      <c r="C26" s="138" t="s">
        <v>189</v>
      </c>
      <c r="D26" s="142">
        <v>0</v>
      </c>
      <c r="E26" s="142">
        <v>0</v>
      </c>
      <c r="F26" s="142">
        <v>0</v>
      </c>
      <c r="G26" s="142">
        <v>0</v>
      </c>
      <c r="H26" s="142">
        <v>0</v>
      </c>
      <c r="I26" s="142">
        <v>1.26</v>
      </c>
      <c r="J26" s="142"/>
      <c r="K26" s="142"/>
      <c r="L26" s="134">
        <v>0</v>
      </c>
      <c r="M26" s="134">
        <v>1.26</v>
      </c>
      <c r="N26" s="142">
        <v>0</v>
      </c>
      <c r="O26" s="142">
        <v>0</v>
      </c>
      <c r="P26" s="142">
        <v>0</v>
      </c>
      <c r="Q26" s="142">
        <v>0</v>
      </c>
      <c r="R26" s="142">
        <v>0</v>
      </c>
      <c r="S26" s="142">
        <v>0</v>
      </c>
      <c r="T26" s="142">
        <v>0</v>
      </c>
      <c r="U26" s="142">
        <v>0</v>
      </c>
      <c r="V26" s="142">
        <v>0</v>
      </c>
      <c r="W26" s="142">
        <v>0</v>
      </c>
    </row>
    <row r="27" spans="1:23" s="106" customFormat="1" ht="63" x14ac:dyDescent="0.25">
      <c r="A27" s="267">
        <f t="shared" si="16"/>
        <v>7</v>
      </c>
      <c r="B27" s="133" t="s">
        <v>1492</v>
      </c>
      <c r="C27" s="138" t="s">
        <v>1493</v>
      </c>
      <c r="D27" s="142">
        <v>0</v>
      </c>
      <c r="E27" s="142">
        <v>0</v>
      </c>
      <c r="F27" s="142">
        <v>0.57499999999999996</v>
      </c>
      <c r="G27" s="142">
        <v>0</v>
      </c>
      <c r="H27" s="142">
        <v>0</v>
      </c>
      <c r="I27" s="142">
        <v>0</v>
      </c>
      <c r="J27" s="170">
        <v>0</v>
      </c>
      <c r="K27" s="170">
        <v>0</v>
      </c>
      <c r="L27" s="134">
        <v>0.57499999999999996</v>
      </c>
      <c r="M27" s="134">
        <v>0</v>
      </c>
      <c r="N27" s="170">
        <f t="shared" ref="N27:W27" si="17">SUM(N28:N29)</f>
        <v>0</v>
      </c>
      <c r="O27" s="170">
        <f t="shared" si="17"/>
        <v>0</v>
      </c>
      <c r="P27" s="170">
        <f t="shared" si="17"/>
        <v>0</v>
      </c>
      <c r="Q27" s="170">
        <f t="shared" si="17"/>
        <v>0</v>
      </c>
      <c r="R27" s="170">
        <f t="shared" si="17"/>
        <v>0</v>
      </c>
      <c r="S27" s="170">
        <f t="shared" si="17"/>
        <v>0</v>
      </c>
      <c r="T27" s="170">
        <f t="shared" si="17"/>
        <v>0</v>
      </c>
      <c r="U27" s="170">
        <f t="shared" si="17"/>
        <v>0</v>
      </c>
      <c r="V27" s="170">
        <f t="shared" si="17"/>
        <v>0</v>
      </c>
      <c r="W27" s="170">
        <f t="shared" si="17"/>
        <v>0</v>
      </c>
    </row>
    <row r="28" spans="1:23" s="106" customFormat="1" ht="15.75" x14ac:dyDescent="0.25">
      <c r="A28" s="188"/>
      <c r="B28" s="187" t="s">
        <v>190</v>
      </c>
      <c r="C28" s="188"/>
      <c r="D28" s="201">
        <f t="shared" ref="D28:L28" si="18">SUM(D29:D31)</f>
        <v>0</v>
      </c>
      <c r="E28" s="201">
        <f t="shared" si="18"/>
        <v>0</v>
      </c>
      <c r="F28" s="201">
        <f t="shared" si="18"/>
        <v>0</v>
      </c>
      <c r="G28" s="201">
        <f t="shared" si="18"/>
        <v>0</v>
      </c>
      <c r="H28" s="201">
        <f t="shared" si="18"/>
        <v>1.4999999999999999E-2</v>
      </c>
      <c r="I28" s="201">
        <f t="shared" si="18"/>
        <v>0</v>
      </c>
      <c r="J28" s="201">
        <f t="shared" si="18"/>
        <v>0</v>
      </c>
      <c r="K28" s="201">
        <f t="shared" si="18"/>
        <v>0</v>
      </c>
      <c r="L28" s="201">
        <f t="shared" si="18"/>
        <v>1.4999999999999999E-2</v>
      </c>
      <c r="M28" s="201">
        <v>0</v>
      </c>
      <c r="N28" s="201">
        <f t="shared" ref="N28:W28" si="19">SUM(N29:N31)</f>
        <v>0</v>
      </c>
      <c r="O28" s="201">
        <f t="shared" si="19"/>
        <v>0</v>
      </c>
      <c r="P28" s="201">
        <f t="shared" si="19"/>
        <v>0</v>
      </c>
      <c r="Q28" s="201">
        <f t="shared" si="19"/>
        <v>0</v>
      </c>
      <c r="R28" s="201">
        <f t="shared" si="19"/>
        <v>0</v>
      </c>
      <c r="S28" s="201">
        <f t="shared" si="19"/>
        <v>0</v>
      </c>
      <c r="T28" s="201">
        <f t="shared" si="19"/>
        <v>0</v>
      </c>
      <c r="U28" s="201">
        <f t="shared" si="19"/>
        <v>0</v>
      </c>
      <c r="V28" s="201">
        <f t="shared" si="19"/>
        <v>0</v>
      </c>
      <c r="W28" s="201">
        <f t="shared" si="19"/>
        <v>0</v>
      </c>
    </row>
    <row r="29" spans="1:23" s="106" customFormat="1" ht="31.5" x14ac:dyDescent="0.25">
      <c r="A29" s="267">
        <f t="shared" si="16"/>
        <v>8</v>
      </c>
      <c r="B29" s="133" t="s">
        <v>191</v>
      </c>
      <c r="C29" s="138" t="s">
        <v>192</v>
      </c>
      <c r="D29" s="142">
        <v>0</v>
      </c>
      <c r="E29" s="142">
        <v>0</v>
      </c>
      <c r="F29" s="142">
        <v>0</v>
      </c>
      <c r="G29" s="142">
        <v>0</v>
      </c>
      <c r="H29" s="142">
        <v>0</v>
      </c>
      <c r="I29" s="142">
        <v>0</v>
      </c>
      <c r="J29" s="142"/>
      <c r="K29" s="142"/>
      <c r="L29" s="134">
        <v>0</v>
      </c>
      <c r="M29" s="134">
        <v>0</v>
      </c>
      <c r="N29" s="142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2">
        <v>0</v>
      </c>
      <c r="U29" s="142">
        <v>0</v>
      </c>
      <c r="V29" s="142">
        <v>0</v>
      </c>
      <c r="W29" s="142">
        <v>0</v>
      </c>
    </row>
    <row r="30" spans="1:23" s="106" customFormat="1" ht="78.75" x14ac:dyDescent="0.25">
      <c r="A30" s="267">
        <f t="shared" si="16"/>
        <v>9</v>
      </c>
      <c r="B30" s="174" t="s">
        <v>1757</v>
      </c>
      <c r="C30" s="138" t="s">
        <v>1758</v>
      </c>
      <c r="D30" s="142">
        <v>0</v>
      </c>
      <c r="E30" s="142">
        <v>0</v>
      </c>
      <c r="F30" s="142">
        <v>0</v>
      </c>
      <c r="G30" s="142">
        <v>0</v>
      </c>
      <c r="H30" s="142">
        <v>1.4999999999999999E-2</v>
      </c>
      <c r="I30" s="142">
        <v>0</v>
      </c>
      <c r="J30" s="170">
        <v>0</v>
      </c>
      <c r="K30" s="170">
        <v>0</v>
      </c>
      <c r="L30" s="134">
        <v>1.4999999999999999E-2</v>
      </c>
      <c r="M30" s="134">
        <v>0</v>
      </c>
      <c r="N30" s="170">
        <f t="shared" ref="N30:W30" si="20">SUM(N31:N36)</f>
        <v>0</v>
      </c>
      <c r="O30" s="170">
        <f t="shared" si="20"/>
        <v>0</v>
      </c>
      <c r="P30" s="170">
        <f t="shared" si="20"/>
        <v>0</v>
      </c>
      <c r="Q30" s="170">
        <f t="shared" si="20"/>
        <v>0</v>
      </c>
      <c r="R30" s="170">
        <f t="shared" si="20"/>
        <v>0</v>
      </c>
      <c r="S30" s="170">
        <f t="shared" si="20"/>
        <v>0</v>
      </c>
      <c r="T30" s="170">
        <f t="shared" si="20"/>
        <v>0</v>
      </c>
      <c r="U30" s="170">
        <f t="shared" si="20"/>
        <v>0</v>
      </c>
      <c r="V30" s="170">
        <f t="shared" si="20"/>
        <v>0</v>
      </c>
      <c r="W30" s="170">
        <f t="shared" si="20"/>
        <v>0</v>
      </c>
    </row>
    <row r="31" spans="1:23" s="106" customFormat="1" ht="31.5" x14ac:dyDescent="0.25">
      <c r="A31" s="267">
        <f t="shared" si="16"/>
        <v>10</v>
      </c>
      <c r="B31" s="133" t="s">
        <v>193</v>
      </c>
      <c r="C31" s="138" t="s">
        <v>194</v>
      </c>
      <c r="D31" s="142">
        <v>0</v>
      </c>
      <c r="E31" s="142">
        <v>0</v>
      </c>
      <c r="F31" s="142">
        <v>0</v>
      </c>
      <c r="G31" s="142">
        <v>0</v>
      </c>
      <c r="H31" s="142">
        <v>0</v>
      </c>
      <c r="I31" s="142">
        <v>0</v>
      </c>
      <c r="J31" s="142"/>
      <c r="K31" s="142"/>
      <c r="L31" s="134">
        <v>0</v>
      </c>
      <c r="M31" s="134">
        <v>0</v>
      </c>
      <c r="N31" s="142">
        <v>0</v>
      </c>
      <c r="O31" s="142">
        <v>0</v>
      </c>
      <c r="P31" s="142">
        <v>0</v>
      </c>
      <c r="Q31" s="142">
        <v>0</v>
      </c>
      <c r="R31" s="142">
        <v>0</v>
      </c>
      <c r="S31" s="142">
        <v>0</v>
      </c>
      <c r="T31" s="142">
        <v>0</v>
      </c>
      <c r="U31" s="142">
        <v>0</v>
      </c>
      <c r="V31" s="142">
        <v>0</v>
      </c>
      <c r="W31" s="142">
        <v>0</v>
      </c>
    </row>
    <row r="32" spans="1:23" s="106" customFormat="1" ht="15.75" x14ac:dyDescent="0.25">
      <c r="A32" s="267"/>
      <c r="B32" s="187" t="s">
        <v>195</v>
      </c>
      <c r="C32" s="188"/>
      <c r="D32" s="201">
        <f t="shared" ref="D32:L32" si="21">SUM(D33:D38)</f>
        <v>0.26400000000000001</v>
      </c>
      <c r="E32" s="201">
        <f t="shared" si="21"/>
        <v>0</v>
      </c>
      <c r="F32" s="201">
        <f t="shared" si="21"/>
        <v>0</v>
      </c>
      <c r="G32" s="201">
        <f t="shared" si="21"/>
        <v>0</v>
      </c>
      <c r="H32" s="201">
        <f t="shared" si="21"/>
        <v>0</v>
      </c>
      <c r="I32" s="201">
        <f t="shared" si="21"/>
        <v>1.26</v>
      </c>
      <c r="J32" s="201">
        <f t="shared" si="21"/>
        <v>0</v>
      </c>
      <c r="K32" s="201">
        <f t="shared" si="21"/>
        <v>0</v>
      </c>
      <c r="L32" s="201">
        <f t="shared" si="21"/>
        <v>0.26400000000000001</v>
      </c>
      <c r="M32" s="201">
        <v>1.26</v>
      </c>
      <c r="N32" s="201">
        <f t="shared" ref="N32:W32" si="22">SUM(N33:N38)</f>
        <v>0</v>
      </c>
      <c r="O32" s="201">
        <f t="shared" si="22"/>
        <v>0</v>
      </c>
      <c r="P32" s="201">
        <f t="shared" si="22"/>
        <v>0</v>
      </c>
      <c r="Q32" s="201">
        <f t="shared" si="22"/>
        <v>0</v>
      </c>
      <c r="R32" s="201">
        <f t="shared" si="22"/>
        <v>0</v>
      </c>
      <c r="S32" s="201">
        <f t="shared" si="22"/>
        <v>0</v>
      </c>
      <c r="T32" s="201">
        <f t="shared" si="22"/>
        <v>0</v>
      </c>
      <c r="U32" s="201">
        <f t="shared" si="22"/>
        <v>0</v>
      </c>
      <c r="V32" s="201">
        <f t="shared" si="22"/>
        <v>0</v>
      </c>
      <c r="W32" s="201">
        <f t="shared" si="22"/>
        <v>0</v>
      </c>
    </row>
    <row r="33" spans="1:23" s="106" customFormat="1" ht="47.25" x14ac:dyDescent="0.25">
      <c r="A33" s="267">
        <f t="shared" si="16"/>
        <v>11</v>
      </c>
      <c r="B33" s="133" t="s">
        <v>196</v>
      </c>
      <c r="C33" s="138" t="s">
        <v>197</v>
      </c>
      <c r="D33" s="142">
        <v>0</v>
      </c>
      <c r="E33" s="142">
        <v>0</v>
      </c>
      <c r="F33" s="142">
        <v>0</v>
      </c>
      <c r="G33" s="142">
        <v>0</v>
      </c>
      <c r="H33" s="142">
        <v>0</v>
      </c>
      <c r="I33" s="142">
        <v>1.26</v>
      </c>
      <c r="J33" s="142"/>
      <c r="K33" s="142"/>
      <c r="L33" s="134">
        <v>0</v>
      </c>
      <c r="M33" s="134">
        <v>1.26</v>
      </c>
      <c r="N33" s="142">
        <v>0</v>
      </c>
      <c r="O33" s="142">
        <v>0</v>
      </c>
      <c r="P33" s="142">
        <v>0</v>
      </c>
      <c r="Q33" s="142">
        <v>0</v>
      </c>
      <c r="R33" s="142">
        <v>0</v>
      </c>
      <c r="S33" s="142">
        <v>0</v>
      </c>
      <c r="T33" s="142">
        <v>0</v>
      </c>
      <c r="U33" s="142">
        <v>0</v>
      </c>
      <c r="V33" s="142">
        <v>0</v>
      </c>
      <c r="W33" s="142">
        <v>0</v>
      </c>
    </row>
    <row r="34" spans="1:23" s="106" customFormat="1" ht="47.25" x14ac:dyDescent="0.25">
      <c r="A34" s="267">
        <f t="shared" si="16"/>
        <v>12</v>
      </c>
      <c r="B34" s="133" t="s">
        <v>198</v>
      </c>
      <c r="C34" s="138" t="s">
        <v>199</v>
      </c>
      <c r="D34" s="142">
        <v>0</v>
      </c>
      <c r="E34" s="142">
        <v>0</v>
      </c>
      <c r="F34" s="142">
        <v>0</v>
      </c>
      <c r="G34" s="142">
        <v>0</v>
      </c>
      <c r="H34" s="142">
        <v>0</v>
      </c>
      <c r="I34" s="142">
        <v>0</v>
      </c>
      <c r="J34" s="142"/>
      <c r="K34" s="142"/>
      <c r="L34" s="134">
        <v>0</v>
      </c>
      <c r="M34" s="134">
        <v>0</v>
      </c>
      <c r="N34" s="142">
        <v>0</v>
      </c>
      <c r="O34" s="142">
        <v>0</v>
      </c>
      <c r="P34" s="142">
        <v>0</v>
      </c>
      <c r="Q34" s="142">
        <v>0</v>
      </c>
      <c r="R34" s="142">
        <v>0</v>
      </c>
      <c r="S34" s="142">
        <v>0</v>
      </c>
      <c r="T34" s="142">
        <v>0</v>
      </c>
      <c r="U34" s="142">
        <v>0</v>
      </c>
      <c r="V34" s="142">
        <v>0</v>
      </c>
      <c r="W34" s="142">
        <v>0</v>
      </c>
    </row>
    <row r="35" spans="1:23" s="106" customFormat="1" ht="31.5" x14ac:dyDescent="0.25">
      <c r="A35" s="267">
        <f t="shared" si="16"/>
        <v>13</v>
      </c>
      <c r="B35" s="133" t="s">
        <v>200</v>
      </c>
      <c r="C35" s="138" t="s">
        <v>201</v>
      </c>
      <c r="D35" s="142">
        <v>0</v>
      </c>
      <c r="E35" s="142">
        <v>0</v>
      </c>
      <c r="F35" s="142">
        <v>0</v>
      </c>
      <c r="G35" s="142">
        <v>0</v>
      </c>
      <c r="H35" s="142">
        <v>0</v>
      </c>
      <c r="I35" s="142">
        <v>0</v>
      </c>
      <c r="J35" s="142"/>
      <c r="K35" s="142"/>
      <c r="L35" s="134">
        <v>0</v>
      </c>
      <c r="M35" s="134">
        <v>0</v>
      </c>
      <c r="N35" s="142">
        <v>0</v>
      </c>
      <c r="O35" s="142">
        <v>0</v>
      </c>
      <c r="P35" s="142">
        <v>0</v>
      </c>
      <c r="Q35" s="142">
        <v>0</v>
      </c>
      <c r="R35" s="142">
        <v>0</v>
      </c>
      <c r="S35" s="142">
        <v>0</v>
      </c>
      <c r="T35" s="142">
        <v>0</v>
      </c>
      <c r="U35" s="142">
        <v>0</v>
      </c>
      <c r="V35" s="142">
        <v>0</v>
      </c>
      <c r="W35" s="142">
        <v>0</v>
      </c>
    </row>
    <row r="36" spans="1:23" s="106" customFormat="1" ht="63" x14ac:dyDescent="0.25">
      <c r="A36" s="267">
        <f t="shared" si="16"/>
        <v>14</v>
      </c>
      <c r="B36" s="133" t="s">
        <v>1759</v>
      </c>
      <c r="C36" s="138" t="s">
        <v>1658</v>
      </c>
      <c r="D36" s="142">
        <v>0.14000000000000001</v>
      </c>
      <c r="E36" s="142">
        <v>0</v>
      </c>
      <c r="F36" s="142">
        <v>0</v>
      </c>
      <c r="G36" s="142">
        <v>0</v>
      </c>
      <c r="H36" s="142">
        <v>0</v>
      </c>
      <c r="I36" s="142">
        <v>0</v>
      </c>
      <c r="J36" s="142"/>
      <c r="K36" s="142"/>
      <c r="L36" s="134">
        <v>0.14000000000000001</v>
      </c>
      <c r="M36" s="134">
        <v>0</v>
      </c>
      <c r="N36" s="142">
        <v>0</v>
      </c>
      <c r="O36" s="142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42">
        <v>0</v>
      </c>
      <c r="W36" s="142">
        <v>0</v>
      </c>
    </row>
    <row r="37" spans="1:23" s="106" customFormat="1" ht="63" x14ac:dyDescent="0.25">
      <c r="A37" s="267">
        <f t="shared" si="16"/>
        <v>15</v>
      </c>
      <c r="B37" s="174" t="s">
        <v>1760</v>
      </c>
      <c r="C37" s="138" t="s">
        <v>1659</v>
      </c>
      <c r="D37" s="142">
        <v>7.3999999999999996E-2</v>
      </c>
      <c r="E37" s="142">
        <v>0</v>
      </c>
      <c r="F37" s="142">
        <v>0</v>
      </c>
      <c r="G37" s="142">
        <v>0</v>
      </c>
      <c r="H37" s="142">
        <v>0</v>
      </c>
      <c r="I37" s="142">
        <v>0</v>
      </c>
      <c r="J37" s="170">
        <v>0</v>
      </c>
      <c r="K37" s="170">
        <v>0</v>
      </c>
      <c r="L37" s="134">
        <v>7.3999999999999996E-2</v>
      </c>
      <c r="M37" s="134">
        <v>0</v>
      </c>
      <c r="N37" s="170">
        <f t="shared" ref="N37:W37" si="23">SUM(N38:N43)</f>
        <v>0</v>
      </c>
      <c r="O37" s="170">
        <f t="shared" si="23"/>
        <v>0</v>
      </c>
      <c r="P37" s="170">
        <f t="shared" si="23"/>
        <v>0</v>
      </c>
      <c r="Q37" s="170">
        <f t="shared" si="23"/>
        <v>0</v>
      </c>
      <c r="R37" s="170">
        <f t="shared" si="23"/>
        <v>0</v>
      </c>
      <c r="S37" s="170">
        <f t="shared" si="23"/>
        <v>0</v>
      </c>
      <c r="T37" s="170">
        <f t="shared" si="23"/>
        <v>0</v>
      </c>
      <c r="U37" s="170">
        <f t="shared" si="23"/>
        <v>0</v>
      </c>
      <c r="V37" s="170">
        <f t="shared" si="23"/>
        <v>0</v>
      </c>
      <c r="W37" s="170">
        <f t="shared" si="23"/>
        <v>0</v>
      </c>
    </row>
    <row r="38" spans="1:23" s="106" customFormat="1" ht="94.5" x14ac:dyDescent="0.25">
      <c r="A38" s="267">
        <f t="shared" si="16"/>
        <v>16</v>
      </c>
      <c r="B38" s="133" t="s">
        <v>202</v>
      </c>
      <c r="C38" s="138" t="s">
        <v>1660</v>
      </c>
      <c r="D38" s="142">
        <v>0.05</v>
      </c>
      <c r="E38" s="142">
        <v>0</v>
      </c>
      <c r="F38" s="142">
        <v>0</v>
      </c>
      <c r="G38" s="142">
        <v>0</v>
      </c>
      <c r="H38" s="142">
        <v>0</v>
      </c>
      <c r="I38" s="142">
        <v>0</v>
      </c>
      <c r="J38" s="142"/>
      <c r="K38" s="142"/>
      <c r="L38" s="134">
        <v>0.05</v>
      </c>
      <c r="M38" s="134">
        <v>0</v>
      </c>
      <c r="N38" s="142">
        <v>0</v>
      </c>
      <c r="O38" s="142">
        <v>0</v>
      </c>
      <c r="P38" s="142">
        <v>0</v>
      </c>
      <c r="Q38" s="142">
        <v>0</v>
      </c>
      <c r="R38" s="142">
        <v>0</v>
      </c>
      <c r="S38" s="142">
        <v>0</v>
      </c>
      <c r="T38" s="142">
        <v>0</v>
      </c>
      <c r="U38" s="142">
        <v>0</v>
      </c>
      <c r="V38" s="142">
        <v>0</v>
      </c>
      <c r="W38" s="142">
        <v>0</v>
      </c>
    </row>
    <row r="39" spans="1:23" s="106" customFormat="1" ht="15.75" x14ac:dyDescent="0.25">
      <c r="A39" s="267"/>
      <c r="B39" s="187" t="s">
        <v>203</v>
      </c>
      <c r="C39" s="188"/>
      <c r="D39" s="201">
        <f t="shared" ref="D39:L39" si="24">SUM(D40:D46)</f>
        <v>0.2</v>
      </c>
      <c r="E39" s="201">
        <f t="shared" si="24"/>
        <v>1.06</v>
      </c>
      <c r="F39" s="201">
        <f t="shared" si="24"/>
        <v>0.11</v>
      </c>
      <c r="G39" s="201">
        <f t="shared" si="24"/>
        <v>0.4</v>
      </c>
      <c r="H39" s="201">
        <f t="shared" si="24"/>
        <v>0</v>
      </c>
      <c r="I39" s="201">
        <f t="shared" si="24"/>
        <v>1.26</v>
      </c>
      <c r="J39" s="201">
        <f t="shared" si="24"/>
        <v>0</v>
      </c>
      <c r="K39" s="201">
        <f t="shared" si="24"/>
        <v>0</v>
      </c>
      <c r="L39" s="201">
        <f t="shared" si="24"/>
        <v>0.31</v>
      </c>
      <c r="M39" s="201">
        <v>2.7199999999999998</v>
      </c>
      <c r="N39" s="201">
        <f t="shared" ref="N39:W39" si="25">SUM(N40:N46)</f>
        <v>0</v>
      </c>
      <c r="O39" s="201">
        <f t="shared" si="25"/>
        <v>0</v>
      </c>
      <c r="P39" s="201">
        <f t="shared" si="25"/>
        <v>0</v>
      </c>
      <c r="Q39" s="201">
        <f t="shared" si="25"/>
        <v>0</v>
      </c>
      <c r="R39" s="201">
        <f t="shared" si="25"/>
        <v>0</v>
      </c>
      <c r="S39" s="201">
        <f t="shared" si="25"/>
        <v>0</v>
      </c>
      <c r="T39" s="201">
        <f t="shared" si="25"/>
        <v>0</v>
      </c>
      <c r="U39" s="201">
        <f t="shared" si="25"/>
        <v>0</v>
      </c>
      <c r="V39" s="201">
        <f t="shared" si="25"/>
        <v>0</v>
      </c>
      <c r="W39" s="201">
        <f t="shared" si="25"/>
        <v>0</v>
      </c>
    </row>
    <row r="40" spans="1:23" s="106" customFormat="1" ht="63" x14ac:dyDescent="0.25">
      <c r="A40" s="267">
        <f t="shared" si="16"/>
        <v>17</v>
      </c>
      <c r="B40" s="133" t="s">
        <v>204</v>
      </c>
      <c r="C40" s="138" t="s">
        <v>205</v>
      </c>
      <c r="D40" s="142">
        <v>0</v>
      </c>
      <c r="E40" s="142">
        <v>0.16</v>
      </c>
      <c r="F40" s="142">
        <v>0</v>
      </c>
      <c r="G40" s="142">
        <v>0</v>
      </c>
      <c r="H40" s="142">
        <v>0</v>
      </c>
      <c r="I40" s="142">
        <v>0</v>
      </c>
      <c r="J40" s="142"/>
      <c r="K40" s="142"/>
      <c r="L40" s="134">
        <v>0</v>
      </c>
      <c r="M40" s="134">
        <v>0.16</v>
      </c>
      <c r="N40" s="142">
        <v>0</v>
      </c>
      <c r="O40" s="142">
        <v>0</v>
      </c>
      <c r="P40" s="142">
        <v>0</v>
      </c>
      <c r="Q40" s="142">
        <v>0</v>
      </c>
      <c r="R40" s="142">
        <v>0</v>
      </c>
      <c r="S40" s="142">
        <v>0</v>
      </c>
      <c r="T40" s="142">
        <v>0</v>
      </c>
      <c r="U40" s="142">
        <v>0</v>
      </c>
      <c r="V40" s="142">
        <v>0</v>
      </c>
      <c r="W40" s="142">
        <v>0</v>
      </c>
    </row>
    <row r="41" spans="1:23" s="106" customFormat="1" ht="63" x14ac:dyDescent="0.25">
      <c r="A41" s="267">
        <f t="shared" si="16"/>
        <v>18</v>
      </c>
      <c r="B41" s="133" t="s">
        <v>206</v>
      </c>
      <c r="C41" s="138" t="s">
        <v>207</v>
      </c>
      <c r="D41" s="142">
        <v>0</v>
      </c>
      <c r="E41" s="142">
        <v>0.25</v>
      </c>
      <c r="F41" s="142">
        <v>0</v>
      </c>
      <c r="G41" s="142">
        <v>0</v>
      </c>
      <c r="H41" s="142">
        <v>0</v>
      </c>
      <c r="I41" s="142">
        <v>0</v>
      </c>
      <c r="J41" s="142"/>
      <c r="K41" s="142"/>
      <c r="L41" s="134">
        <v>0</v>
      </c>
      <c r="M41" s="134">
        <v>0.25</v>
      </c>
      <c r="N41" s="142">
        <v>0</v>
      </c>
      <c r="O41" s="142">
        <v>0</v>
      </c>
      <c r="P41" s="142">
        <v>0</v>
      </c>
      <c r="Q41" s="142">
        <v>0</v>
      </c>
      <c r="R41" s="142">
        <v>0</v>
      </c>
      <c r="S41" s="142">
        <v>0</v>
      </c>
      <c r="T41" s="142">
        <v>0</v>
      </c>
      <c r="U41" s="142">
        <v>0</v>
      </c>
      <c r="V41" s="142">
        <v>0</v>
      </c>
      <c r="W41" s="142">
        <v>0</v>
      </c>
    </row>
    <row r="42" spans="1:23" s="106" customFormat="1" ht="47.25" x14ac:dyDescent="0.25">
      <c r="A42" s="267">
        <f t="shared" si="16"/>
        <v>19</v>
      </c>
      <c r="B42" s="133" t="s">
        <v>208</v>
      </c>
      <c r="C42" s="138" t="s">
        <v>209</v>
      </c>
      <c r="D42" s="142">
        <v>0</v>
      </c>
      <c r="E42" s="142">
        <v>0</v>
      </c>
      <c r="F42" s="142">
        <v>0</v>
      </c>
      <c r="G42" s="142">
        <v>0.4</v>
      </c>
      <c r="H42" s="142">
        <v>0</v>
      </c>
      <c r="I42" s="142">
        <v>0</v>
      </c>
      <c r="J42" s="142"/>
      <c r="K42" s="142"/>
      <c r="L42" s="134">
        <v>0</v>
      </c>
      <c r="M42" s="134">
        <v>0.4</v>
      </c>
      <c r="N42" s="142">
        <v>0</v>
      </c>
      <c r="O42" s="142">
        <v>0</v>
      </c>
      <c r="P42" s="142">
        <v>0</v>
      </c>
      <c r="Q42" s="142">
        <v>0</v>
      </c>
      <c r="R42" s="142">
        <v>0</v>
      </c>
      <c r="S42" s="142">
        <v>0</v>
      </c>
      <c r="T42" s="142">
        <v>0</v>
      </c>
      <c r="U42" s="142">
        <v>0</v>
      </c>
      <c r="V42" s="142">
        <v>0</v>
      </c>
      <c r="W42" s="142">
        <v>0</v>
      </c>
    </row>
    <row r="43" spans="1:23" s="106" customFormat="1" ht="78.75" x14ac:dyDescent="0.25">
      <c r="A43" s="267">
        <f t="shared" si="16"/>
        <v>20</v>
      </c>
      <c r="B43" s="133" t="s">
        <v>1761</v>
      </c>
      <c r="C43" s="138" t="s">
        <v>1661</v>
      </c>
      <c r="D43" s="142">
        <v>0.2</v>
      </c>
      <c r="E43" s="142">
        <v>0.4</v>
      </c>
      <c r="F43" s="142">
        <v>0</v>
      </c>
      <c r="G43" s="142">
        <v>0</v>
      </c>
      <c r="H43" s="142">
        <v>0</v>
      </c>
      <c r="I43" s="142">
        <v>0</v>
      </c>
      <c r="J43" s="142"/>
      <c r="K43" s="142"/>
      <c r="L43" s="134">
        <v>0.2</v>
      </c>
      <c r="M43" s="134">
        <v>0.4</v>
      </c>
      <c r="N43" s="142">
        <v>0</v>
      </c>
      <c r="O43" s="142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42">
        <v>0</v>
      </c>
      <c r="W43" s="142">
        <v>0</v>
      </c>
    </row>
    <row r="44" spans="1:23" s="106" customFormat="1" ht="78.75" x14ac:dyDescent="0.25">
      <c r="A44" s="267">
        <f t="shared" si="16"/>
        <v>21</v>
      </c>
      <c r="B44" s="174" t="s">
        <v>1762</v>
      </c>
      <c r="C44" s="138" t="s">
        <v>1662</v>
      </c>
      <c r="D44" s="142">
        <v>0</v>
      </c>
      <c r="E44" s="142">
        <v>0.25</v>
      </c>
      <c r="F44" s="142">
        <v>0</v>
      </c>
      <c r="G44" s="142">
        <v>0</v>
      </c>
      <c r="H44" s="142">
        <v>0</v>
      </c>
      <c r="I44" s="142">
        <v>0</v>
      </c>
      <c r="J44" s="170">
        <v>0</v>
      </c>
      <c r="K44" s="170">
        <v>0</v>
      </c>
      <c r="L44" s="134">
        <v>0</v>
      </c>
      <c r="M44" s="134">
        <v>0.25</v>
      </c>
      <c r="N44" s="170">
        <f t="shared" ref="N44:W44" si="26">SUM(N45:N50)</f>
        <v>0</v>
      </c>
      <c r="O44" s="170">
        <f t="shared" si="26"/>
        <v>0</v>
      </c>
      <c r="P44" s="170">
        <f t="shared" si="26"/>
        <v>0</v>
      </c>
      <c r="Q44" s="170">
        <f t="shared" si="26"/>
        <v>0</v>
      </c>
      <c r="R44" s="170">
        <f t="shared" si="26"/>
        <v>0</v>
      </c>
      <c r="S44" s="170">
        <f t="shared" si="26"/>
        <v>0</v>
      </c>
      <c r="T44" s="170">
        <f t="shared" si="26"/>
        <v>0</v>
      </c>
      <c r="U44" s="170">
        <f t="shared" si="26"/>
        <v>0</v>
      </c>
      <c r="V44" s="170">
        <f t="shared" si="26"/>
        <v>0</v>
      </c>
      <c r="W44" s="170">
        <f t="shared" si="26"/>
        <v>0</v>
      </c>
    </row>
    <row r="45" spans="1:23" s="106" customFormat="1" ht="31.5" x14ac:dyDescent="0.25">
      <c r="A45" s="267">
        <f t="shared" si="16"/>
        <v>22</v>
      </c>
      <c r="B45" s="133" t="s">
        <v>1763</v>
      </c>
      <c r="C45" s="138" t="s">
        <v>1764</v>
      </c>
      <c r="D45" s="142">
        <v>0</v>
      </c>
      <c r="E45" s="142">
        <v>0</v>
      </c>
      <c r="F45" s="142">
        <v>0</v>
      </c>
      <c r="G45" s="142">
        <v>0</v>
      </c>
      <c r="H45" s="142">
        <v>0</v>
      </c>
      <c r="I45" s="142">
        <v>1.26</v>
      </c>
      <c r="J45" s="142"/>
      <c r="K45" s="142"/>
      <c r="L45" s="134">
        <v>0</v>
      </c>
      <c r="M45" s="134">
        <v>1.26</v>
      </c>
      <c r="N45" s="142">
        <v>0</v>
      </c>
      <c r="O45" s="142">
        <v>0</v>
      </c>
      <c r="P45" s="142">
        <v>0</v>
      </c>
      <c r="Q45" s="142">
        <v>0</v>
      </c>
      <c r="R45" s="142">
        <v>0</v>
      </c>
      <c r="S45" s="142">
        <v>0</v>
      </c>
      <c r="T45" s="142">
        <v>0</v>
      </c>
      <c r="U45" s="142">
        <v>0</v>
      </c>
      <c r="V45" s="142">
        <v>0</v>
      </c>
      <c r="W45" s="142">
        <v>0</v>
      </c>
    </row>
    <row r="46" spans="1:23" s="106" customFormat="1" ht="78.75" x14ac:dyDescent="0.25">
      <c r="A46" s="267">
        <f t="shared" si="16"/>
        <v>23</v>
      </c>
      <c r="B46" s="133" t="s">
        <v>210</v>
      </c>
      <c r="C46" s="138" t="s">
        <v>211</v>
      </c>
      <c r="D46" s="142">
        <v>0</v>
      </c>
      <c r="E46" s="142">
        <v>0</v>
      </c>
      <c r="F46" s="142">
        <v>0.11</v>
      </c>
      <c r="G46" s="142">
        <v>0</v>
      </c>
      <c r="H46" s="142">
        <v>0</v>
      </c>
      <c r="I46" s="142">
        <v>0</v>
      </c>
      <c r="J46" s="142"/>
      <c r="K46" s="142"/>
      <c r="L46" s="134">
        <v>0.11</v>
      </c>
      <c r="M46" s="134">
        <v>0</v>
      </c>
      <c r="N46" s="142">
        <v>0</v>
      </c>
      <c r="O46" s="142">
        <v>0</v>
      </c>
      <c r="P46" s="142">
        <v>0</v>
      </c>
      <c r="Q46" s="142">
        <v>0</v>
      </c>
      <c r="R46" s="142">
        <v>0</v>
      </c>
      <c r="S46" s="142">
        <v>0</v>
      </c>
      <c r="T46" s="142">
        <v>0</v>
      </c>
      <c r="U46" s="142">
        <v>0</v>
      </c>
      <c r="V46" s="142">
        <v>0</v>
      </c>
      <c r="W46" s="142">
        <v>0</v>
      </c>
    </row>
    <row r="47" spans="1:23" s="106" customFormat="1" ht="15.75" x14ac:dyDescent="0.25">
      <c r="A47" s="267"/>
      <c r="B47" s="187" t="s">
        <v>212</v>
      </c>
      <c r="C47" s="188"/>
      <c r="D47" s="201">
        <f t="shared" ref="D47:L47" si="27">SUM(D48:D53)</f>
        <v>7.4740000000000002</v>
      </c>
      <c r="E47" s="201">
        <f t="shared" si="27"/>
        <v>0.5</v>
      </c>
      <c r="F47" s="201">
        <f t="shared" si="27"/>
        <v>0</v>
      </c>
      <c r="G47" s="201">
        <f t="shared" si="27"/>
        <v>1.26</v>
      </c>
      <c r="H47" s="201">
        <f t="shared" si="27"/>
        <v>0</v>
      </c>
      <c r="I47" s="201">
        <f t="shared" si="27"/>
        <v>0</v>
      </c>
      <c r="J47" s="201">
        <f t="shared" si="27"/>
        <v>0</v>
      </c>
      <c r="K47" s="201">
        <f t="shared" si="27"/>
        <v>0</v>
      </c>
      <c r="L47" s="201">
        <f t="shared" si="27"/>
        <v>7.4740000000000002</v>
      </c>
      <c r="M47" s="201">
        <v>1.76</v>
      </c>
      <c r="N47" s="201">
        <f t="shared" ref="N47:W47" si="28">SUM(N48:N53)</f>
        <v>0</v>
      </c>
      <c r="O47" s="201">
        <f t="shared" si="28"/>
        <v>0</v>
      </c>
      <c r="P47" s="201">
        <f t="shared" si="28"/>
        <v>0</v>
      </c>
      <c r="Q47" s="201">
        <f t="shared" si="28"/>
        <v>0</v>
      </c>
      <c r="R47" s="201">
        <f t="shared" si="28"/>
        <v>0</v>
      </c>
      <c r="S47" s="201">
        <f t="shared" si="28"/>
        <v>0</v>
      </c>
      <c r="T47" s="201">
        <f t="shared" si="28"/>
        <v>0</v>
      </c>
      <c r="U47" s="201">
        <f t="shared" si="28"/>
        <v>0</v>
      </c>
      <c r="V47" s="201">
        <f t="shared" si="28"/>
        <v>0</v>
      </c>
      <c r="W47" s="201">
        <f t="shared" si="28"/>
        <v>0</v>
      </c>
    </row>
    <row r="48" spans="1:23" s="106" customFormat="1" ht="15.75" x14ac:dyDescent="0.25">
      <c r="A48" s="267">
        <f t="shared" si="16"/>
        <v>24</v>
      </c>
      <c r="B48" s="133" t="s">
        <v>213</v>
      </c>
      <c r="C48" s="138" t="s">
        <v>214</v>
      </c>
      <c r="D48" s="142">
        <v>0</v>
      </c>
      <c r="E48" s="142">
        <v>0</v>
      </c>
      <c r="F48" s="142">
        <v>0</v>
      </c>
      <c r="G48" s="142">
        <v>0</v>
      </c>
      <c r="H48" s="142">
        <v>0</v>
      </c>
      <c r="I48" s="142">
        <v>0</v>
      </c>
      <c r="J48" s="142"/>
      <c r="K48" s="142"/>
      <c r="L48" s="134">
        <v>0</v>
      </c>
      <c r="M48" s="134">
        <v>0</v>
      </c>
      <c r="N48" s="142">
        <v>0</v>
      </c>
      <c r="O48" s="142">
        <v>0</v>
      </c>
      <c r="P48" s="142">
        <v>0</v>
      </c>
      <c r="Q48" s="142">
        <v>0</v>
      </c>
      <c r="R48" s="142">
        <v>0</v>
      </c>
      <c r="S48" s="142">
        <v>0</v>
      </c>
      <c r="T48" s="142">
        <v>0</v>
      </c>
      <c r="U48" s="142">
        <v>0</v>
      </c>
      <c r="V48" s="142">
        <v>0</v>
      </c>
      <c r="W48" s="142">
        <v>0</v>
      </c>
    </row>
    <row r="49" spans="1:23" s="106" customFormat="1" ht="47.25" x14ac:dyDescent="0.25">
      <c r="A49" s="267">
        <f t="shared" si="16"/>
        <v>25</v>
      </c>
      <c r="B49" s="133" t="s">
        <v>215</v>
      </c>
      <c r="C49" s="139" t="s">
        <v>216</v>
      </c>
      <c r="D49" s="142">
        <v>0</v>
      </c>
      <c r="E49" s="142">
        <v>0</v>
      </c>
      <c r="F49" s="142">
        <v>0</v>
      </c>
      <c r="G49" s="142">
        <v>1.26</v>
      </c>
      <c r="H49" s="142">
        <v>0</v>
      </c>
      <c r="I49" s="142">
        <v>0</v>
      </c>
      <c r="J49" s="142"/>
      <c r="K49" s="142"/>
      <c r="L49" s="134">
        <v>0</v>
      </c>
      <c r="M49" s="134">
        <v>1.26</v>
      </c>
      <c r="N49" s="142">
        <v>0</v>
      </c>
      <c r="O49" s="142">
        <v>0</v>
      </c>
      <c r="P49" s="142">
        <v>0</v>
      </c>
      <c r="Q49" s="142">
        <v>0</v>
      </c>
      <c r="R49" s="142">
        <v>0</v>
      </c>
      <c r="S49" s="142">
        <v>0</v>
      </c>
      <c r="T49" s="142">
        <v>0</v>
      </c>
      <c r="U49" s="142">
        <v>0</v>
      </c>
      <c r="V49" s="142">
        <v>0</v>
      </c>
      <c r="W49" s="142">
        <v>0</v>
      </c>
    </row>
    <row r="50" spans="1:23" s="106" customFormat="1" ht="47.25" x14ac:dyDescent="0.25">
      <c r="A50" s="267">
        <f t="shared" si="16"/>
        <v>26</v>
      </c>
      <c r="B50" s="133" t="s">
        <v>217</v>
      </c>
      <c r="C50" s="139" t="s">
        <v>218</v>
      </c>
      <c r="D50" s="142">
        <v>6.8580000000000005</v>
      </c>
      <c r="E50" s="142">
        <v>0</v>
      </c>
      <c r="F50" s="142">
        <v>0</v>
      </c>
      <c r="G50" s="142">
        <v>0</v>
      </c>
      <c r="H50" s="142">
        <v>0</v>
      </c>
      <c r="I50" s="142">
        <v>0</v>
      </c>
      <c r="J50" s="142"/>
      <c r="K50" s="142"/>
      <c r="L50" s="134">
        <v>6.8580000000000005</v>
      </c>
      <c r="M50" s="134">
        <v>0</v>
      </c>
      <c r="N50" s="142">
        <v>0</v>
      </c>
      <c r="O50" s="142">
        <v>0</v>
      </c>
      <c r="P50" s="142">
        <v>0</v>
      </c>
      <c r="Q50" s="142">
        <v>0</v>
      </c>
      <c r="R50" s="142">
        <v>0</v>
      </c>
      <c r="S50" s="142">
        <v>0</v>
      </c>
      <c r="T50" s="142">
        <v>0</v>
      </c>
      <c r="U50" s="142">
        <v>0</v>
      </c>
      <c r="V50" s="142">
        <v>0</v>
      </c>
      <c r="W50" s="142">
        <v>0</v>
      </c>
    </row>
    <row r="51" spans="1:23" s="106" customFormat="1" ht="63" x14ac:dyDescent="0.25">
      <c r="A51" s="267">
        <f t="shared" si="16"/>
        <v>27</v>
      </c>
      <c r="B51" s="174" t="s">
        <v>219</v>
      </c>
      <c r="C51" s="138" t="s">
        <v>1663</v>
      </c>
      <c r="D51" s="142">
        <v>0.61599999999999999</v>
      </c>
      <c r="E51" s="142">
        <v>0</v>
      </c>
      <c r="F51" s="142">
        <v>0</v>
      </c>
      <c r="G51" s="142">
        <v>0</v>
      </c>
      <c r="H51" s="142">
        <v>0</v>
      </c>
      <c r="I51" s="142">
        <v>0</v>
      </c>
      <c r="J51" s="170">
        <v>0</v>
      </c>
      <c r="K51" s="170">
        <v>0</v>
      </c>
      <c r="L51" s="134">
        <v>0.61599999999999999</v>
      </c>
      <c r="M51" s="134">
        <v>0</v>
      </c>
      <c r="N51" s="170">
        <f t="shared" ref="N51:W51" si="29">SUM(N52:N54)</f>
        <v>0</v>
      </c>
      <c r="O51" s="170">
        <f t="shared" si="29"/>
        <v>0</v>
      </c>
      <c r="P51" s="170">
        <f t="shared" si="29"/>
        <v>0</v>
      </c>
      <c r="Q51" s="170">
        <f t="shared" si="29"/>
        <v>0</v>
      </c>
      <c r="R51" s="170">
        <f t="shared" si="29"/>
        <v>0</v>
      </c>
      <c r="S51" s="170">
        <f t="shared" si="29"/>
        <v>0</v>
      </c>
      <c r="T51" s="170">
        <f t="shared" si="29"/>
        <v>0</v>
      </c>
      <c r="U51" s="170">
        <f t="shared" si="29"/>
        <v>0</v>
      </c>
      <c r="V51" s="170">
        <f t="shared" si="29"/>
        <v>0</v>
      </c>
      <c r="W51" s="170">
        <f t="shared" si="29"/>
        <v>0</v>
      </c>
    </row>
    <row r="52" spans="1:23" s="106" customFormat="1" ht="31.5" x14ac:dyDescent="0.25">
      <c r="A52" s="267">
        <f t="shared" si="16"/>
        <v>28</v>
      </c>
      <c r="B52" s="133" t="s">
        <v>220</v>
      </c>
      <c r="C52" s="138" t="s">
        <v>221</v>
      </c>
      <c r="D52" s="142">
        <v>0</v>
      </c>
      <c r="E52" s="142">
        <v>0.5</v>
      </c>
      <c r="F52" s="142">
        <v>0</v>
      </c>
      <c r="G52" s="142">
        <v>0</v>
      </c>
      <c r="H52" s="142">
        <v>0</v>
      </c>
      <c r="I52" s="142">
        <v>0</v>
      </c>
      <c r="J52" s="142"/>
      <c r="K52" s="142"/>
      <c r="L52" s="134">
        <v>0</v>
      </c>
      <c r="M52" s="134">
        <v>0.5</v>
      </c>
      <c r="N52" s="142">
        <v>0</v>
      </c>
      <c r="O52" s="142">
        <v>0</v>
      </c>
      <c r="P52" s="142">
        <v>0</v>
      </c>
      <c r="Q52" s="142">
        <v>0</v>
      </c>
      <c r="R52" s="142">
        <v>0</v>
      </c>
      <c r="S52" s="142">
        <v>0</v>
      </c>
      <c r="T52" s="142">
        <v>0</v>
      </c>
      <c r="U52" s="142">
        <v>0</v>
      </c>
      <c r="V52" s="142">
        <v>0</v>
      </c>
      <c r="W52" s="142">
        <v>0</v>
      </c>
    </row>
    <row r="53" spans="1:23" s="106" customFormat="1" ht="63" x14ac:dyDescent="0.25">
      <c r="A53" s="267">
        <f t="shared" si="16"/>
        <v>29</v>
      </c>
      <c r="B53" s="133" t="s">
        <v>1494</v>
      </c>
      <c r="C53" s="138" t="s">
        <v>1495</v>
      </c>
      <c r="D53" s="142">
        <v>0</v>
      </c>
      <c r="E53" s="142">
        <v>0</v>
      </c>
      <c r="F53" s="142">
        <v>0</v>
      </c>
      <c r="G53" s="142">
        <v>0</v>
      </c>
      <c r="H53" s="142">
        <v>0</v>
      </c>
      <c r="I53" s="142">
        <v>0</v>
      </c>
      <c r="J53" s="142"/>
      <c r="K53" s="142"/>
      <c r="L53" s="134">
        <v>0</v>
      </c>
      <c r="M53" s="134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0</v>
      </c>
      <c r="S53" s="142">
        <v>0</v>
      </c>
      <c r="T53" s="142">
        <v>0</v>
      </c>
      <c r="U53" s="142">
        <v>0</v>
      </c>
      <c r="V53" s="142">
        <v>0</v>
      </c>
      <c r="W53" s="142">
        <v>0</v>
      </c>
    </row>
    <row r="54" spans="1:23" s="106" customFormat="1" ht="15.75" x14ac:dyDescent="0.25">
      <c r="A54" s="267"/>
      <c r="B54" s="187" t="s">
        <v>222</v>
      </c>
      <c r="C54" s="188"/>
      <c r="D54" s="201">
        <f t="shared" ref="D54:L54" si="30">SUM(D55:D59)</f>
        <v>1.4999999999999999E-2</v>
      </c>
      <c r="E54" s="201">
        <f t="shared" si="30"/>
        <v>0.5</v>
      </c>
      <c r="F54" s="201">
        <f t="shared" si="30"/>
        <v>4.819</v>
      </c>
      <c r="G54" s="201">
        <f t="shared" si="30"/>
        <v>0</v>
      </c>
      <c r="H54" s="201">
        <f t="shared" si="30"/>
        <v>0.158</v>
      </c>
      <c r="I54" s="201">
        <f t="shared" si="30"/>
        <v>0</v>
      </c>
      <c r="J54" s="201">
        <f t="shared" si="30"/>
        <v>0</v>
      </c>
      <c r="K54" s="201">
        <f t="shared" si="30"/>
        <v>0</v>
      </c>
      <c r="L54" s="201">
        <f t="shared" si="30"/>
        <v>4.992</v>
      </c>
      <c r="M54" s="201">
        <v>0.5</v>
      </c>
      <c r="N54" s="201">
        <f t="shared" ref="N54:W54" si="31">SUM(N55:N59)</f>
        <v>0</v>
      </c>
      <c r="O54" s="201">
        <f t="shared" si="31"/>
        <v>0</v>
      </c>
      <c r="P54" s="201">
        <f t="shared" si="31"/>
        <v>0</v>
      </c>
      <c r="Q54" s="201">
        <f t="shared" si="31"/>
        <v>0</v>
      </c>
      <c r="R54" s="201">
        <f t="shared" si="31"/>
        <v>0</v>
      </c>
      <c r="S54" s="201">
        <f t="shared" si="31"/>
        <v>0</v>
      </c>
      <c r="T54" s="201">
        <f t="shared" si="31"/>
        <v>0</v>
      </c>
      <c r="U54" s="201">
        <f t="shared" si="31"/>
        <v>0</v>
      </c>
      <c r="V54" s="201">
        <f t="shared" si="31"/>
        <v>0</v>
      </c>
      <c r="W54" s="201">
        <f t="shared" si="31"/>
        <v>0</v>
      </c>
    </row>
    <row r="55" spans="1:23" s="106" customFormat="1" ht="31.5" x14ac:dyDescent="0.25">
      <c r="A55" s="267">
        <f t="shared" si="16"/>
        <v>30</v>
      </c>
      <c r="B55" s="174" t="s">
        <v>223</v>
      </c>
      <c r="C55" s="138" t="s">
        <v>224</v>
      </c>
      <c r="D55" s="142">
        <v>0</v>
      </c>
      <c r="E55" s="142">
        <v>0</v>
      </c>
      <c r="F55" s="142">
        <v>0</v>
      </c>
      <c r="G55" s="142">
        <v>0</v>
      </c>
      <c r="H55" s="142">
        <v>0</v>
      </c>
      <c r="I55" s="142">
        <v>0</v>
      </c>
      <c r="J55" s="170">
        <v>0</v>
      </c>
      <c r="K55" s="170">
        <v>0</v>
      </c>
      <c r="L55" s="134">
        <v>0</v>
      </c>
      <c r="M55" s="134">
        <v>0</v>
      </c>
      <c r="N55" s="170">
        <f t="shared" ref="N55:W55" si="32">SUM(N56:N57)</f>
        <v>0</v>
      </c>
      <c r="O55" s="170">
        <f t="shared" si="32"/>
        <v>0</v>
      </c>
      <c r="P55" s="170">
        <f t="shared" si="32"/>
        <v>0</v>
      </c>
      <c r="Q55" s="170">
        <f t="shared" si="32"/>
        <v>0</v>
      </c>
      <c r="R55" s="170">
        <f t="shared" si="32"/>
        <v>0</v>
      </c>
      <c r="S55" s="170">
        <f t="shared" si="32"/>
        <v>0</v>
      </c>
      <c r="T55" s="170">
        <f t="shared" si="32"/>
        <v>0</v>
      </c>
      <c r="U55" s="170">
        <f t="shared" si="32"/>
        <v>0</v>
      </c>
      <c r="V55" s="170">
        <f t="shared" si="32"/>
        <v>0</v>
      </c>
      <c r="W55" s="170">
        <f t="shared" si="32"/>
        <v>0</v>
      </c>
    </row>
    <row r="56" spans="1:23" s="106" customFormat="1" ht="47.25" x14ac:dyDescent="0.25">
      <c r="A56" s="267">
        <f t="shared" si="16"/>
        <v>31</v>
      </c>
      <c r="B56" s="133" t="s">
        <v>225</v>
      </c>
      <c r="C56" s="138" t="s">
        <v>226</v>
      </c>
      <c r="D56" s="142">
        <v>0</v>
      </c>
      <c r="E56" s="142">
        <v>0</v>
      </c>
      <c r="F56" s="142">
        <v>4.819</v>
      </c>
      <c r="G56" s="142">
        <v>0</v>
      </c>
      <c r="H56" s="142">
        <v>0</v>
      </c>
      <c r="I56" s="142">
        <v>0</v>
      </c>
      <c r="J56" s="142"/>
      <c r="K56" s="142"/>
      <c r="L56" s="134">
        <v>4.819</v>
      </c>
      <c r="M56" s="134">
        <v>0</v>
      </c>
      <c r="N56" s="142">
        <v>0</v>
      </c>
      <c r="O56" s="142">
        <v>0</v>
      </c>
      <c r="P56" s="142">
        <v>0</v>
      </c>
      <c r="Q56" s="142">
        <v>0</v>
      </c>
      <c r="R56" s="142">
        <v>0</v>
      </c>
      <c r="S56" s="142">
        <v>0</v>
      </c>
      <c r="T56" s="142">
        <v>0</v>
      </c>
      <c r="U56" s="142">
        <v>0</v>
      </c>
      <c r="V56" s="142">
        <v>0</v>
      </c>
      <c r="W56" s="142">
        <v>0</v>
      </c>
    </row>
    <row r="57" spans="1:23" s="106" customFormat="1" ht="47.25" x14ac:dyDescent="0.25">
      <c r="A57" s="267">
        <f t="shared" si="16"/>
        <v>32</v>
      </c>
      <c r="B57" s="133" t="s">
        <v>1765</v>
      </c>
      <c r="C57" s="138" t="s">
        <v>1766</v>
      </c>
      <c r="D57" s="142">
        <v>0</v>
      </c>
      <c r="E57" s="142">
        <v>0</v>
      </c>
      <c r="F57" s="142">
        <v>0</v>
      </c>
      <c r="G57" s="142">
        <v>0</v>
      </c>
      <c r="H57" s="142">
        <v>0</v>
      </c>
      <c r="I57" s="142">
        <v>0</v>
      </c>
      <c r="J57" s="142"/>
      <c r="K57" s="142"/>
      <c r="L57" s="134">
        <v>0</v>
      </c>
      <c r="M57" s="134">
        <v>0</v>
      </c>
      <c r="N57" s="142">
        <v>0</v>
      </c>
      <c r="O57" s="142">
        <v>0</v>
      </c>
      <c r="P57" s="142">
        <v>0</v>
      </c>
      <c r="Q57" s="142">
        <v>0</v>
      </c>
      <c r="R57" s="142">
        <v>0</v>
      </c>
      <c r="S57" s="142">
        <v>0</v>
      </c>
      <c r="T57" s="142">
        <v>0</v>
      </c>
      <c r="U57" s="142">
        <v>0</v>
      </c>
      <c r="V57" s="142">
        <v>0</v>
      </c>
      <c r="W57" s="142">
        <v>0</v>
      </c>
    </row>
    <row r="58" spans="1:23" s="106" customFormat="1" ht="78.75" x14ac:dyDescent="0.25">
      <c r="A58" s="267">
        <f t="shared" si="16"/>
        <v>33</v>
      </c>
      <c r="B58" s="174" t="s">
        <v>1767</v>
      </c>
      <c r="C58" s="138" t="s">
        <v>1768</v>
      </c>
      <c r="D58" s="142">
        <v>0</v>
      </c>
      <c r="E58" s="142">
        <v>0</v>
      </c>
      <c r="F58" s="142">
        <v>0</v>
      </c>
      <c r="G58" s="142">
        <v>0</v>
      </c>
      <c r="H58" s="142">
        <v>0.158</v>
      </c>
      <c r="I58" s="142">
        <v>0</v>
      </c>
      <c r="J58" s="170">
        <v>0</v>
      </c>
      <c r="K58" s="170">
        <v>0</v>
      </c>
      <c r="L58" s="134">
        <v>0.158</v>
      </c>
      <c r="M58" s="134">
        <v>0</v>
      </c>
      <c r="N58" s="170">
        <f t="shared" ref="N58:W58" si="33">SUM(N59:N73)</f>
        <v>0</v>
      </c>
      <c r="O58" s="170">
        <f t="shared" si="33"/>
        <v>0</v>
      </c>
      <c r="P58" s="170">
        <f t="shared" si="33"/>
        <v>0</v>
      </c>
      <c r="Q58" s="170">
        <f t="shared" si="33"/>
        <v>0</v>
      </c>
      <c r="R58" s="170">
        <f t="shared" si="33"/>
        <v>0</v>
      </c>
      <c r="S58" s="170">
        <f t="shared" si="33"/>
        <v>0</v>
      </c>
      <c r="T58" s="170">
        <f t="shared" si="33"/>
        <v>0</v>
      </c>
      <c r="U58" s="170">
        <f t="shared" si="33"/>
        <v>0</v>
      </c>
      <c r="V58" s="170">
        <f t="shared" si="33"/>
        <v>0</v>
      </c>
      <c r="W58" s="170">
        <f t="shared" si="33"/>
        <v>0</v>
      </c>
    </row>
    <row r="59" spans="1:23" s="106" customFormat="1" ht="47.25" x14ac:dyDescent="0.25">
      <c r="A59" s="267">
        <f t="shared" si="16"/>
        <v>34</v>
      </c>
      <c r="B59" s="133" t="s">
        <v>227</v>
      </c>
      <c r="C59" s="138" t="s">
        <v>228</v>
      </c>
      <c r="D59" s="142">
        <v>1.4999999999999999E-2</v>
      </c>
      <c r="E59" s="142">
        <v>0.5</v>
      </c>
      <c r="F59" s="142">
        <v>0</v>
      </c>
      <c r="G59" s="142">
        <v>0</v>
      </c>
      <c r="H59" s="142">
        <v>0</v>
      </c>
      <c r="I59" s="142">
        <v>0</v>
      </c>
      <c r="J59" s="142"/>
      <c r="K59" s="142"/>
      <c r="L59" s="134">
        <v>1.4999999999999999E-2</v>
      </c>
      <c r="M59" s="134">
        <v>0.5</v>
      </c>
      <c r="N59" s="142">
        <v>0</v>
      </c>
      <c r="O59" s="142">
        <v>0</v>
      </c>
      <c r="P59" s="142">
        <v>0</v>
      </c>
      <c r="Q59" s="142">
        <v>0</v>
      </c>
      <c r="R59" s="142">
        <v>0</v>
      </c>
      <c r="S59" s="142">
        <v>0</v>
      </c>
      <c r="T59" s="142">
        <v>0</v>
      </c>
      <c r="U59" s="142">
        <v>0</v>
      </c>
      <c r="V59" s="142">
        <v>0</v>
      </c>
      <c r="W59" s="142">
        <v>0</v>
      </c>
    </row>
    <row r="60" spans="1:23" s="106" customFormat="1" ht="15.75" x14ac:dyDescent="0.25">
      <c r="A60" s="267"/>
      <c r="B60" s="187" t="s">
        <v>229</v>
      </c>
      <c r="C60" s="188"/>
      <c r="D60" s="201">
        <f t="shared" ref="D60:L60" si="34">SUM(D61:D63)</f>
        <v>0</v>
      </c>
      <c r="E60" s="201">
        <f t="shared" si="34"/>
        <v>0</v>
      </c>
      <c r="F60" s="201">
        <f t="shared" si="34"/>
        <v>0</v>
      </c>
      <c r="G60" s="201">
        <f t="shared" si="34"/>
        <v>0</v>
      </c>
      <c r="H60" s="201">
        <f t="shared" si="34"/>
        <v>0</v>
      </c>
      <c r="I60" s="201">
        <f t="shared" si="34"/>
        <v>0</v>
      </c>
      <c r="J60" s="201">
        <f t="shared" si="34"/>
        <v>0</v>
      </c>
      <c r="K60" s="201">
        <f t="shared" si="34"/>
        <v>0</v>
      </c>
      <c r="L60" s="201">
        <f t="shared" si="34"/>
        <v>0</v>
      </c>
      <c r="M60" s="201">
        <v>0</v>
      </c>
      <c r="N60" s="201">
        <f t="shared" ref="N60:W60" si="35">SUM(N61:N63)</f>
        <v>0</v>
      </c>
      <c r="O60" s="201">
        <f t="shared" si="35"/>
        <v>0</v>
      </c>
      <c r="P60" s="201">
        <f t="shared" si="35"/>
        <v>0</v>
      </c>
      <c r="Q60" s="201">
        <f t="shared" si="35"/>
        <v>0</v>
      </c>
      <c r="R60" s="201">
        <f t="shared" si="35"/>
        <v>0</v>
      </c>
      <c r="S60" s="201">
        <f t="shared" si="35"/>
        <v>0</v>
      </c>
      <c r="T60" s="201">
        <f t="shared" si="35"/>
        <v>0</v>
      </c>
      <c r="U60" s="201">
        <f t="shared" si="35"/>
        <v>0</v>
      </c>
      <c r="V60" s="201">
        <f t="shared" si="35"/>
        <v>0</v>
      </c>
      <c r="W60" s="201">
        <f t="shared" si="35"/>
        <v>0</v>
      </c>
    </row>
    <row r="61" spans="1:23" s="106" customFormat="1" ht="47.25" x14ac:dyDescent="0.25">
      <c r="A61" s="267">
        <f t="shared" si="16"/>
        <v>35</v>
      </c>
      <c r="B61" s="133" t="s">
        <v>230</v>
      </c>
      <c r="C61" s="138" t="s">
        <v>231</v>
      </c>
      <c r="D61" s="142">
        <v>0</v>
      </c>
      <c r="E61" s="142">
        <v>0</v>
      </c>
      <c r="F61" s="142">
        <v>0</v>
      </c>
      <c r="G61" s="142">
        <v>0</v>
      </c>
      <c r="H61" s="142">
        <v>0</v>
      </c>
      <c r="I61" s="142">
        <v>0</v>
      </c>
      <c r="J61" s="142"/>
      <c r="K61" s="142"/>
      <c r="L61" s="134">
        <v>0</v>
      </c>
      <c r="M61" s="134">
        <v>0</v>
      </c>
      <c r="N61" s="142">
        <v>0</v>
      </c>
      <c r="O61" s="142">
        <v>0</v>
      </c>
      <c r="P61" s="142">
        <v>0</v>
      </c>
      <c r="Q61" s="142">
        <v>0</v>
      </c>
      <c r="R61" s="142">
        <v>0</v>
      </c>
      <c r="S61" s="142">
        <v>0</v>
      </c>
      <c r="T61" s="142">
        <v>0</v>
      </c>
      <c r="U61" s="142">
        <v>0</v>
      </c>
      <c r="V61" s="142">
        <v>0</v>
      </c>
      <c r="W61" s="142">
        <v>0</v>
      </c>
    </row>
    <row r="62" spans="1:23" s="106" customFormat="1" ht="47.25" x14ac:dyDescent="0.25">
      <c r="A62" s="227">
        <f t="shared" si="16"/>
        <v>36</v>
      </c>
      <c r="B62" s="133" t="s">
        <v>1769</v>
      </c>
      <c r="C62" s="138" t="s">
        <v>1770</v>
      </c>
      <c r="D62" s="142">
        <v>0</v>
      </c>
      <c r="E62" s="142">
        <v>0</v>
      </c>
      <c r="F62" s="142">
        <v>0</v>
      </c>
      <c r="G62" s="142">
        <v>0</v>
      </c>
      <c r="H62" s="142">
        <v>0</v>
      </c>
      <c r="I62" s="142">
        <v>0</v>
      </c>
      <c r="J62" s="142"/>
      <c r="K62" s="142"/>
      <c r="L62" s="134">
        <v>0</v>
      </c>
      <c r="M62" s="134">
        <v>0</v>
      </c>
      <c r="N62" s="142">
        <v>0</v>
      </c>
      <c r="O62" s="142">
        <v>0</v>
      </c>
      <c r="P62" s="142">
        <v>0</v>
      </c>
      <c r="Q62" s="142">
        <v>0</v>
      </c>
      <c r="R62" s="142">
        <v>0</v>
      </c>
      <c r="S62" s="142">
        <v>0</v>
      </c>
      <c r="T62" s="142">
        <v>0</v>
      </c>
      <c r="U62" s="142">
        <v>0</v>
      </c>
      <c r="V62" s="142">
        <v>0</v>
      </c>
      <c r="W62" s="142">
        <v>0</v>
      </c>
    </row>
    <row r="63" spans="1:23" s="106" customFormat="1" ht="31.5" x14ac:dyDescent="0.25">
      <c r="A63" s="267">
        <f t="shared" si="16"/>
        <v>37</v>
      </c>
      <c r="B63" s="133" t="s">
        <v>1496</v>
      </c>
      <c r="C63" s="138" t="s">
        <v>1497</v>
      </c>
      <c r="D63" s="142">
        <v>0</v>
      </c>
      <c r="E63" s="142">
        <v>0</v>
      </c>
      <c r="F63" s="142">
        <v>0</v>
      </c>
      <c r="G63" s="142">
        <v>0</v>
      </c>
      <c r="H63" s="142">
        <v>0</v>
      </c>
      <c r="I63" s="142">
        <v>0</v>
      </c>
      <c r="J63" s="142"/>
      <c r="K63" s="142"/>
      <c r="L63" s="134">
        <v>0</v>
      </c>
      <c r="M63" s="134">
        <v>0</v>
      </c>
      <c r="N63" s="142">
        <v>0</v>
      </c>
      <c r="O63" s="142">
        <v>0</v>
      </c>
      <c r="P63" s="142">
        <v>0</v>
      </c>
      <c r="Q63" s="142">
        <v>0</v>
      </c>
      <c r="R63" s="142">
        <v>0</v>
      </c>
      <c r="S63" s="142">
        <v>0</v>
      </c>
      <c r="T63" s="142">
        <v>0</v>
      </c>
      <c r="U63" s="142">
        <v>0</v>
      </c>
      <c r="V63" s="142">
        <v>0</v>
      </c>
      <c r="W63" s="142">
        <v>0</v>
      </c>
    </row>
    <row r="64" spans="1:23" s="106" customFormat="1" ht="15.75" x14ac:dyDescent="0.25">
      <c r="A64" s="267"/>
      <c r="B64" s="187" t="s">
        <v>232</v>
      </c>
      <c r="C64" s="188"/>
      <c r="D64" s="201">
        <f t="shared" ref="D64:L64" si="36">SUM(D65:D79)</f>
        <v>0.71200000000000008</v>
      </c>
      <c r="E64" s="201">
        <f t="shared" si="36"/>
        <v>0.4</v>
      </c>
      <c r="F64" s="201">
        <f t="shared" si="36"/>
        <v>0.51500000000000001</v>
      </c>
      <c r="G64" s="201">
        <f t="shared" si="36"/>
        <v>0</v>
      </c>
      <c r="H64" s="201">
        <f t="shared" si="36"/>
        <v>0</v>
      </c>
      <c r="I64" s="201">
        <f t="shared" si="36"/>
        <v>0</v>
      </c>
      <c r="J64" s="201">
        <f t="shared" si="36"/>
        <v>0</v>
      </c>
      <c r="K64" s="201">
        <f t="shared" si="36"/>
        <v>0</v>
      </c>
      <c r="L64" s="201">
        <f t="shared" si="36"/>
        <v>1.2270000000000003</v>
      </c>
      <c r="M64" s="201">
        <v>0.4</v>
      </c>
      <c r="N64" s="201">
        <f t="shared" ref="N64:W64" si="37">SUM(N65:N79)</f>
        <v>0</v>
      </c>
      <c r="O64" s="201">
        <f t="shared" si="37"/>
        <v>0</v>
      </c>
      <c r="P64" s="201">
        <f t="shared" si="37"/>
        <v>0</v>
      </c>
      <c r="Q64" s="201">
        <f t="shared" si="37"/>
        <v>0</v>
      </c>
      <c r="R64" s="201">
        <f t="shared" si="37"/>
        <v>0</v>
      </c>
      <c r="S64" s="201">
        <f t="shared" si="37"/>
        <v>0</v>
      </c>
      <c r="T64" s="201">
        <f t="shared" si="37"/>
        <v>0</v>
      </c>
      <c r="U64" s="201">
        <f t="shared" si="37"/>
        <v>0</v>
      </c>
      <c r="V64" s="201">
        <f t="shared" si="37"/>
        <v>0</v>
      </c>
      <c r="W64" s="201">
        <f t="shared" si="37"/>
        <v>0</v>
      </c>
    </row>
    <row r="65" spans="1:23" s="106" customFormat="1" ht="47.25" x14ac:dyDescent="0.25">
      <c r="A65" s="267">
        <f t="shared" si="16"/>
        <v>38</v>
      </c>
      <c r="B65" s="133" t="s">
        <v>233</v>
      </c>
      <c r="C65" s="138" t="s">
        <v>234</v>
      </c>
      <c r="D65" s="142">
        <v>0</v>
      </c>
      <c r="E65" s="142">
        <v>0</v>
      </c>
      <c r="F65" s="142">
        <v>0</v>
      </c>
      <c r="G65" s="142">
        <v>0</v>
      </c>
      <c r="H65" s="142">
        <v>0</v>
      </c>
      <c r="I65" s="142">
        <v>0</v>
      </c>
      <c r="J65" s="142"/>
      <c r="K65" s="142"/>
      <c r="L65" s="134">
        <v>0</v>
      </c>
      <c r="M65" s="134">
        <v>0</v>
      </c>
      <c r="N65" s="142">
        <v>0</v>
      </c>
      <c r="O65" s="142">
        <v>0</v>
      </c>
      <c r="P65" s="142">
        <v>0</v>
      </c>
      <c r="Q65" s="142">
        <v>0</v>
      </c>
      <c r="R65" s="142">
        <v>0</v>
      </c>
      <c r="S65" s="142">
        <v>0</v>
      </c>
      <c r="T65" s="142">
        <v>0</v>
      </c>
      <c r="U65" s="142">
        <v>0</v>
      </c>
      <c r="V65" s="142">
        <v>0</v>
      </c>
      <c r="W65" s="142">
        <v>0</v>
      </c>
    </row>
    <row r="66" spans="1:23" s="106" customFormat="1" ht="63" x14ac:dyDescent="0.25">
      <c r="A66" s="267">
        <f t="shared" si="16"/>
        <v>39</v>
      </c>
      <c r="B66" s="133" t="s">
        <v>235</v>
      </c>
      <c r="C66" s="138" t="s">
        <v>236</v>
      </c>
      <c r="D66" s="142">
        <v>0</v>
      </c>
      <c r="E66" s="142">
        <v>0</v>
      </c>
      <c r="F66" s="142">
        <v>0</v>
      </c>
      <c r="G66" s="142">
        <v>0</v>
      </c>
      <c r="H66" s="142">
        <v>0</v>
      </c>
      <c r="I66" s="142">
        <v>0</v>
      </c>
      <c r="J66" s="142"/>
      <c r="K66" s="142"/>
      <c r="L66" s="134">
        <v>0</v>
      </c>
      <c r="M66" s="134">
        <v>0</v>
      </c>
      <c r="N66" s="142">
        <v>0</v>
      </c>
      <c r="O66" s="142">
        <v>0</v>
      </c>
      <c r="P66" s="142">
        <v>0</v>
      </c>
      <c r="Q66" s="142">
        <v>0</v>
      </c>
      <c r="R66" s="142">
        <v>0</v>
      </c>
      <c r="S66" s="142">
        <v>0</v>
      </c>
      <c r="T66" s="142">
        <v>0</v>
      </c>
      <c r="U66" s="142">
        <v>0</v>
      </c>
      <c r="V66" s="142">
        <v>0</v>
      </c>
      <c r="W66" s="142">
        <v>0</v>
      </c>
    </row>
    <row r="67" spans="1:23" s="106" customFormat="1" ht="63" x14ac:dyDescent="0.25">
      <c r="A67" s="267">
        <f t="shared" si="16"/>
        <v>40</v>
      </c>
      <c r="B67" s="133" t="s">
        <v>237</v>
      </c>
      <c r="C67" s="138" t="s">
        <v>238</v>
      </c>
      <c r="D67" s="142">
        <v>0</v>
      </c>
      <c r="E67" s="142">
        <v>0.4</v>
      </c>
      <c r="F67" s="142">
        <v>0</v>
      </c>
      <c r="G67" s="142">
        <v>0</v>
      </c>
      <c r="H67" s="142">
        <v>0</v>
      </c>
      <c r="I67" s="142">
        <v>0</v>
      </c>
      <c r="J67" s="142"/>
      <c r="K67" s="142"/>
      <c r="L67" s="134">
        <v>0</v>
      </c>
      <c r="M67" s="134">
        <v>0.4</v>
      </c>
      <c r="N67" s="142">
        <v>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0</v>
      </c>
      <c r="U67" s="142">
        <v>0</v>
      </c>
      <c r="V67" s="142">
        <v>0</v>
      </c>
      <c r="W67" s="142">
        <v>0</v>
      </c>
    </row>
    <row r="68" spans="1:23" s="106" customFormat="1" ht="47.25" x14ac:dyDescent="0.25">
      <c r="A68" s="267">
        <f t="shared" si="16"/>
        <v>41</v>
      </c>
      <c r="B68" s="133" t="s">
        <v>239</v>
      </c>
      <c r="C68" s="138" t="s">
        <v>240</v>
      </c>
      <c r="D68" s="142">
        <v>0</v>
      </c>
      <c r="E68" s="142">
        <v>0</v>
      </c>
      <c r="F68" s="142">
        <v>0</v>
      </c>
      <c r="G68" s="142">
        <v>0</v>
      </c>
      <c r="H68" s="142">
        <v>0</v>
      </c>
      <c r="I68" s="142">
        <v>0</v>
      </c>
      <c r="J68" s="142"/>
      <c r="K68" s="142"/>
      <c r="L68" s="134">
        <v>0</v>
      </c>
      <c r="M68" s="134">
        <v>0</v>
      </c>
      <c r="N68" s="142">
        <v>0</v>
      </c>
      <c r="O68" s="142">
        <v>0</v>
      </c>
      <c r="P68" s="142">
        <v>0</v>
      </c>
      <c r="Q68" s="142">
        <v>0</v>
      </c>
      <c r="R68" s="142">
        <v>0</v>
      </c>
      <c r="S68" s="142">
        <v>0</v>
      </c>
      <c r="T68" s="142">
        <v>0</v>
      </c>
      <c r="U68" s="142">
        <v>0</v>
      </c>
      <c r="V68" s="142">
        <v>0</v>
      </c>
      <c r="W68" s="142">
        <v>0</v>
      </c>
    </row>
    <row r="69" spans="1:23" s="106" customFormat="1" ht="78.75" x14ac:dyDescent="0.25">
      <c r="A69" s="267">
        <f t="shared" si="16"/>
        <v>42</v>
      </c>
      <c r="B69" s="133" t="s">
        <v>241</v>
      </c>
      <c r="C69" s="138" t="s">
        <v>242</v>
      </c>
      <c r="D69" s="142">
        <v>0</v>
      </c>
      <c r="E69" s="142">
        <v>0</v>
      </c>
      <c r="F69" s="142">
        <v>0</v>
      </c>
      <c r="G69" s="142">
        <v>0</v>
      </c>
      <c r="H69" s="142">
        <v>0</v>
      </c>
      <c r="I69" s="142">
        <v>0</v>
      </c>
      <c r="J69" s="142"/>
      <c r="K69" s="142"/>
      <c r="L69" s="134">
        <v>0</v>
      </c>
      <c r="M69" s="134">
        <v>0</v>
      </c>
      <c r="N69" s="142">
        <v>0</v>
      </c>
      <c r="O69" s="142">
        <v>0</v>
      </c>
      <c r="P69" s="142">
        <v>0</v>
      </c>
      <c r="Q69" s="142">
        <v>0</v>
      </c>
      <c r="R69" s="142">
        <v>0</v>
      </c>
      <c r="S69" s="142">
        <v>0</v>
      </c>
      <c r="T69" s="142">
        <v>0</v>
      </c>
      <c r="U69" s="142">
        <v>0</v>
      </c>
      <c r="V69" s="142">
        <v>0</v>
      </c>
      <c r="W69" s="142">
        <v>0</v>
      </c>
    </row>
    <row r="70" spans="1:23" s="106" customFormat="1" ht="63" x14ac:dyDescent="0.25">
      <c r="A70" s="267">
        <f t="shared" si="16"/>
        <v>43</v>
      </c>
      <c r="B70" s="133" t="s">
        <v>243</v>
      </c>
      <c r="C70" s="138" t="s">
        <v>244</v>
      </c>
      <c r="D70" s="142">
        <v>0</v>
      </c>
      <c r="E70" s="142">
        <v>0</v>
      </c>
      <c r="F70" s="142">
        <v>0</v>
      </c>
      <c r="G70" s="142">
        <v>0</v>
      </c>
      <c r="H70" s="142">
        <v>0</v>
      </c>
      <c r="I70" s="142">
        <v>0</v>
      </c>
      <c r="J70" s="142"/>
      <c r="K70" s="142"/>
      <c r="L70" s="134">
        <v>0</v>
      </c>
      <c r="M70" s="134">
        <v>0</v>
      </c>
      <c r="N70" s="142">
        <v>0</v>
      </c>
      <c r="O70" s="142">
        <v>0</v>
      </c>
      <c r="P70" s="142">
        <v>0</v>
      </c>
      <c r="Q70" s="142">
        <v>0</v>
      </c>
      <c r="R70" s="142">
        <v>0</v>
      </c>
      <c r="S70" s="142">
        <v>0</v>
      </c>
      <c r="T70" s="142">
        <v>0</v>
      </c>
      <c r="U70" s="142">
        <v>0</v>
      </c>
      <c r="V70" s="142">
        <v>0</v>
      </c>
      <c r="W70" s="142">
        <v>0</v>
      </c>
    </row>
    <row r="71" spans="1:23" s="106" customFormat="1" ht="47.25" x14ac:dyDescent="0.25">
      <c r="A71" s="267">
        <f t="shared" si="16"/>
        <v>44</v>
      </c>
      <c r="B71" s="133" t="s">
        <v>245</v>
      </c>
      <c r="C71" s="138" t="s">
        <v>246</v>
      </c>
      <c r="D71" s="142">
        <v>0</v>
      </c>
      <c r="E71" s="142">
        <v>0</v>
      </c>
      <c r="F71" s="142">
        <v>0</v>
      </c>
      <c r="G71" s="142">
        <v>0</v>
      </c>
      <c r="H71" s="142">
        <v>0</v>
      </c>
      <c r="I71" s="142">
        <v>0</v>
      </c>
      <c r="J71" s="142"/>
      <c r="K71" s="142"/>
      <c r="L71" s="134">
        <v>0</v>
      </c>
      <c r="M71" s="134">
        <v>0</v>
      </c>
      <c r="N71" s="142">
        <v>0</v>
      </c>
      <c r="O71" s="142">
        <v>0</v>
      </c>
      <c r="P71" s="142">
        <v>0</v>
      </c>
      <c r="Q71" s="142">
        <v>0</v>
      </c>
      <c r="R71" s="142">
        <v>0</v>
      </c>
      <c r="S71" s="142">
        <v>0</v>
      </c>
      <c r="T71" s="142">
        <v>0</v>
      </c>
      <c r="U71" s="142">
        <v>0</v>
      </c>
      <c r="V71" s="142">
        <v>0</v>
      </c>
      <c r="W71" s="142">
        <v>0</v>
      </c>
    </row>
    <row r="72" spans="1:23" s="106" customFormat="1" ht="31.5" x14ac:dyDescent="0.25">
      <c r="A72" s="267">
        <f t="shared" si="16"/>
        <v>45</v>
      </c>
      <c r="B72" s="133" t="s">
        <v>247</v>
      </c>
      <c r="C72" s="138" t="s">
        <v>1664</v>
      </c>
      <c r="D72" s="142">
        <v>0.246</v>
      </c>
      <c r="E72" s="142">
        <v>0</v>
      </c>
      <c r="F72" s="142">
        <v>0</v>
      </c>
      <c r="G72" s="142">
        <v>0</v>
      </c>
      <c r="H72" s="142">
        <v>0</v>
      </c>
      <c r="I72" s="142">
        <v>0</v>
      </c>
      <c r="J72" s="142"/>
      <c r="K72" s="142"/>
      <c r="L72" s="134">
        <v>0.246</v>
      </c>
      <c r="M72" s="134">
        <v>0</v>
      </c>
      <c r="N72" s="142">
        <v>0</v>
      </c>
      <c r="O72" s="142">
        <v>0</v>
      </c>
      <c r="P72" s="142">
        <v>0</v>
      </c>
      <c r="Q72" s="142">
        <v>0</v>
      </c>
      <c r="R72" s="142">
        <v>0</v>
      </c>
      <c r="S72" s="142">
        <v>0</v>
      </c>
      <c r="T72" s="142">
        <v>0</v>
      </c>
      <c r="U72" s="142">
        <v>0</v>
      </c>
      <c r="V72" s="142">
        <v>0</v>
      </c>
      <c r="W72" s="142">
        <v>0</v>
      </c>
    </row>
    <row r="73" spans="1:23" s="106" customFormat="1" ht="63" x14ac:dyDescent="0.25">
      <c r="A73" s="267">
        <f t="shared" si="16"/>
        <v>46</v>
      </c>
      <c r="B73" s="133" t="s">
        <v>1771</v>
      </c>
      <c r="C73" s="138" t="s">
        <v>1665</v>
      </c>
      <c r="D73" s="142">
        <v>0.30599999999999999</v>
      </c>
      <c r="E73" s="142">
        <v>0</v>
      </c>
      <c r="F73" s="142">
        <v>0</v>
      </c>
      <c r="G73" s="142">
        <v>0</v>
      </c>
      <c r="H73" s="142">
        <v>0</v>
      </c>
      <c r="I73" s="142">
        <v>0</v>
      </c>
      <c r="J73" s="142"/>
      <c r="K73" s="142"/>
      <c r="L73" s="134">
        <v>0.30599999999999999</v>
      </c>
      <c r="M73" s="134">
        <v>0</v>
      </c>
      <c r="N73" s="142">
        <v>0</v>
      </c>
      <c r="O73" s="142">
        <v>0</v>
      </c>
      <c r="P73" s="142">
        <v>0</v>
      </c>
      <c r="Q73" s="142">
        <v>0</v>
      </c>
      <c r="R73" s="142">
        <v>0</v>
      </c>
      <c r="S73" s="142">
        <v>0</v>
      </c>
      <c r="T73" s="142">
        <v>0</v>
      </c>
      <c r="U73" s="142">
        <v>0</v>
      </c>
      <c r="V73" s="142">
        <v>0</v>
      </c>
      <c r="W73" s="142">
        <v>0</v>
      </c>
    </row>
    <row r="74" spans="1:23" s="106" customFormat="1" ht="78.75" x14ac:dyDescent="0.25">
      <c r="A74" s="267">
        <f t="shared" si="16"/>
        <v>47</v>
      </c>
      <c r="B74" s="174" t="s">
        <v>1772</v>
      </c>
      <c r="C74" s="138" t="s">
        <v>1666</v>
      </c>
      <c r="D74" s="142">
        <v>0</v>
      </c>
      <c r="E74" s="142">
        <v>0</v>
      </c>
      <c r="F74" s="142">
        <v>0</v>
      </c>
      <c r="G74" s="142">
        <v>0</v>
      </c>
      <c r="H74" s="142">
        <v>0</v>
      </c>
      <c r="I74" s="142">
        <v>0</v>
      </c>
      <c r="J74" s="170">
        <v>0</v>
      </c>
      <c r="K74" s="170">
        <v>0</v>
      </c>
      <c r="L74" s="134">
        <v>0</v>
      </c>
      <c r="M74" s="134">
        <v>0</v>
      </c>
      <c r="N74" s="170">
        <f t="shared" ref="N74:W74" si="38">SUM(N75:N76)</f>
        <v>0</v>
      </c>
      <c r="O74" s="170">
        <f t="shared" si="38"/>
        <v>0</v>
      </c>
      <c r="P74" s="170">
        <f t="shared" si="38"/>
        <v>0</v>
      </c>
      <c r="Q74" s="170">
        <f t="shared" si="38"/>
        <v>0</v>
      </c>
      <c r="R74" s="170">
        <f t="shared" si="38"/>
        <v>0</v>
      </c>
      <c r="S74" s="170">
        <f t="shared" si="38"/>
        <v>0</v>
      </c>
      <c r="T74" s="170">
        <f t="shared" si="38"/>
        <v>0</v>
      </c>
      <c r="U74" s="170">
        <f t="shared" si="38"/>
        <v>0</v>
      </c>
      <c r="V74" s="170">
        <f t="shared" si="38"/>
        <v>0</v>
      </c>
      <c r="W74" s="170">
        <f t="shared" si="38"/>
        <v>0</v>
      </c>
    </row>
    <row r="75" spans="1:23" s="106" customFormat="1" ht="63" x14ac:dyDescent="0.25">
      <c r="A75" s="267">
        <f t="shared" si="16"/>
        <v>48</v>
      </c>
      <c r="B75" s="133" t="s">
        <v>1773</v>
      </c>
      <c r="C75" s="138" t="s">
        <v>248</v>
      </c>
      <c r="D75" s="142">
        <v>0.16</v>
      </c>
      <c r="E75" s="142">
        <v>0</v>
      </c>
      <c r="F75" s="142">
        <v>0</v>
      </c>
      <c r="G75" s="142">
        <v>0</v>
      </c>
      <c r="H75" s="142">
        <v>0</v>
      </c>
      <c r="I75" s="142">
        <v>0</v>
      </c>
      <c r="J75" s="142"/>
      <c r="K75" s="142"/>
      <c r="L75" s="134">
        <v>0.16</v>
      </c>
      <c r="M75" s="134">
        <v>0</v>
      </c>
      <c r="N75" s="142">
        <v>0</v>
      </c>
      <c r="O75" s="142">
        <v>0</v>
      </c>
      <c r="P75" s="142">
        <v>0</v>
      </c>
      <c r="Q75" s="142">
        <v>0</v>
      </c>
      <c r="R75" s="142">
        <v>0</v>
      </c>
      <c r="S75" s="142">
        <v>0</v>
      </c>
      <c r="T75" s="142">
        <v>0</v>
      </c>
      <c r="U75" s="142">
        <v>0</v>
      </c>
      <c r="V75" s="142">
        <v>0</v>
      </c>
      <c r="W75" s="142">
        <v>0</v>
      </c>
    </row>
    <row r="76" spans="1:23" s="106" customFormat="1" ht="94.5" x14ac:dyDescent="0.25">
      <c r="A76" s="267">
        <f t="shared" si="16"/>
        <v>49</v>
      </c>
      <c r="B76" s="133" t="s">
        <v>1774</v>
      </c>
      <c r="C76" s="138" t="s">
        <v>1667</v>
      </c>
      <c r="D76" s="142">
        <v>0</v>
      </c>
      <c r="E76" s="142">
        <v>0</v>
      </c>
      <c r="F76" s="142">
        <v>0.375</v>
      </c>
      <c r="G76" s="142">
        <v>0</v>
      </c>
      <c r="H76" s="142">
        <v>0</v>
      </c>
      <c r="I76" s="142">
        <v>0</v>
      </c>
      <c r="J76" s="142"/>
      <c r="K76" s="142"/>
      <c r="L76" s="134">
        <v>0.375</v>
      </c>
      <c r="M76" s="134">
        <v>0</v>
      </c>
      <c r="N76" s="142">
        <v>0</v>
      </c>
      <c r="O76" s="142">
        <v>0</v>
      </c>
      <c r="P76" s="142">
        <v>0</v>
      </c>
      <c r="Q76" s="142">
        <v>0</v>
      </c>
      <c r="R76" s="142">
        <v>0</v>
      </c>
      <c r="S76" s="142">
        <v>0</v>
      </c>
      <c r="T76" s="142">
        <v>0</v>
      </c>
      <c r="U76" s="142">
        <v>0</v>
      </c>
      <c r="V76" s="142">
        <v>0</v>
      </c>
      <c r="W76" s="142">
        <v>0</v>
      </c>
    </row>
    <row r="77" spans="1:23" s="106" customFormat="1" ht="78.75" x14ac:dyDescent="0.25">
      <c r="A77" s="267">
        <f t="shared" si="16"/>
        <v>50</v>
      </c>
      <c r="B77" s="174" t="s">
        <v>249</v>
      </c>
      <c r="C77" s="138" t="s">
        <v>250</v>
      </c>
      <c r="D77" s="142">
        <v>0</v>
      </c>
      <c r="E77" s="142">
        <v>0</v>
      </c>
      <c r="F77" s="142">
        <v>0</v>
      </c>
      <c r="G77" s="142">
        <v>0</v>
      </c>
      <c r="H77" s="142">
        <v>0</v>
      </c>
      <c r="I77" s="142">
        <v>0</v>
      </c>
      <c r="J77" s="170">
        <v>0</v>
      </c>
      <c r="K77" s="170">
        <v>0</v>
      </c>
      <c r="L77" s="134">
        <v>0</v>
      </c>
      <c r="M77" s="134">
        <v>0</v>
      </c>
      <c r="N77" s="170">
        <f t="shared" ref="N77:W77" si="39">SUM(N78:N85)</f>
        <v>0</v>
      </c>
      <c r="O77" s="170">
        <f t="shared" si="39"/>
        <v>0</v>
      </c>
      <c r="P77" s="170">
        <f t="shared" si="39"/>
        <v>0</v>
      </c>
      <c r="Q77" s="170">
        <f t="shared" si="39"/>
        <v>0</v>
      </c>
      <c r="R77" s="170">
        <f t="shared" si="39"/>
        <v>0</v>
      </c>
      <c r="S77" s="170">
        <f t="shared" si="39"/>
        <v>0</v>
      </c>
      <c r="T77" s="170">
        <f t="shared" si="39"/>
        <v>0</v>
      </c>
      <c r="U77" s="170">
        <f t="shared" si="39"/>
        <v>0</v>
      </c>
      <c r="V77" s="170">
        <f t="shared" si="39"/>
        <v>0</v>
      </c>
      <c r="W77" s="170">
        <f t="shared" si="39"/>
        <v>0</v>
      </c>
    </row>
    <row r="78" spans="1:23" s="106" customFormat="1" ht="94.5" x14ac:dyDescent="0.25">
      <c r="A78" s="267">
        <f t="shared" si="16"/>
        <v>51</v>
      </c>
      <c r="B78" s="133" t="s">
        <v>1775</v>
      </c>
      <c r="C78" s="138" t="s">
        <v>251</v>
      </c>
      <c r="D78" s="142">
        <v>0</v>
      </c>
      <c r="E78" s="142">
        <v>0</v>
      </c>
      <c r="F78" s="142">
        <v>0.14000000000000001</v>
      </c>
      <c r="G78" s="142">
        <v>0</v>
      </c>
      <c r="H78" s="142">
        <v>0</v>
      </c>
      <c r="I78" s="142">
        <v>0</v>
      </c>
      <c r="J78" s="142"/>
      <c r="K78" s="142"/>
      <c r="L78" s="134">
        <v>0.14000000000000001</v>
      </c>
      <c r="M78" s="134">
        <v>0</v>
      </c>
      <c r="N78" s="142">
        <v>0</v>
      </c>
      <c r="O78" s="142">
        <v>0</v>
      </c>
      <c r="P78" s="142">
        <v>0</v>
      </c>
      <c r="Q78" s="142">
        <v>0</v>
      </c>
      <c r="R78" s="142">
        <v>0</v>
      </c>
      <c r="S78" s="142">
        <v>0</v>
      </c>
      <c r="T78" s="142">
        <v>0</v>
      </c>
      <c r="U78" s="142">
        <v>0</v>
      </c>
      <c r="V78" s="142">
        <v>0</v>
      </c>
      <c r="W78" s="142">
        <v>0</v>
      </c>
    </row>
    <row r="79" spans="1:23" s="106" customFormat="1" ht="63" x14ac:dyDescent="0.25">
      <c r="A79" s="267">
        <f t="shared" si="16"/>
        <v>52</v>
      </c>
      <c r="B79" s="133" t="s">
        <v>254</v>
      </c>
      <c r="C79" s="138" t="s">
        <v>255</v>
      </c>
      <c r="D79" s="142">
        <v>0</v>
      </c>
      <c r="E79" s="142">
        <v>0</v>
      </c>
      <c r="F79" s="142">
        <v>0</v>
      </c>
      <c r="G79" s="142">
        <v>0</v>
      </c>
      <c r="H79" s="142">
        <v>0</v>
      </c>
      <c r="I79" s="142">
        <v>0</v>
      </c>
      <c r="J79" s="142"/>
      <c r="K79" s="142"/>
      <c r="L79" s="134">
        <v>0</v>
      </c>
      <c r="M79" s="134">
        <v>0</v>
      </c>
      <c r="N79" s="142">
        <v>0</v>
      </c>
      <c r="O79" s="142">
        <v>0</v>
      </c>
      <c r="P79" s="142">
        <v>0</v>
      </c>
      <c r="Q79" s="142">
        <v>0</v>
      </c>
      <c r="R79" s="142">
        <v>0</v>
      </c>
      <c r="S79" s="142">
        <v>0</v>
      </c>
      <c r="T79" s="142">
        <v>0</v>
      </c>
      <c r="U79" s="142">
        <v>0</v>
      </c>
      <c r="V79" s="142">
        <v>0</v>
      </c>
      <c r="W79" s="142">
        <v>0</v>
      </c>
    </row>
    <row r="80" spans="1:23" s="106" customFormat="1" ht="15.75" x14ac:dyDescent="0.25">
      <c r="A80" s="267"/>
      <c r="B80" s="187" t="s">
        <v>256</v>
      </c>
      <c r="C80" s="188"/>
      <c r="D80" s="201">
        <f t="shared" ref="D80:L80" si="40">SUM(D81:D82)</f>
        <v>0</v>
      </c>
      <c r="E80" s="201">
        <f t="shared" si="40"/>
        <v>0</v>
      </c>
      <c r="F80" s="201">
        <f t="shared" si="40"/>
        <v>0</v>
      </c>
      <c r="G80" s="201">
        <f t="shared" si="40"/>
        <v>0</v>
      </c>
      <c r="H80" s="201">
        <f t="shared" si="40"/>
        <v>0</v>
      </c>
      <c r="I80" s="201">
        <f t="shared" si="40"/>
        <v>0</v>
      </c>
      <c r="J80" s="201">
        <f t="shared" si="40"/>
        <v>0</v>
      </c>
      <c r="K80" s="201">
        <f t="shared" si="40"/>
        <v>0</v>
      </c>
      <c r="L80" s="201">
        <f t="shared" si="40"/>
        <v>0</v>
      </c>
      <c r="M80" s="201">
        <v>0</v>
      </c>
      <c r="N80" s="201">
        <f t="shared" ref="N80:W80" si="41">SUM(N81:N82)</f>
        <v>0</v>
      </c>
      <c r="O80" s="201">
        <f t="shared" si="41"/>
        <v>0</v>
      </c>
      <c r="P80" s="201">
        <f t="shared" si="41"/>
        <v>0</v>
      </c>
      <c r="Q80" s="201">
        <f t="shared" si="41"/>
        <v>0</v>
      </c>
      <c r="R80" s="201">
        <f t="shared" si="41"/>
        <v>0</v>
      </c>
      <c r="S80" s="201">
        <f t="shared" si="41"/>
        <v>0</v>
      </c>
      <c r="T80" s="201">
        <f t="shared" si="41"/>
        <v>0</v>
      </c>
      <c r="U80" s="201">
        <f t="shared" si="41"/>
        <v>0</v>
      </c>
      <c r="V80" s="201">
        <f t="shared" si="41"/>
        <v>0</v>
      </c>
      <c r="W80" s="201">
        <f t="shared" si="41"/>
        <v>0</v>
      </c>
    </row>
    <row r="81" spans="1:23" s="106" customFormat="1" ht="47.25" x14ac:dyDescent="0.25">
      <c r="A81" s="267">
        <f t="shared" si="16"/>
        <v>53</v>
      </c>
      <c r="B81" s="133" t="s">
        <v>257</v>
      </c>
      <c r="C81" s="138" t="s">
        <v>258</v>
      </c>
      <c r="D81" s="142">
        <v>0</v>
      </c>
      <c r="E81" s="142">
        <v>0</v>
      </c>
      <c r="F81" s="142">
        <v>0</v>
      </c>
      <c r="G81" s="142">
        <v>0</v>
      </c>
      <c r="H81" s="142">
        <v>0</v>
      </c>
      <c r="I81" s="142">
        <v>0</v>
      </c>
      <c r="J81" s="142"/>
      <c r="K81" s="142"/>
      <c r="L81" s="134">
        <v>0</v>
      </c>
      <c r="M81" s="134">
        <v>0</v>
      </c>
      <c r="N81" s="142">
        <v>0</v>
      </c>
      <c r="O81" s="142">
        <v>0</v>
      </c>
      <c r="P81" s="142">
        <v>0</v>
      </c>
      <c r="Q81" s="142">
        <v>0</v>
      </c>
      <c r="R81" s="142">
        <v>0</v>
      </c>
      <c r="S81" s="142">
        <v>0</v>
      </c>
      <c r="T81" s="142">
        <v>0</v>
      </c>
      <c r="U81" s="142">
        <v>0</v>
      </c>
      <c r="V81" s="142">
        <v>0</v>
      </c>
      <c r="W81" s="142">
        <v>0</v>
      </c>
    </row>
    <row r="82" spans="1:23" s="106" customFormat="1" ht="47.25" x14ac:dyDescent="0.25">
      <c r="A82" s="267">
        <f t="shared" si="16"/>
        <v>54</v>
      </c>
      <c r="B82" s="133" t="s">
        <v>259</v>
      </c>
      <c r="C82" s="138" t="s">
        <v>260</v>
      </c>
      <c r="D82" s="142">
        <v>0</v>
      </c>
      <c r="E82" s="142">
        <v>0</v>
      </c>
      <c r="F82" s="142">
        <v>0</v>
      </c>
      <c r="G82" s="142">
        <v>0</v>
      </c>
      <c r="H82" s="142">
        <v>0</v>
      </c>
      <c r="I82" s="142">
        <v>0</v>
      </c>
      <c r="J82" s="142"/>
      <c r="K82" s="142"/>
      <c r="L82" s="134">
        <v>0</v>
      </c>
      <c r="M82" s="134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0</v>
      </c>
      <c r="S82" s="142">
        <v>0</v>
      </c>
      <c r="T82" s="142">
        <v>0</v>
      </c>
      <c r="U82" s="142">
        <v>0</v>
      </c>
      <c r="V82" s="142">
        <v>0</v>
      </c>
      <c r="W82" s="142">
        <v>0</v>
      </c>
    </row>
    <row r="83" spans="1:23" s="106" customFormat="1" ht="15.75" x14ac:dyDescent="0.25">
      <c r="A83" s="267"/>
      <c r="B83" s="189" t="s">
        <v>261</v>
      </c>
      <c r="C83" s="188"/>
      <c r="D83" s="201">
        <f t="shared" ref="D83:L83" si="42">SUM(D84:D95)</f>
        <v>0</v>
      </c>
      <c r="E83" s="201">
        <f t="shared" si="42"/>
        <v>0</v>
      </c>
      <c r="F83" s="201">
        <f t="shared" si="42"/>
        <v>0.33200000000000002</v>
      </c>
      <c r="G83" s="201">
        <f t="shared" si="42"/>
        <v>0</v>
      </c>
      <c r="H83" s="201">
        <f t="shared" si="42"/>
        <v>0</v>
      </c>
      <c r="I83" s="201">
        <f t="shared" si="42"/>
        <v>0.63</v>
      </c>
      <c r="J83" s="201">
        <f t="shared" si="42"/>
        <v>0</v>
      </c>
      <c r="K83" s="201">
        <f t="shared" si="42"/>
        <v>0</v>
      </c>
      <c r="L83" s="201">
        <f t="shared" si="42"/>
        <v>0.33200000000000002</v>
      </c>
      <c r="M83" s="201">
        <v>0.63</v>
      </c>
      <c r="N83" s="201">
        <f t="shared" ref="N83:W83" si="43">SUM(N84:N95)</f>
        <v>0</v>
      </c>
      <c r="O83" s="201">
        <f t="shared" si="43"/>
        <v>0</v>
      </c>
      <c r="P83" s="201">
        <f t="shared" si="43"/>
        <v>0</v>
      </c>
      <c r="Q83" s="201">
        <f t="shared" si="43"/>
        <v>0</v>
      </c>
      <c r="R83" s="201">
        <f t="shared" si="43"/>
        <v>0</v>
      </c>
      <c r="S83" s="201">
        <f t="shared" si="43"/>
        <v>0</v>
      </c>
      <c r="T83" s="201">
        <f t="shared" si="43"/>
        <v>0</v>
      </c>
      <c r="U83" s="201">
        <f t="shared" si="43"/>
        <v>0</v>
      </c>
      <c r="V83" s="201">
        <f t="shared" si="43"/>
        <v>0</v>
      </c>
      <c r="W83" s="201">
        <f t="shared" si="43"/>
        <v>0</v>
      </c>
    </row>
    <row r="84" spans="1:23" s="106" customFormat="1" ht="94.5" x14ac:dyDescent="0.25">
      <c r="A84" s="267">
        <f t="shared" si="16"/>
        <v>55</v>
      </c>
      <c r="B84" s="140" t="s">
        <v>262</v>
      </c>
      <c r="C84" s="138" t="s">
        <v>263</v>
      </c>
      <c r="D84" s="142">
        <v>0</v>
      </c>
      <c r="E84" s="142">
        <v>0</v>
      </c>
      <c r="F84" s="142">
        <v>0</v>
      </c>
      <c r="G84" s="142">
        <v>0</v>
      </c>
      <c r="H84" s="142">
        <v>0</v>
      </c>
      <c r="I84" s="142">
        <v>0</v>
      </c>
      <c r="J84" s="142"/>
      <c r="K84" s="142"/>
      <c r="L84" s="134">
        <v>0</v>
      </c>
      <c r="M84" s="134">
        <v>0</v>
      </c>
      <c r="N84" s="142">
        <v>0</v>
      </c>
      <c r="O84" s="142">
        <v>0</v>
      </c>
      <c r="P84" s="142">
        <v>0</v>
      </c>
      <c r="Q84" s="142">
        <v>0</v>
      </c>
      <c r="R84" s="142">
        <v>0</v>
      </c>
      <c r="S84" s="142">
        <v>0</v>
      </c>
      <c r="T84" s="142">
        <v>0</v>
      </c>
      <c r="U84" s="142">
        <v>0</v>
      </c>
      <c r="V84" s="142">
        <v>0</v>
      </c>
      <c r="W84" s="142">
        <v>0</v>
      </c>
    </row>
    <row r="85" spans="1:23" s="106" customFormat="1" ht="31.5" x14ac:dyDescent="0.25">
      <c r="A85" s="267">
        <f t="shared" si="16"/>
        <v>56</v>
      </c>
      <c r="B85" s="140" t="s">
        <v>264</v>
      </c>
      <c r="C85" s="138" t="s">
        <v>265</v>
      </c>
      <c r="D85" s="142">
        <v>0</v>
      </c>
      <c r="E85" s="142">
        <v>0</v>
      </c>
      <c r="F85" s="142">
        <v>0.27100000000000002</v>
      </c>
      <c r="G85" s="142">
        <v>0</v>
      </c>
      <c r="H85" s="142">
        <v>0</v>
      </c>
      <c r="I85" s="142">
        <v>0</v>
      </c>
      <c r="J85" s="142"/>
      <c r="K85" s="142"/>
      <c r="L85" s="134">
        <v>0.27100000000000002</v>
      </c>
      <c r="M85" s="134">
        <v>0</v>
      </c>
      <c r="N85" s="142">
        <v>0</v>
      </c>
      <c r="O85" s="142">
        <v>0</v>
      </c>
      <c r="P85" s="142">
        <v>0</v>
      </c>
      <c r="Q85" s="142">
        <v>0</v>
      </c>
      <c r="R85" s="142">
        <v>0</v>
      </c>
      <c r="S85" s="142">
        <v>0</v>
      </c>
      <c r="T85" s="142">
        <v>0</v>
      </c>
      <c r="U85" s="142">
        <v>0</v>
      </c>
      <c r="V85" s="142">
        <v>0</v>
      </c>
      <c r="W85" s="142">
        <v>0</v>
      </c>
    </row>
    <row r="86" spans="1:23" s="106" customFormat="1" ht="31.5" x14ac:dyDescent="0.25">
      <c r="A86" s="267">
        <f t="shared" si="16"/>
        <v>57</v>
      </c>
      <c r="B86" s="174" t="s">
        <v>266</v>
      </c>
      <c r="C86" s="138" t="s">
        <v>267</v>
      </c>
      <c r="D86" s="142">
        <v>0</v>
      </c>
      <c r="E86" s="142">
        <v>0</v>
      </c>
      <c r="F86" s="142">
        <v>6.0999999999999999E-2</v>
      </c>
      <c r="G86" s="142">
        <v>0</v>
      </c>
      <c r="H86" s="142">
        <v>0</v>
      </c>
      <c r="I86" s="142">
        <v>0</v>
      </c>
      <c r="J86" s="170">
        <v>0</v>
      </c>
      <c r="K86" s="170">
        <v>0</v>
      </c>
      <c r="L86" s="134">
        <v>6.0999999999999999E-2</v>
      </c>
      <c r="M86" s="134">
        <v>0</v>
      </c>
      <c r="N86" s="170">
        <f t="shared" ref="N86:W86" si="44">SUM(N87:N101)</f>
        <v>0</v>
      </c>
      <c r="O86" s="170">
        <f t="shared" si="44"/>
        <v>0</v>
      </c>
      <c r="P86" s="170">
        <f t="shared" si="44"/>
        <v>0</v>
      </c>
      <c r="Q86" s="170">
        <f t="shared" si="44"/>
        <v>0</v>
      </c>
      <c r="R86" s="170">
        <f t="shared" si="44"/>
        <v>0</v>
      </c>
      <c r="S86" s="170">
        <f t="shared" si="44"/>
        <v>0</v>
      </c>
      <c r="T86" s="170">
        <f t="shared" si="44"/>
        <v>0</v>
      </c>
      <c r="U86" s="170">
        <f t="shared" si="44"/>
        <v>0</v>
      </c>
      <c r="V86" s="170">
        <f t="shared" si="44"/>
        <v>0</v>
      </c>
      <c r="W86" s="170">
        <f t="shared" si="44"/>
        <v>0</v>
      </c>
    </row>
    <row r="87" spans="1:23" s="106" customFormat="1" ht="31.5" x14ac:dyDescent="0.25">
      <c r="A87" s="267">
        <f t="shared" si="16"/>
        <v>58</v>
      </c>
      <c r="B87" s="133" t="s">
        <v>268</v>
      </c>
      <c r="C87" s="138" t="s">
        <v>269</v>
      </c>
      <c r="D87" s="142">
        <v>0</v>
      </c>
      <c r="E87" s="142">
        <v>0</v>
      </c>
      <c r="F87" s="142">
        <v>0</v>
      </c>
      <c r="G87" s="142">
        <v>0</v>
      </c>
      <c r="H87" s="142">
        <v>0</v>
      </c>
      <c r="I87" s="142">
        <v>0</v>
      </c>
      <c r="J87" s="142"/>
      <c r="K87" s="142"/>
      <c r="L87" s="134">
        <v>0</v>
      </c>
      <c r="M87" s="134">
        <v>0</v>
      </c>
      <c r="N87" s="142">
        <v>0</v>
      </c>
      <c r="O87" s="142">
        <v>0</v>
      </c>
      <c r="P87" s="142">
        <v>0</v>
      </c>
      <c r="Q87" s="142">
        <v>0</v>
      </c>
      <c r="R87" s="142">
        <v>0</v>
      </c>
      <c r="S87" s="142">
        <v>0</v>
      </c>
      <c r="T87" s="142">
        <v>0</v>
      </c>
      <c r="U87" s="142">
        <v>0</v>
      </c>
      <c r="V87" s="142">
        <v>0</v>
      </c>
      <c r="W87" s="142">
        <v>0</v>
      </c>
    </row>
    <row r="88" spans="1:23" s="106" customFormat="1" ht="31.5" x14ac:dyDescent="0.25">
      <c r="A88" s="267">
        <f t="shared" si="16"/>
        <v>59</v>
      </c>
      <c r="B88" s="133" t="s">
        <v>270</v>
      </c>
      <c r="C88" s="138" t="s">
        <v>271</v>
      </c>
      <c r="D88" s="142">
        <v>0</v>
      </c>
      <c r="E88" s="142">
        <v>0</v>
      </c>
      <c r="F88" s="142">
        <v>0</v>
      </c>
      <c r="G88" s="142">
        <v>0</v>
      </c>
      <c r="H88" s="142">
        <v>0</v>
      </c>
      <c r="I88" s="142">
        <v>0</v>
      </c>
      <c r="J88" s="142"/>
      <c r="K88" s="142"/>
      <c r="L88" s="134">
        <v>0</v>
      </c>
      <c r="M88" s="134">
        <v>0</v>
      </c>
      <c r="N88" s="142">
        <v>0</v>
      </c>
      <c r="O88" s="142">
        <v>0</v>
      </c>
      <c r="P88" s="142">
        <v>0</v>
      </c>
      <c r="Q88" s="142">
        <v>0</v>
      </c>
      <c r="R88" s="142">
        <v>0</v>
      </c>
      <c r="S88" s="142">
        <v>0</v>
      </c>
      <c r="T88" s="142">
        <v>0</v>
      </c>
      <c r="U88" s="142">
        <v>0</v>
      </c>
      <c r="V88" s="142">
        <v>0</v>
      </c>
      <c r="W88" s="142">
        <v>0</v>
      </c>
    </row>
    <row r="89" spans="1:23" s="106" customFormat="1" ht="47.25" x14ac:dyDescent="0.25">
      <c r="A89" s="267">
        <f t="shared" ref="A89:A152" si="45">IF(A88&gt;0,A88+1,A87+1)</f>
        <v>60</v>
      </c>
      <c r="B89" s="133" t="s">
        <v>272</v>
      </c>
      <c r="C89" s="138" t="s">
        <v>273</v>
      </c>
      <c r="D89" s="142">
        <v>0</v>
      </c>
      <c r="E89" s="142">
        <v>0</v>
      </c>
      <c r="F89" s="142">
        <v>0</v>
      </c>
      <c r="G89" s="142">
        <v>0</v>
      </c>
      <c r="H89" s="142">
        <v>0</v>
      </c>
      <c r="I89" s="142">
        <v>0</v>
      </c>
      <c r="J89" s="142"/>
      <c r="K89" s="142"/>
      <c r="L89" s="134">
        <v>0</v>
      </c>
      <c r="M89" s="134">
        <v>0</v>
      </c>
      <c r="N89" s="142">
        <v>0</v>
      </c>
      <c r="O89" s="142">
        <v>0</v>
      </c>
      <c r="P89" s="142">
        <v>0</v>
      </c>
      <c r="Q89" s="142">
        <v>0</v>
      </c>
      <c r="R89" s="142">
        <v>0</v>
      </c>
      <c r="S89" s="142">
        <v>0</v>
      </c>
      <c r="T89" s="142">
        <v>0</v>
      </c>
      <c r="U89" s="142">
        <v>0</v>
      </c>
      <c r="V89" s="142">
        <v>0</v>
      </c>
      <c r="W89" s="142">
        <v>0</v>
      </c>
    </row>
    <row r="90" spans="1:23" s="106" customFormat="1" ht="31.5" x14ac:dyDescent="0.25">
      <c r="A90" s="267">
        <f t="shared" si="45"/>
        <v>61</v>
      </c>
      <c r="B90" s="133" t="s">
        <v>1498</v>
      </c>
      <c r="C90" s="138" t="s">
        <v>1499</v>
      </c>
      <c r="D90" s="142">
        <v>0</v>
      </c>
      <c r="E90" s="142">
        <v>0</v>
      </c>
      <c r="F90" s="142">
        <v>0</v>
      </c>
      <c r="G90" s="142">
        <v>0</v>
      </c>
      <c r="H90" s="142">
        <v>0</v>
      </c>
      <c r="I90" s="142">
        <v>0.63</v>
      </c>
      <c r="J90" s="142"/>
      <c r="K90" s="142"/>
      <c r="L90" s="134">
        <v>0</v>
      </c>
      <c r="M90" s="134">
        <v>0.63</v>
      </c>
      <c r="N90" s="142">
        <v>0</v>
      </c>
      <c r="O90" s="142">
        <v>0</v>
      </c>
      <c r="P90" s="142">
        <v>0</v>
      </c>
      <c r="Q90" s="142">
        <v>0</v>
      </c>
      <c r="R90" s="142">
        <v>0</v>
      </c>
      <c r="S90" s="142">
        <v>0</v>
      </c>
      <c r="T90" s="142">
        <v>0</v>
      </c>
      <c r="U90" s="142">
        <v>0</v>
      </c>
      <c r="V90" s="142">
        <v>0</v>
      </c>
      <c r="W90" s="142">
        <v>0</v>
      </c>
    </row>
    <row r="91" spans="1:23" s="106" customFormat="1" ht="94.5" x14ac:dyDescent="0.25">
      <c r="A91" s="267">
        <f t="shared" si="45"/>
        <v>62</v>
      </c>
      <c r="B91" s="133" t="s">
        <v>1500</v>
      </c>
      <c r="C91" s="138" t="s">
        <v>1501</v>
      </c>
      <c r="D91" s="142">
        <v>0</v>
      </c>
      <c r="E91" s="142">
        <v>0</v>
      </c>
      <c r="F91" s="142">
        <v>0</v>
      </c>
      <c r="G91" s="142">
        <v>0</v>
      </c>
      <c r="H91" s="142">
        <v>0</v>
      </c>
      <c r="I91" s="142">
        <v>0</v>
      </c>
      <c r="J91" s="142"/>
      <c r="K91" s="142"/>
      <c r="L91" s="134">
        <v>0</v>
      </c>
      <c r="M91" s="134">
        <v>0</v>
      </c>
      <c r="N91" s="142">
        <v>0</v>
      </c>
      <c r="O91" s="142">
        <v>0</v>
      </c>
      <c r="P91" s="142">
        <v>0</v>
      </c>
      <c r="Q91" s="142">
        <v>0</v>
      </c>
      <c r="R91" s="142">
        <v>0</v>
      </c>
      <c r="S91" s="142">
        <v>0</v>
      </c>
      <c r="T91" s="142">
        <v>0</v>
      </c>
      <c r="U91" s="142">
        <v>0</v>
      </c>
      <c r="V91" s="142">
        <v>0</v>
      </c>
      <c r="W91" s="142">
        <v>0</v>
      </c>
    </row>
    <row r="92" spans="1:23" s="106" customFormat="1" ht="47.25" x14ac:dyDescent="0.25">
      <c r="A92" s="267">
        <f t="shared" si="45"/>
        <v>63</v>
      </c>
      <c r="B92" s="133" t="s">
        <v>1776</v>
      </c>
      <c r="C92" s="138" t="s">
        <v>1777</v>
      </c>
      <c r="D92" s="142">
        <v>0</v>
      </c>
      <c r="E92" s="142">
        <v>0</v>
      </c>
      <c r="F92" s="142">
        <v>0</v>
      </c>
      <c r="G92" s="142">
        <v>0</v>
      </c>
      <c r="H92" s="142">
        <v>0</v>
      </c>
      <c r="I92" s="142">
        <v>0</v>
      </c>
      <c r="J92" s="142"/>
      <c r="K92" s="142"/>
      <c r="L92" s="134">
        <v>0</v>
      </c>
      <c r="M92" s="134">
        <v>0</v>
      </c>
      <c r="N92" s="142">
        <v>0</v>
      </c>
      <c r="O92" s="142">
        <v>0</v>
      </c>
      <c r="P92" s="142">
        <v>0</v>
      </c>
      <c r="Q92" s="142">
        <v>0</v>
      </c>
      <c r="R92" s="142">
        <v>0</v>
      </c>
      <c r="S92" s="142">
        <v>0</v>
      </c>
      <c r="T92" s="142">
        <v>0</v>
      </c>
      <c r="U92" s="142">
        <v>0</v>
      </c>
      <c r="V92" s="142">
        <v>0</v>
      </c>
      <c r="W92" s="142">
        <v>0</v>
      </c>
    </row>
    <row r="93" spans="1:23" s="106" customFormat="1" ht="31.5" x14ac:dyDescent="0.25">
      <c r="A93" s="267">
        <f t="shared" si="45"/>
        <v>64</v>
      </c>
      <c r="B93" s="133" t="s">
        <v>1778</v>
      </c>
      <c r="C93" s="138" t="s">
        <v>1779</v>
      </c>
      <c r="D93" s="142">
        <v>0</v>
      </c>
      <c r="E93" s="142">
        <v>0</v>
      </c>
      <c r="F93" s="142">
        <v>0</v>
      </c>
      <c r="G93" s="142">
        <v>0</v>
      </c>
      <c r="H93" s="142">
        <v>0</v>
      </c>
      <c r="I93" s="142">
        <v>0</v>
      </c>
      <c r="J93" s="142"/>
      <c r="K93" s="142"/>
      <c r="L93" s="134">
        <v>0</v>
      </c>
      <c r="M93" s="134">
        <v>0</v>
      </c>
      <c r="N93" s="142">
        <v>0</v>
      </c>
      <c r="O93" s="142">
        <v>0</v>
      </c>
      <c r="P93" s="142">
        <v>0</v>
      </c>
      <c r="Q93" s="142">
        <v>0</v>
      </c>
      <c r="R93" s="142">
        <v>0</v>
      </c>
      <c r="S93" s="142">
        <v>0</v>
      </c>
      <c r="T93" s="142">
        <v>0</v>
      </c>
      <c r="U93" s="142">
        <v>0</v>
      </c>
      <c r="V93" s="142">
        <v>0</v>
      </c>
      <c r="W93" s="142">
        <v>0</v>
      </c>
    </row>
    <row r="94" spans="1:23" s="106" customFormat="1" ht="31.5" x14ac:dyDescent="0.25">
      <c r="A94" s="267">
        <f t="shared" si="45"/>
        <v>65</v>
      </c>
      <c r="B94" s="133" t="s">
        <v>1780</v>
      </c>
      <c r="C94" s="138" t="s">
        <v>1781</v>
      </c>
      <c r="D94" s="142">
        <v>0</v>
      </c>
      <c r="E94" s="142">
        <v>0</v>
      </c>
      <c r="F94" s="142">
        <v>0</v>
      </c>
      <c r="G94" s="142">
        <v>0</v>
      </c>
      <c r="H94" s="142">
        <v>0</v>
      </c>
      <c r="I94" s="142">
        <v>0</v>
      </c>
      <c r="J94" s="142"/>
      <c r="K94" s="142"/>
      <c r="L94" s="134">
        <v>0</v>
      </c>
      <c r="M94" s="134">
        <v>0</v>
      </c>
      <c r="N94" s="142">
        <v>0</v>
      </c>
      <c r="O94" s="142">
        <v>0</v>
      </c>
      <c r="P94" s="142">
        <v>0</v>
      </c>
      <c r="Q94" s="142">
        <v>0</v>
      </c>
      <c r="R94" s="142">
        <v>0</v>
      </c>
      <c r="S94" s="142">
        <v>0</v>
      </c>
      <c r="T94" s="142">
        <v>0</v>
      </c>
      <c r="U94" s="142">
        <v>0</v>
      </c>
      <c r="V94" s="142">
        <v>0</v>
      </c>
      <c r="W94" s="142">
        <v>0</v>
      </c>
    </row>
    <row r="95" spans="1:23" s="106" customFormat="1" ht="31.5" x14ac:dyDescent="0.25">
      <c r="A95" s="267">
        <f t="shared" si="45"/>
        <v>66</v>
      </c>
      <c r="B95" s="133" t="s">
        <v>1782</v>
      </c>
      <c r="C95" s="138" t="s">
        <v>1783</v>
      </c>
      <c r="D95" s="142">
        <v>0</v>
      </c>
      <c r="E95" s="142">
        <v>0</v>
      </c>
      <c r="F95" s="142">
        <v>0</v>
      </c>
      <c r="G95" s="142">
        <v>0</v>
      </c>
      <c r="H95" s="142">
        <v>0</v>
      </c>
      <c r="I95" s="142">
        <v>0</v>
      </c>
      <c r="J95" s="142"/>
      <c r="K95" s="142"/>
      <c r="L95" s="134">
        <v>0</v>
      </c>
      <c r="M95" s="134">
        <v>0</v>
      </c>
      <c r="N95" s="142">
        <v>0</v>
      </c>
      <c r="O95" s="142">
        <v>0</v>
      </c>
      <c r="P95" s="142">
        <v>0</v>
      </c>
      <c r="Q95" s="142">
        <v>0</v>
      </c>
      <c r="R95" s="142">
        <v>0</v>
      </c>
      <c r="S95" s="142">
        <v>0</v>
      </c>
      <c r="T95" s="142">
        <v>0</v>
      </c>
      <c r="U95" s="142">
        <v>0</v>
      </c>
      <c r="V95" s="142">
        <v>0</v>
      </c>
      <c r="W95" s="142">
        <v>0</v>
      </c>
    </row>
    <row r="96" spans="1:23" s="106" customFormat="1" ht="15.75" x14ac:dyDescent="0.25">
      <c r="A96" s="267"/>
      <c r="B96" s="187" t="s">
        <v>274</v>
      </c>
      <c r="C96" s="188"/>
      <c r="D96" s="201">
        <f t="shared" ref="D96:L96" si="46">SUM(D97:D113)</f>
        <v>3.4732000000000003</v>
      </c>
      <c r="E96" s="201">
        <f t="shared" si="46"/>
        <v>0.4</v>
      </c>
      <c r="F96" s="201">
        <f t="shared" si="46"/>
        <v>0</v>
      </c>
      <c r="G96" s="201">
        <f t="shared" si="46"/>
        <v>0</v>
      </c>
      <c r="H96" s="201">
        <f t="shared" si="46"/>
        <v>0.43099999999999999</v>
      </c>
      <c r="I96" s="201">
        <f t="shared" si="46"/>
        <v>7.7300000000000013</v>
      </c>
      <c r="J96" s="201">
        <f t="shared" si="46"/>
        <v>0</v>
      </c>
      <c r="K96" s="201">
        <f t="shared" si="46"/>
        <v>0</v>
      </c>
      <c r="L96" s="201">
        <f t="shared" si="46"/>
        <v>3.9042000000000003</v>
      </c>
      <c r="M96" s="201">
        <v>8.1300000000000026</v>
      </c>
      <c r="N96" s="201">
        <f t="shared" ref="N96:W96" si="47">SUM(N97:N113)</f>
        <v>0</v>
      </c>
      <c r="O96" s="201">
        <f t="shared" si="47"/>
        <v>0</v>
      </c>
      <c r="P96" s="201">
        <f t="shared" si="47"/>
        <v>0</v>
      </c>
      <c r="Q96" s="201">
        <f t="shared" si="47"/>
        <v>0</v>
      </c>
      <c r="R96" s="201">
        <f t="shared" si="47"/>
        <v>0</v>
      </c>
      <c r="S96" s="201">
        <f t="shared" si="47"/>
        <v>0</v>
      </c>
      <c r="T96" s="201">
        <f t="shared" si="47"/>
        <v>0</v>
      </c>
      <c r="U96" s="201">
        <f t="shared" si="47"/>
        <v>0</v>
      </c>
      <c r="V96" s="201">
        <f t="shared" si="47"/>
        <v>0</v>
      </c>
      <c r="W96" s="201">
        <f t="shared" si="47"/>
        <v>0</v>
      </c>
    </row>
    <row r="97" spans="1:23" s="106" customFormat="1" ht="47.25" x14ac:dyDescent="0.25">
      <c r="A97" s="267">
        <f t="shared" si="45"/>
        <v>67</v>
      </c>
      <c r="B97" s="133" t="s">
        <v>275</v>
      </c>
      <c r="C97" s="138" t="s">
        <v>276</v>
      </c>
      <c r="D97" s="142">
        <v>0</v>
      </c>
      <c r="E97" s="142">
        <v>0</v>
      </c>
      <c r="F97" s="142">
        <v>0</v>
      </c>
      <c r="G97" s="142">
        <v>0</v>
      </c>
      <c r="H97" s="142">
        <v>0.36299999999999999</v>
      </c>
      <c r="I97" s="142">
        <v>5.2300000000000013</v>
      </c>
      <c r="J97" s="142"/>
      <c r="K97" s="142"/>
      <c r="L97" s="134">
        <v>0.36299999999999999</v>
      </c>
      <c r="M97" s="134">
        <v>5.2300000000000013</v>
      </c>
      <c r="N97" s="142">
        <v>0</v>
      </c>
      <c r="O97" s="142">
        <v>0</v>
      </c>
      <c r="P97" s="142">
        <v>0</v>
      </c>
      <c r="Q97" s="142">
        <v>0</v>
      </c>
      <c r="R97" s="142">
        <v>0</v>
      </c>
      <c r="S97" s="142">
        <v>0</v>
      </c>
      <c r="T97" s="142">
        <v>0</v>
      </c>
      <c r="U97" s="142">
        <v>0</v>
      </c>
      <c r="V97" s="142">
        <v>0</v>
      </c>
      <c r="W97" s="142">
        <v>0</v>
      </c>
    </row>
    <row r="98" spans="1:23" s="106" customFormat="1" ht="78.75" x14ac:dyDescent="0.25">
      <c r="A98" s="267">
        <f t="shared" si="45"/>
        <v>68</v>
      </c>
      <c r="B98" s="133" t="s">
        <v>277</v>
      </c>
      <c r="C98" s="138" t="s">
        <v>278</v>
      </c>
      <c r="D98" s="142">
        <v>0</v>
      </c>
      <c r="E98" s="142">
        <v>0</v>
      </c>
      <c r="F98" s="142">
        <v>0</v>
      </c>
      <c r="G98" s="142">
        <v>0</v>
      </c>
      <c r="H98" s="142">
        <v>0</v>
      </c>
      <c r="I98" s="142">
        <v>0</v>
      </c>
      <c r="J98" s="142"/>
      <c r="K98" s="142"/>
      <c r="L98" s="134">
        <v>0</v>
      </c>
      <c r="M98" s="134">
        <v>0</v>
      </c>
      <c r="N98" s="142">
        <v>0</v>
      </c>
      <c r="O98" s="142">
        <v>0</v>
      </c>
      <c r="P98" s="142">
        <v>0</v>
      </c>
      <c r="Q98" s="142">
        <v>0</v>
      </c>
      <c r="R98" s="142">
        <v>0</v>
      </c>
      <c r="S98" s="142">
        <v>0</v>
      </c>
      <c r="T98" s="142">
        <v>0</v>
      </c>
      <c r="U98" s="142">
        <v>0</v>
      </c>
      <c r="V98" s="142">
        <v>0</v>
      </c>
      <c r="W98" s="142">
        <v>0</v>
      </c>
    </row>
    <row r="99" spans="1:23" s="106" customFormat="1" ht="47.25" x14ac:dyDescent="0.25">
      <c r="A99" s="267">
        <f t="shared" si="45"/>
        <v>69</v>
      </c>
      <c r="B99" s="133" t="s">
        <v>279</v>
      </c>
      <c r="C99" s="138" t="s">
        <v>280</v>
      </c>
      <c r="D99" s="142">
        <v>0</v>
      </c>
      <c r="E99" s="142">
        <v>0</v>
      </c>
      <c r="F99" s="142">
        <v>0</v>
      </c>
      <c r="G99" s="142">
        <v>0</v>
      </c>
      <c r="H99" s="142">
        <v>0</v>
      </c>
      <c r="I99" s="142">
        <v>0</v>
      </c>
      <c r="J99" s="142"/>
      <c r="K99" s="142"/>
      <c r="L99" s="134">
        <v>0</v>
      </c>
      <c r="M99" s="134">
        <v>0</v>
      </c>
      <c r="N99" s="142">
        <v>0</v>
      </c>
      <c r="O99" s="142">
        <v>0</v>
      </c>
      <c r="P99" s="142">
        <v>0</v>
      </c>
      <c r="Q99" s="142">
        <v>0</v>
      </c>
      <c r="R99" s="142">
        <v>0</v>
      </c>
      <c r="S99" s="142">
        <v>0</v>
      </c>
      <c r="T99" s="142">
        <v>0</v>
      </c>
      <c r="U99" s="142">
        <v>0</v>
      </c>
      <c r="V99" s="142">
        <v>0</v>
      </c>
      <c r="W99" s="142">
        <v>0</v>
      </c>
    </row>
    <row r="100" spans="1:23" s="106" customFormat="1" ht="63" x14ac:dyDescent="0.25">
      <c r="A100" s="267">
        <f t="shared" si="45"/>
        <v>70</v>
      </c>
      <c r="B100" s="133" t="s">
        <v>281</v>
      </c>
      <c r="C100" s="138" t="s">
        <v>282</v>
      </c>
      <c r="D100" s="142">
        <v>0.57120000000000004</v>
      </c>
      <c r="E100" s="142">
        <v>0</v>
      </c>
      <c r="F100" s="142">
        <v>0</v>
      </c>
      <c r="G100" s="142">
        <v>0</v>
      </c>
      <c r="H100" s="142">
        <v>0</v>
      </c>
      <c r="I100" s="142">
        <v>0</v>
      </c>
      <c r="J100" s="142"/>
      <c r="K100" s="142"/>
      <c r="L100" s="134">
        <v>0.57120000000000004</v>
      </c>
      <c r="M100" s="134">
        <v>0</v>
      </c>
      <c r="N100" s="142">
        <v>0</v>
      </c>
      <c r="O100" s="142">
        <v>0</v>
      </c>
      <c r="P100" s="142">
        <v>0</v>
      </c>
      <c r="Q100" s="142">
        <v>0</v>
      </c>
      <c r="R100" s="142">
        <v>0</v>
      </c>
      <c r="S100" s="142">
        <v>0</v>
      </c>
      <c r="T100" s="142">
        <v>0</v>
      </c>
      <c r="U100" s="142">
        <v>0</v>
      </c>
      <c r="V100" s="142">
        <v>0</v>
      </c>
      <c r="W100" s="142">
        <v>0</v>
      </c>
    </row>
    <row r="101" spans="1:23" s="106" customFormat="1" ht="63" x14ac:dyDescent="0.25">
      <c r="A101" s="267">
        <f t="shared" si="45"/>
        <v>71</v>
      </c>
      <c r="B101" s="133" t="s">
        <v>283</v>
      </c>
      <c r="C101" s="138" t="s">
        <v>284</v>
      </c>
      <c r="D101" s="142">
        <v>0</v>
      </c>
      <c r="E101" s="142">
        <v>0</v>
      </c>
      <c r="F101" s="142">
        <v>0</v>
      </c>
      <c r="G101" s="142">
        <v>0</v>
      </c>
      <c r="H101" s="142">
        <v>0</v>
      </c>
      <c r="I101" s="142">
        <v>0</v>
      </c>
      <c r="J101" s="142"/>
      <c r="K101" s="142"/>
      <c r="L101" s="134">
        <v>0</v>
      </c>
      <c r="M101" s="134">
        <v>0</v>
      </c>
      <c r="N101" s="142">
        <v>0</v>
      </c>
      <c r="O101" s="142">
        <v>0</v>
      </c>
      <c r="P101" s="142">
        <v>0</v>
      </c>
      <c r="Q101" s="142">
        <v>0</v>
      </c>
      <c r="R101" s="142">
        <v>0</v>
      </c>
      <c r="S101" s="142">
        <v>0</v>
      </c>
      <c r="T101" s="142">
        <v>0</v>
      </c>
      <c r="U101" s="142">
        <v>0</v>
      </c>
      <c r="V101" s="142">
        <v>0</v>
      </c>
      <c r="W101" s="142">
        <v>0</v>
      </c>
    </row>
    <row r="102" spans="1:23" s="106" customFormat="1" ht="63" x14ac:dyDescent="0.25">
      <c r="A102" s="267">
        <f t="shared" si="45"/>
        <v>72</v>
      </c>
      <c r="B102" s="174" t="s">
        <v>285</v>
      </c>
      <c r="C102" s="138" t="s">
        <v>286</v>
      </c>
      <c r="D102" s="142">
        <v>0</v>
      </c>
      <c r="E102" s="142">
        <v>0</v>
      </c>
      <c r="F102" s="142">
        <v>0</v>
      </c>
      <c r="G102" s="142">
        <v>0</v>
      </c>
      <c r="H102" s="142">
        <v>0</v>
      </c>
      <c r="I102" s="142">
        <v>0</v>
      </c>
      <c r="J102" s="170">
        <v>0</v>
      </c>
      <c r="K102" s="170">
        <v>0</v>
      </c>
      <c r="L102" s="134">
        <v>0</v>
      </c>
      <c r="M102" s="134">
        <v>0</v>
      </c>
      <c r="N102" s="170">
        <f t="shared" ref="N102:W102" si="48">SUM(N103:N107)</f>
        <v>0</v>
      </c>
      <c r="O102" s="170">
        <f t="shared" si="48"/>
        <v>0</v>
      </c>
      <c r="P102" s="170">
        <f t="shared" si="48"/>
        <v>0</v>
      </c>
      <c r="Q102" s="170">
        <f t="shared" si="48"/>
        <v>0</v>
      </c>
      <c r="R102" s="170">
        <f t="shared" si="48"/>
        <v>0</v>
      </c>
      <c r="S102" s="170">
        <f t="shared" si="48"/>
        <v>0</v>
      </c>
      <c r="T102" s="170">
        <f t="shared" si="48"/>
        <v>0</v>
      </c>
      <c r="U102" s="170">
        <f t="shared" si="48"/>
        <v>0</v>
      </c>
      <c r="V102" s="170">
        <f t="shared" si="48"/>
        <v>0</v>
      </c>
      <c r="W102" s="170">
        <f t="shared" si="48"/>
        <v>0</v>
      </c>
    </row>
    <row r="103" spans="1:23" s="106" customFormat="1" ht="47.25" x14ac:dyDescent="0.25">
      <c r="A103" s="267">
        <f t="shared" si="45"/>
        <v>73</v>
      </c>
      <c r="B103" s="133" t="s">
        <v>287</v>
      </c>
      <c r="C103" s="138" t="s">
        <v>288</v>
      </c>
      <c r="D103" s="142">
        <v>0</v>
      </c>
      <c r="E103" s="142">
        <v>0</v>
      </c>
      <c r="F103" s="142">
        <v>0</v>
      </c>
      <c r="G103" s="142">
        <v>0</v>
      </c>
      <c r="H103" s="142">
        <v>6.8000000000000005E-2</v>
      </c>
      <c r="I103" s="142">
        <v>0</v>
      </c>
      <c r="J103" s="142"/>
      <c r="K103" s="142"/>
      <c r="L103" s="134">
        <v>6.8000000000000005E-2</v>
      </c>
      <c r="M103" s="134">
        <v>0</v>
      </c>
      <c r="N103" s="142">
        <v>0</v>
      </c>
      <c r="O103" s="142">
        <v>0</v>
      </c>
      <c r="P103" s="142">
        <v>0</v>
      </c>
      <c r="Q103" s="142">
        <v>0</v>
      </c>
      <c r="R103" s="142">
        <v>0</v>
      </c>
      <c r="S103" s="142">
        <v>0</v>
      </c>
      <c r="T103" s="142">
        <v>0</v>
      </c>
      <c r="U103" s="142">
        <v>0</v>
      </c>
      <c r="V103" s="142">
        <v>0</v>
      </c>
      <c r="W103" s="142">
        <v>0</v>
      </c>
    </row>
    <row r="104" spans="1:23" s="106" customFormat="1" ht="47.25" x14ac:dyDescent="0.25">
      <c r="A104" s="267">
        <f t="shared" si="45"/>
        <v>74</v>
      </c>
      <c r="B104" s="133" t="s">
        <v>289</v>
      </c>
      <c r="C104" s="138" t="s">
        <v>290</v>
      </c>
      <c r="D104" s="142">
        <v>0</v>
      </c>
      <c r="E104" s="142">
        <v>0</v>
      </c>
      <c r="F104" s="142">
        <v>0</v>
      </c>
      <c r="G104" s="142">
        <v>0</v>
      </c>
      <c r="H104" s="142">
        <v>0</v>
      </c>
      <c r="I104" s="142">
        <v>0</v>
      </c>
      <c r="J104" s="142"/>
      <c r="K104" s="142"/>
      <c r="L104" s="134">
        <v>0</v>
      </c>
      <c r="M104" s="134">
        <v>0</v>
      </c>
      <c r="N104" s="142">
        <v>0</v>
      </c>
      <c r="O104" s="142">
        <v>0</v>
      </c>
      <c r="P104" s="142">
        <v>0</v>
      </c>
      <c r="Q104" s="142">
        <v>0</v>
      </c>
      <c r="R104" s="142">
        <v>0</v>
      </c>
      <c r="S104" s="142">
        <v>0</v>
      </c>
      <c r="T104" s="142">
        <v>0</v>
      </c>
      <c r="U104" s="142">
        <v>0</v>
      </c>
      <c r="V104" s="142">
        <v>0</v>
      </c>
      <c r="W104" s="142">
        <v>0</v>
      </c>
    </row>
    <row r="105" spans="1:23" s="106" customFormat="1" ht="63" x14ac:dyDescent="0.25">
      <c r="A105" s="267">
        <f t="shared" si="45"/>
        <v>75</v>
      </c>
      <c r="B105" s="133" t="s">
        <v>1784</v>
      </c>
      <c r="C105" s="138" t="s">
        <v>291</v>
      </c>
      <c r="D105" s="142">
        <v>0</v>
      </c>
      <c r="E105" s="142">
        <v>0</v>
      </c>
      <c r="F105" s="142">
        <v>0</v>
      </c>
      <c r="G105" s="142">
        <v>0</v>
      </c>
      <c r="H105" s="142">
        <v>0</v>
      </c>
      <c r="I105" s="142">
        <v>0</v>
      </c>
      <c r="J105" s="142"/>
      <c r="K105" s="142"/>
      <c r="L105" s="134">
        <v>0</v>
      </c>
      <c r="M105" s="134">
        <v>0</v>
      </c>
      <c r="N105" s="142">
        <v>0</v>
      </c>
      <c r="O105" s="142">
        <v>0</v>
      </c>
      <c r="P105" s="142">
        <v>0</v>
      </c>
      <c r="Q105" s="142">
        <v>0</v>
      </c>
      <c r="R105" s="142">
        <v>0</v>
      </c>
      <c r="S105" s="142">
        <v>0</v>
      </c>
      <c r="T105" s="142">
        <v>0</v>
      </c>
      <c r="U105" s="142">
        <v>0</v>
      </c>
      <c r="V105" s="142">
        <v>0</v>
      </c>
      <c r="W105" s="142">
        <v>0</v>
      </c>
    </row>
    <row r="106" spans="1:23" s="106" customFormat="1" ht="47.25" x14ac:dyDescent="0.25">
      <c r="A106" s="267">
        <f t="shared" si="45"/>
        <v>76</v>
      </c>
      <c r="B106" s="133" t="s">
        <v>292</v>
      </c>
      <c r="C106" s="138" t="s">
        <v>293</v>
      </c>
      <c r="D106" s="142">
        <v>0</v>
      </c>
      <c r="E106" s="142">
        <v>0</v>
      </c>
      <c r="F106" s="142">
        <v>0</v>
      </c>
      <c r="G106" s="142">
        <v>0</v>
      </c>
      <c r="H106" s="142">
        <v>0</v>
      </c>
      <c r="I106" s="142">
        <v>0</v>
      </c>
      <c r="J106" s="142"/>
      <c r="K106" s="142"/>
      <c r="L106" s="134">
        <v>0</v>
      </c>
      <c r="M106" s="134">
        <v>0</v>
      </c>
      <c r="N106" s="142">
        <v>0</v>
      </c>
      <c r="O106" s="142">
        <v>0</v>
      </c>
      <c r="P106" s="142">
        <v>0</v>
      </c>
      <c r="Q106" s="142">
        <v>0</v>
      </c>
      <c r="R106" s="142">
        <v>0</v>
      </c>
      <c r="S106" s="142">
        <v>0</v>
      </c>
      <c r="T106" s="142">
        <v>0</v>
      </c>
      <c r="U106" s="142">
        <v>0</v>
      </c>
      <c r="V106" s="142">
        <v>0</v>
      </c>
      <c r="W106" s="142">
        <v>0</v>
      </c>
    </row>
    <row r="107" spans="1:23" s="106" customFormat="1" ht="47.25" x14ac:dyDescent="0.25">
      <c r="A107" s="267">
        <f t="shared" si="45"/>
        <v>77</v>
      </c>
      <c r="B107" s="133" t="s">
        <v>294</v>
      </c>
      <c r="C107" s="138" t="s">
        <v>295</v>
      </c>
      <c r="D107" s="142">
        <v>2.7670000000000003</v>
      </c>
      <c r="E107" s="142">
        <v>0</v>
      </c>
      <c r="F107" s="142">
        <v>0</v>
      </c>
      <c r="G107" s="142">
        <v>0</v>
      </c>
      <c r="H107" s="142">
        <v>0</v>
      </c>
      <c r="I107" s="142">
        <v>0</v>
      </c>
      <c r="J107" s="142"/>
      <c r="K107" s="142"/>
      <c r="L107" s="134">
        <v>2.7670000000000003</v>
      </c>
      <c r="M107" s="134">
        <v>0</v>
      </c>
      <c r="N107" s="142">
        <v>0</v>
      </c>
      <c r="O107" s="142">
        <v>0</v>
      </c>
      <c r="P107" s="142">
        <v>0</v>
      </c>
      <c r="Q107" s="142">
        <v>0</v>
      </c>
      <c r="R107" s="142">
        <v>0</v>
      </c>
      <c r="S107" s="142">
        <v>0</v>
      </c>
      <c r="T107" s="142">
        <v>0</v>
      </c>
      <c r="U107" s="142">
        <v>0</v>
      </c>
      <c r="V107" s="142">
        <v>0</v>
      </c>
      <c r="W107" s="142">
        <v>0</v>
      </c>
    </row>
    <row r="108" spans="1:23" s="106" customFormat="1" ht="63" x14ac:dyDescent="0.25">
      <c r="A108" s="267">
        <f t="shared" si="45"/>
        <v>78</v>
      </c>
      <c r="B108" s="174" t="s">
        <v>1785</v>
      </c>
      <c r="C108" s="138" t="s">
        <v>296</v>
      </c>
      <c r="D108" s="142">
        <v>0.13500000000000001</v>
      </c>
      <c r="E108" s="142">
        <v>0</v>
      </c>
      <c r="F108" s="142">
        <v>0</v>
      </c>
      <c r="G108" s="142">
        <v>0</v>
      </c>
      <c r="H108" s="142">
        <v>0</v>
      </c>
      <c r="I108" s="142">
        <v>0</v>
      </c>
      <c r="J108" s="170">
        <v>0</v>
      </c>
      <c r="K108" s="170">
        <v>0</v>
      </c>
      <c r="L108" s="134">
        <v>0.13500000000000001</v>
      </c>
      <c r="M108" s="134">
        <v>0</v>
      </c>
      <c r="N108" s="170">
        <f t="shared" ref="N108:W108" si="49">SUM(N109:N114)</f>
        <v>0</v>
      </c>
      <c r="O108" s="170">
        <f t="shared" si="49"/>
        <v>0</v>
      </c>
      <c r="P108" s="170">
        <f t="shared" si="49"/>
        <v>0</v>
      </c>
      <c r="Q108" s="170">
        <f t="shared" si="49"/>
        <v>0</v>
      </c>
      <c r="R108" s="170">
        <f t="shared" si="49"/>
        <v>0</v>
      </c>
      <c r="S108" s="170">
        <f t="shared" si="49"/>
        <v>0</v>
      </c>
      <c r="T108" s="170">
        <f t="shared" si="49"/>
        <v>0</v>
      </c>
      <c r="U108" s="170">
        <f t="shared" si="49"/>
        <v>0</v>
      </c>
      <c r="V108" s="170">
        <f t="shared" si="49"/>
        <v>0</v>
      </c>
      <c r="W108" s="170">
        <f t="shared" si="49"/>
        <v>0</v>
      </c>
    </row>
    <row r="109" spans="1:23" s="106" customFormat="1" ht="63" x14ac:dyDescent="0.25">
      <c r="A109" s="267">
        <f t="shared" si="45"/>
        <v>79</v>
      </c>
      <c r="B109" s="133" t="s">
        <v>1786</v>
      </c>
      <c r="C109" s="138" t="s">
        <v>1668</v>
      </c>
      <c r="D109" s="142">
        <v>0</v>
      </c>
      <c r="E109" s="142">
        <v>0</v>
      </c>
      <c r="F109" s="142">
        <v>0</v>
      </c>
      <c r="G109" s="142">
        <v>0</v>
      </c>
      <c r="H109" s="142">
        <v>0</v>
      </c>
      <c r="I109" s="142">
        <v>0</v>
      </c>
      <c r="J109" s="142"/>
      <c r="K109" s="142"/>
      <c r="L109" s="134">
        <v>0</v>
      </c>
      <c r="M109" s="134">
        <v>0</v>
      </c>
      <c r="N109" s="142">
        <v>0</v>
      </c>
      <c r="O109" s="142">
        <v>0</v>
      </c>
      <c r="P109" s="142">
        <v>0</v>
      </c>
      <c r="Q109" s="142">
        <v>0</v>
      </c>
      <c r="R109" s="142">
        <v>0</v>
      </c>
      <c r="S109" s="142">
        <v>0</v>
      </c>
      <c r="T109" s="142">
        <v>0</v>
      </c>
      <c r="U109" s="142">
        <v>0</v>
      </c>
      <c r="V109" s="142">
        <v>0</v>
      </c>
      <c r="W109" s="142">
        <v>0</v>
      </c>
    </row>
    <row r="110" spans="1:23" s="106" customFormat="1" ht="94.5" x14ac:dyDescent="0.25">
      <c r="A110" s="267">
        <f t="shared" si="45"/>
        <v>80</v>
      </c>
      <c r="B110" s="133" t="s">
        <v>1787</v>
      </c>
      <c r="C110" s="138" t="s">
        <v>1669</v>
      </c>
      <c r="D110" s="142">
        <v>0</v>
      </c>
      <c r="E110" s="142">
        <v>0.4</v>
      </c>
      <c r="F110" s="142">
        <v>0</v>
      </c>
      <c r="G110" s="142">
        <v>0</v>
      </c>
      <c r="H110" s="142">
        <v>0</v>
      </c>
      <c r="I110" s="142">
        <v>0</v>
      </c>
      <c r="J110" s="142"/>
      <c r="K110" s="142"/>
      <c r="L110" s="134">
        <v>0</v>
      </c>
      <c r="M110" s="134">
        <v>0.4</v>
      </c>
      <c r="N110" s="142">
        <v>0</v>
      </c>
      <c r="O110" s="142">
        <v>0</v>
      </c>
      <c r="P110" s="142">
        <v>0</v>
      </c>
      <c r="Q110" s="142">
        <v>0</v>
      </c>
      <c r="R110" s="142">
        <v>0</v>
      </c>
      <c r="S110" s="142">
        <v>0</v>
      </c>
      <c r="T110" s="142">
        <v>0</v>
      </c>
      <c r="U110" s="142">
        <v>0</v>
      </c>
      <c r="V110" s="142">
        <v>0</v>
      </c>
      <c r="W110" s="142">
        <v>0</v>
      </c>
    </row>
    <row r="111" spans="1:23" s="106" customFormat="1" ht="63" x14ac:dyDescent="0.25">
      <c r="A111" s="267">
        <f t="shared" si="45"/>
        <v>81</v>
      </c>
      <c r="B111" s="133" t="s">
        <v>1788</v>
      </c>
      <c r="C111" s="139" t="s">
        <v>1789</v>
      </c>
      <c r="D111" s="142">
        <v>0</v>
      </c>
      <c r="E111" s="142">
        <v>0</v>
      </c>
      <c r="F111" s="142">
        <v>0</v>
      </c>
      <c r="G111" s="142">
        <v>0</v>
      </c>
      <c r="H111" s="142">
        <v>0</v>
      </c>
      <c r="I111" s="142">
        <v>2.5</v>
      </c>
      <c r="J111" s="142"/>
      <c r="K111" s="142"/>
      <c r="L111" s="134">
        <v>0</v>
      </c>
      <c r="M111" s="134">
        <v>2.5</v>
      </c>
      <c r="N111" s="142">
        <v>0</v>
      </c>
      <c r="O111" s="142">
        <v>0</v>
      </c>
      <c r="P111" s="142">
        <v>0</v>
      </c>
      <c r="Q111" s="142">
        <v>0</v>
      </c>
      <c r="R111" s="142">
        <v>0</v>
      </c>
      <c r="S111" s="142">
        <v>0</v>
      </c>
      <c r="T111" s="142">
        <v>0</v>
      </c>
      <c r="U111" s="142">
        <v>0</v>
      </c>
      <c r="V111" s="142">
        <v>0</v>
      </c>
      <c r="W111" s="142">
        <v>0</v>
      </c>
    </row>
    <row r="112" spans="1:23" s="106" customFormat="1" ht="47.25" x14ac:dyDescent="0.25">
      <c r="A112" s="267">
        <f t="shared" si="45"/>
        <v>82</v>
      </c>
      <c r="B112" s="133" t="s">
        <v>1790</v>
      </c>
      <c r="C112" s="138" t="s">
        <v>1791</v>
      </c>
      <c r="D112" s="142">
        <v>0</v>
      </c>
      <c r="E112" s="142">
        <v>0</v>
      </c>
      <c r="F112" s="142">
        <v>0</v>
      </c>
      <c r="G112" s="142">
        <v>0</v>
      </c>
      <c r="H112" s="142">
        <v>0</v>
      </c>
      <c r="I112" s="142">
        <v>0</v>
      </c>
      <c r="J112" s="142"/>
      <c r="K112" s="142"/>
      <c r="L112" s="134">
        <v>0</v>
      </c>
      <c r="M112" s="134">
        <v>0</v>
      </c>
      <c r="N112" s="142">
        <v>0</v>
      </c>
      <c r="O112" s="142">
        <v>0</v>
      </c>
      <c r="P112" s="142">
        <v>0</v>
      </c>
      <c r="Q112" s="142">
        <v>0</v>
      </c>
      <c r="R112" s="142">
        <v>0</v>
      </c>
      <c r="S112" s="142">
        <v>0</v>
      </c>
      <c r="T112" s="142">
        <v>0</v>
      </c>
      <c r="U112" s="142">
        <v>0</v>
      </c>
      <c r="V112" s="142">
        <v>0</v>
      </c>
      <c r="W112" s="142">
        <v>0</v>
      </c>
    </row>
    <row r="113" spans="1:23" s="106" customFormat="1" ht="63" x14ac:dyDescent="0.25">
      <c r="A113" s="267">
        <f t="shared" si="45"/>
        <v>83</v>
      </c>
      <c r="B113" s="133" t="s">
        <v>1502</v>
      </c>
      <c r="C113" s="139" t="s">
        <v>1503</v>
      </c>
      <c r="D113" s="142">
        <v>0</v>
      </c>
      <c r="E113" s="142">
        <v>0</v>
      </c>
      <c r="F113" s="142">
        <v>0</v>
      </c>
      <c r="G113" s="142">
        <v>0</v>
      </c>
      <c r="H113" s="142">
        <v>0</v>
      </c>
      <c r="I113" s="142">
        <v>0</v>
      </c>
      <c r="J113" s="142"/>
      <c r="K113" s="142"/>
      <c r="L113" s="134">
        <v>0</v>
      </c>
      <c r="M113" s="134">
        <v>0</v>
      </c>
      <c r="N113" s="142">
        <v>0</v>
      </c>
      <c r="O113" s="142">
        <v>0</v>
      </c>
      <c r="P113" s="142">
        <v>0</v>
      </c>
      <c r="Q113" s="142">
        <v>0</v>
      </c>
      <c r="R113" s="142">
        <v>0</v>
      </c>
      <c r="S113" s="142">
        <v>0</v>
      </c>
      <c r="T113" s="142">
        <v>0</v>
      </c>
      <c r="U113" s="142">
        <v>0</v>
      </c>
      <c r="V113" s="142">
        <v>0</v>
      </c>
      <c r="W113" s="142">
        <v>0</v>
      </c>
    </row>
    <row r="114" spans="1:23" s="106" customFormat="1" ht="15.75" x14ac:dyDescent="0.25">
      <c r="A114" s="267"/>
      <c r="B114" s="187" t="s">
        <v>297</v>
      </c>
      <c r="C114" s="188"/>
      <c r="D114" s="201">
        <f t="shared" ref="D114:L114" si="50">SUM(D115:D119)</f>
        <v>0</v>
      </c>
      <c r="E114" s="201">
        <f t="shared" si="50"/>
        <v>1.26</v>
      </c>
      <c r="F114" s="201">
        <f t="shared" si="50"/>
        <v>0</v>
      </c>
      <c r="G114" s="201">
        <f t="shared" si="50"/>
        <v>0</v>
      </c>
      <c r="H114" s="201">
        <f t="shared" si="50"/>
        <v>0</v>
      </c>
      <c r="I114" s="201">
        <f t="shared" si="50"/>
        <v>1</v>
      </c>
      <c r="J114" s="201">
        <f t="shared" si="50"/>
        <v>0</v>
      </c>
      <c r="K114" s="201">
        <f t="shared" si="50"/>
        <v>0</v>
      </c>
      <c r="L114" s="201">
        <f t="shared" si="50"/>
        <v>0</v>
      </c>
      <c r="M114" s="201">
        <v>2.2599999999999998</v>
      </c>
      <c r="N114" s="201">
        <f t="shared" ref="N114:W114" si="51">SUM(N115:N119)</f>
        <v>0</v>
      </c>
      <c r="O114" s="201">
        <f t="shared" si="51"/>
        <v>0</v>
      </c>
      <c r="P114" s="201">
        <f t="shared" si="51"/>
        <v>0</v>
      </c>
      <c r="Q114" s="201">
        <f t="shared" si="51"/>
        <v>0</v>
      </c>
      <c r="R114" s="201">
        <f t="shared" si="51"/>
        <v>0</v>
      </c>
      <c r="S114" s="201">
        <f t="shared" si="51"/>
        <v>0</v>
      </c>
      <c r="T114" s="201">
        <f t="shared" si="51"/>
        <v>0</v>
      </c>
      <c r="U114" s="201">
        <f t="shared" si="51"/>
        <v>0</v>
      </c>
      <c r="V114" s="201">
        <f t="shared" si="51"/>
        <v>0</v>
      </c>
      <c r="W114" s="201">
        <f t="shared" si="51"/>
        <v>0</v>
      </c>
    </row>
    <row r="115" spans="1:23" s="106" customFormat="1" ht="31.5" x14ac:dyDescent="0.25">
      <c r="A115" s="267">
        <f t="shared" si="45"/>
        <v>84</v>
      </c>
      <c r="B115" s="174" t="s">
        <v>298</v>
      </c>
      <c r="C115" s="138" t="s">
        <v>299</v>
      </c>
      <c r="D115" s="142">
        <v>0</v>
      </c>
      <c r="E115" s="142">
        <v>0</v>
      </c>
      <c r="F115" s="142">
        <v>0</v>
      </c>
      <c r="G115" s="142">
        <v>0</v>
      </c>
      <c r="H115" s="142">
        <v>0</v>
      </c>
      <c r="I115" s="142">
        <v>0</v>
      </c>
      <c r="J115" s="168">
        <v>0</v>
      </c>
      <c r="K115" s="168">
        <v>0</v>
      </c>
      <c r="L115" s="134">
        <v>0</v>
      </c>
      <c r="M115" s="134">
        <v>0</v>
      </c>
      <c r="N115" s="168">
        <f t="shared" ref="N115:W115" si="52">SUM(N116:N120)</f>
        <v>0</v>
      </c>
      <c r="O115" s="168">
        <f t="shared" si="52"/>
        <v>0</v>
      </c>
      <c r="P115" s="168">
        <f t="shared" si="52"/>
        <v>0</v>
      </c>
      <c r="Q115" s="168">
        <f t="shared" si="52"/>
        <v>0</v>
      </c>
      <c r="R115" s="168">
        <f t="shared" si="52"/>
        <v>0</v>
      </c>
      <c r="S115" s="168">
        <f t="shared" si="52"/>
        <v>0</v>
      </c>
      <c r="T115" s="168">
        <f t="shared" si="52"/>
        <v>0</v>
      </c>
      <c r="U115" s="168">
        <f t="shared" si="52"/>
        <v>0</v>
      </c>
      <c r="V115" s="168">
        <f t="shared" si="52"/>
        <v>0</v>
      </c>
      <c r="W115" s="168">
        <f t="shared" si="52"/>
        <v>0</v>
      </c>
    </row>
    <row r="116" spans="1:23" s="106" customFormat="1" ht="31.5" x14ac:dyDescent="0.25">
      <c r="A116" s="267">
        <f t="shared" si="45"/>
        <v>85</v>
      </c>
      <c r="B116" s="133" t="s">
        <v>300</v>
      </c>
      <c r="C116" s="138" t="s">
        <v>301</v>
      </c>
      <c r="D116" s="142">
        <v>0</v>
      </c>
      <c r="E116" s="142">
        <v>0</v>
      </c>
      <c r="F116" s="142">
        <v>0</v>
      </c>
      <c r="G116" s="142">
        <v>0</v>
      </c>
      <c r="H116" s="142">
        <v>0</v>
      </c>
      <c r="I116" s="142">
        <v>0</v>
      </c>
      <c r="J116" s="142"/>
      <c r="K116" s="142"/>
      <c r="L116" s="134">
        <v>0</v>
      </c>
      <c r="M116" s="134">
        <v>0</v>
      </c>
      <c r="N116" s="142">
        <v>0</v>
      </c>
      <c r="O116" s="142">
        <v>0</v>
      </c>
      <c r="P116" s="142">
        <v>0</v>
      </c>
      <c r="Q116" s="142">
        <v>0</v>
      </c>
      <c r="R116" s="142">
        <v>0</v>
      </c>
      <c r="S116" s="142">
        <v>0</v>
      </c>
      <c r="T116" s="142">
        <v>0</v>
      </c>
      <c r="U116" s="142">
        <v>0</v>
      </c>
      <c r="V116" s="142">
        <v>0</v>
      </c>
      <c r="W116" s="142">
        <v>0</v>
      </c>
    </row>
    <row r="117" spans="1:23" s="106" customFormat="1" ht="31.5" x14ac:dyDescent="0.25">
      <c r="A117" s="267">
        <f t="shared" si="45"/>
        <v>86</v>
      </c>
      <c r="B117" s="133" t="s">
        <v>302</v>
      </c>
      <c r="C117" s="138" t="s">
        <v>303</v>
      </c>
      <c r="D117" s="142">
        <v>0</v>
      </c>
      <c r="E117" s="142">
        <v>1.26</v>
      </c>
      <c r="F117" s="142">
        <v>0</v>
      </c>
      <c r="G117" s="142">
        <v>0</v>
      </c>
      <c r="H117" s="142">
        <v>0</v>
      </c>
      <c r="I117" s="142">
        <v>0</v>
      </c>
      <c r="J117" s="142"/>
      <c r="K117" s="142"/>
      <c r="L117" s="134">
        <v>0</v>
      </c>
      <c r="M117" s="134">
        <v>1.26</v>
      </c>
      <c r="N117" s="142">
        <v>0</v>
      </c>
      <c r="O117" s="142">
        <v>0</v>
      </c>
      <c r="P117" s="142">
        <v>0</v>
      </c>
      <c r="Q117" s="142">
        <v>0</v>
      </c>
      <c r="R117" s="142">
        <v>0</v>
      </c>
      <c r="S117" s="142">
        <v>0</v>
      </c>
      <c r="T117" s="142">
        <v>0</v>
      </c>
      <c r="U117" s="142">
        <v>0</v>
      </c>
      <c r="V117" s="142">
        <v>0</v>
      </c>
      <c r="W117" s="142">
        <v>0</v>
      </c>
    </row>
    <row r="118" spans="1:23" s="106" customFormat="1" ht="47.25" x14ac:dyDescent="0.25">
      <c r="A118" s="267">
        <f t="shared" si="45"/>
        <v>87</v>
      </c>
      <c r="B118" s="133" t="s">
        <v>304</v>
      </c>
      <c r="C118" s="138" t="s">
        <v>305</v>
      </c>
      <c r="D118" s="142">
        <v>0</v>
      </c>
      <c r="E118" s="142">
        <v>0</v>
      </c>
      <c r="F118" s="142">
        <v>0</v>
      </c>
      <c r="G118" s="142">
        <v>0</v>
      </c>
      <c r="H118" s="142">
        <v>0</v>
      </c>
      <c r="I118" s="142">
        <v>1</v>
      </c>
      <c r="J118" s="142"/>
      <c r="K118" s="142"/>
      <c r="L118" s="134">
        <v>0</v>
      </c>
      <c r="M118" s="134">
        <v>1</v>
      </c>
      <c r="N118" s="142">
        <v>0</v>
      </c>
      <c r="O118" s="142">
        <v>0</v>
      </c>
      <c r="P118" s="142">
        <v>0</v>
      </c>
      <c r="Q118" s="142">
        <v>0</v>
      </c>
      <c r="R118" s="142">
        <v>0</v>
      </c>
      <c r="S118" s="142">
        <v>0</v>
      </c>
      <c r="T118" s="142">
        <v>0</v>
      </c>
      <c r="U118" s="142">
        <v>0</v>
      </c>
      <c r="V118" s="142">
        <v>0</v>
      </c>
      <c r="W118" s="142">
        <v>0</v>
      </c>
    </row>
    <row r="119" spans="1:23" s="106" customFormat="1" ht="94.5" x14ac:dyDescent="0.25">
      <c r="A119" s="267">
        <f t="shared" si="45"/>
        <v>88</v>
      </c>
      <c r="B119" s="133" t="s">
        <v>1792</v>
      </c>
      <c r="C119" s="138" t="s">
        <v>306</v>
      </c>
      <c r="D119" s="142">
        <v>0</v>
      </c>
      <c r="E119" s="142">
        <v>0</v>
      </c>
      <c r="F119" s="142">
        <v>0</v>
      </c>
      <c r="G119" s="142">
        <v>0</v>
      </c>
      <c r="H119" s="142">
        <v>0</v>
      </c>
      <c r="I119" s="142">
        <v>0</v>
      </c>
      <c r="J119" s="142"/>
      <c r="K119" s="142"/>
      <c r="L119" s="134">
        <v>0</v>
      </c>
      <c r="M119" s="134">
        <v>0</v>
      </c>
      <c r="N119" s="142">
        <v>0</v>
      </c>
      <c r="O119" s="142">
        <v>0</v>
      </c>
      <c r="P119" s="142">
        <v>0</v>
      </c>
      <c r="Q119" s="142">
        <v>0</v>
      </c>
      <c r="R119" s="142">
        <v>0</v>
      </c>
      <c r="S119" s="142">
        <v>0</v>
      </c>
      <c r="T119" s="142">
        <v>0</v>
      </c>
      <c r="U119" s="142">
        <v>0</v>
      </c>
      <c r="V119" s="142">
        <v>0</v>
      </c>
      <c r="W119" s="142">
        <v>0</v>
      </c>
    </row>
    <row r="120" spans="1:23" s="106" customFormat="1" ht="15.75" x14ac:dyDescent="0.25">
      <c r="A120" s="267"/>
      <c r="B120" s="187" t="s">
        <v>307</v>
      </c>
      <c r="C120" s="188"/>
      <c r="D120" s="201">
        <f t="shared" ref="D120:L120" si="53">SUM(D121:D126)</f>
        <v>0</v>
      </c>
      <c r="E120" s="201">
        <f t="shared" si="53"/>
        <v>0</v>
      </c>
      <c r="F120" s="201">
        <f t="shared" si="53"/>
        <v>0</v>
      </c>
      <c r="G120" s="201">
        <f t="shared" si="53"/>
        <v>0.8</v>
      </c>
      <c r="H120" s="201">
        <f t="shared" si="53"/>
        <v>0</v>
      </c>
      <c r="I120" s="201">
        <f t="shared" si="53"/>
        <v>0</v>
      </c>
      <c r="J120" s="201">
        <f t="shared" si="53"/>
        <v>0</v>
      </c>
      <c r="K120" s="201">
        <f t="shared" si="53"/>
        <v>0</v>
      </c>
      <c r="L120" s="201">
        <f t="shared" si="53"/>
        <v>0</v>
      </c>
      <c r="M120" s="201">
        <v>0.8</v>
      </c>
      <c r="N120" s="201">
        <f t="shared" ref="N120:W120" si="54">SUM(N121:N126)</f>
        <v>0</v>
      </c>
      <c r="O120" s="201">
        <f t="shared" si="54"/>
        <v>0</v>
      </c>
      <c r="P120" s="201">
        <f t="shared" si="54"/>
        <v>0</v>
      </c>
      <c r="Q120" s="201">
        <f t="shared" si="54"/>
        <v>0</v>
      </c>
      <c r="R120" s="201">
        <f t="shared" si="54"/>
        <v>0</v>
      </c>
      <c r="S120" s="201">
        <f t="shared" si="54"/>
        <v>0</v>
      </c>
      <c r="T120" s="201">
        <f t="shared" si="54"/>
        <v>0</v>
      </c>
      <c r="U120" s="201">
        <f t="shared" si="54"/>
        <v>0</v>
      </c>
      <c r="V120" s="201">
        <f t="shared" si="54"/>
        <v>0</v>
      </c>
      <c r="W120" s="201">
        <f t="shared" si="54"/>
        <v>0</v>
      </c>
    </row>
    <row r="121" spans="1:23" s="106" customFormat="1" ht="63" x14ac:dyDescent="0.25">
      <c r="A121" s="267">
        <f t="shared" si="45"/>
        <v>89</v>
      </c>
      <c r="B121" s="174" t="s">
        <v>308</v>
      </c>
      <c r="C121" s="138" t="s">
        <v>309</v>
      </c>
      <c r="D121" s="142">
        <v>0</v>
      </c>
      <c r="E121" s="142">
        <v>0</v>
      </c>
      <c r="F121" s="142">
        <v>0</v>
      </c>
      <c r="G121" s="142">
        <v>0.8</v>
      </c>
      <c r="H121" s="142">
        <v>0</v>
      </c>
      <c r="I121" s="142">
        <v>0</v>
      </c>
      <c r="J121" s="170">
        <v>0</v>
      </c>
      <c r="K121" s="170">
        <v>0</v>
      </c>
      <c r="L121" s="134">
        <v>0</v>
      </c>
      <c r="M121" s="134">
        <v>0.8</v>
      </c>
      <c r="N121" s="170">
        <f t="shared" ref="N121:W121" si="55">SUM(N122:N125)</f>
        <v>0</v>
      </c>
      <c r="O121" s="170">
        <f t="shared" si="55"/>
        <v>0</v>
      </c>
      <c r="P121" s="170">
        <f t="shared" si="55"/>
        <v>0</v>
      </c>
      <c r="Q121" s="170">
        <f t="shared" si="55"/>
        <v>0</v>
      </c>
      <c r="R121" s="170">
        <f t="shared" si="55"/>
        <v>0</v>
      </c>
      <c r="S121" s="170">
        <f t="shared" si="55"/>
        <v>0</v>
      </c>
      <c r="T121" s="170">
        <f t="shared" si="55"/>
        <v>0</v>
      </c>
      <c r="U121" s="170">
        <f t="shared" si="55"/>
        <v>0</v>
      </c>
      <c r="V121" s="170">
        <f t="shared" si="55"/>
        <v>0</v>
      </c>
      <c r="W121" s="170">
        <f t="shared" si="55"/>
        <v>0</v>
      </c>
    </row>
    <row r="122" spans="1:23" s="106" customFormat="1" ht="47.25" x14ac:dyDescent="0.25">
      <c r="A122" s="267">
        <f t="shared" si="45"/>
        <v>90</v>
      </c>
      <c r="B122" s="133" t="s">
        <v>310</v>
      </c>
      <c r="C122" s="138" t="s">
        <v>311</v>
      </c>
      <c r="D122" s="142">
        <v>0</v>
      </c>
      <c r="E122" s="142">
        <v>0</v>
      </c>
      <c r="F122" s="142">
        <v>0</v>
      </c>
      <c r="G122" s="142">
        <v>0</v>
      </c>
      <c r="H122" s="142">
        <v>0</v>
      </c>
      <c r="I122" s="142">
        <v>0</v>
      </c>
      <c r="J122" s="142"/>
      <c r="K122" s="142"/>
      <c r="L122" s="134">
        <v>0</v>
      </c>
      <c r="M122" s="134">
        <v>0</v>
      </c>
      <c r="N122" s="142">
        <v>0</v>
      </c>
      <c r="O122" s="142">
        <v>0</v>
      </c>
      <c r="P122" s="142">
        <v>0</v>
      </c>
      <c r="Q122" s="142">
        <v>0</v>
      </c>
      <c r="R122" s="142">
        <v>0</v>
      </c>
      <c r="S122" s="142">
        <v>0</v>
      </c>
      <c r="T122" s="142">
        <v>0</v>
      </c>
      <c r="U122" s="142">
        <v>0</v>
      </c>
      <c r="V122" s="142">
        <v>0</v>
      </c>
      <c r="W122" s="142">
        <v>0</v>
      </c>
    </row>
    <row r="123" spans="1:23" s="106" customFormat="1" ht="78.75" x14ac:dyDescent="0.25">
      <c r="A123" s="267">
        <f t="shared" si="45"/>
        <v>91</v>
      </c>
      <c r="B123" s="133" t="s">
        <v>1793</v>
      </c>
      <c r="C123" s="138" t="s">
        <v>312</v>
      </c>
      <c r="D123" s="142">
        <v>0</v>
      </c>
      <c r="E123" s="142">
        <v>0</v>
      </c>
      <c r="F123" s="142">
        <v>0</v>
      </c>
      <c r="G123" s="142">
        <v>0</v>
      </c>
      <c r="H123" s="142">
        <v>0</v>
      </c>
      <c r="I123" s="142">
        <v>0</v>
      </c>
      <c r="J123" s="142"/>
      <c r="K123" s="142"/>
      <c r="L123" s="134">
        <v>0</v>
      </c>
      <c r="M123" s="134">
        <v>0</v>
      </c>
      <c r="N123" s="142">
        <v>0</v>
      </c>
      <c r="O123" s="142">
        <v>0</v>
      </c>
      <c r="P123" s="142">
        <v>0</v>
      </c>
      <c r="Q123" s="142">
        <v>0</v>
      </c>
      <c r="R123" s="142">
        <v>0</v>
      </c>
      <c r="S123" s="142">
        <v>0</v>
      </c>
      <c r="T123" s="142">
        <v>0</v>
      </c>
      <c r="U123" s="142">
        <v>0</v>
      </c>
      <c r="V123" s="142">
        <v>0</v>
      </c>
      <c r="W123" s="142">
        <v>0</v>
      </c>
    </row>
    <row r="124" spans="1:23" s="106" customFormat="1" ht="31.5" x14ac:dyDescent="0.25">
      <c r="A124" s="267">
        <f t="shared" si="45"/>
        <v>92</v>
      </c>
      <c r="B124" s="133" t="s">
        <v>313</v>
      </c>
      <c r="C124" s="138" t="s">
        <v>1670</v>
      </c>
      <c r="D124" s="142">
        <v>0</v>
      </c>
      <c r="E124" s="142">
        <v>0</v>
      </c>
      <c r="F124" s="142">
        <v>0</v>
      </c>
      <c r="G124" s="142">
        <v>0</v>
      </c>
      <c r="H124" s="142">
        <v>0</v>
      </c>
      <c r="I124" s="142">
        <v>0</v>
      </c>
      <c r="J124" s="142"/>
      <c r="K124" s="142"/>
      <c r="L124" s="134">
        <v>0</v>
      </c>
      <c r="M124" s="134">
        <v>0</v>
      </c>
      <c r="N124" s="142">
        <v>0</v>
      </c>
      <c r="O124" s="142">
        <v>0</v>
      </c>
      <c r="P124" s="142">
        <v>0</v>
      </c>
      <c r="Q124" s="142">
        <v>0</v>
      </c>
      <c r="R124" s="142">
        <v>0</v>
      </c>
      <c r="S124" s="142">
        <v>0</v>
      </c>
      <c r="T124" s="142">
        <v>0</v>
      </c>
      <c r="U124" s="142">
        <v>0</v>
      </c>
      <c r="V124" s="142">
        <v>0</v>
      </c>
      <c r="W124" s="142">
        <v>0</v>
      </c>
    </row>
    <row r="125" spans="1:23" s="106" customFormat="1" ht="78.75" x14ac:dyDescent="0.25">
      <c r="A125" s="267">
        <f t="shared" si="45"/>
        <v>93</v>
      </c>
      <c r="B125" s="133" t="s">
        <v>314</v>
      </c>
      <c r="C125" s="138" t="s">
        <v>1671</v>
      </c>
      <c r="D125" s="142">
        <v>0</v>
      </c>
      <c r="E125" s="142">
        <v>0</v>
      </c>
      <c r="F125" s="142">
        <v>0</v>
      </c>
      <c r="G125" s="142">
        <v>0</v>
      </c>
      <c r="H125" s="142">
        <v>0</v>
      </c>
      <c r="I125" s="142">
        <v>0</v>
      </c>
      <c r="J125" s="142"/>
      <c r="K125" s="142"/>
      <c r="L125" s="134">
        <v>0</v>
      </c>
      <c r="M125" s="134">
        <v>0</v>
      </c>
      <c r="N125" s="142">
        <v>0</v>
      </c>
      <c r="O125" s="142">
        <v>0</v>
      </c>
      <c r="P125" s="142">
        <v>0</v>
      </c>
      <c r="Q125" s="142">
        <v>0</v>
      </c>
      <c r="R125" s="142">
        <v>0</v>
      </c>
      <c r="S125" s="142">
        <v>0</v>
      </c>
      <c r="T125" s="142">
        <v>0</v>
      </c>
      <c r="U125" s="142">
        <v>0</v>
      </c>
      <c r="V125" s="142">
        <v>0</v>
      </c>
      <c r="W125" s="142">
        <v>0</v>
      </c>
    </row>
    <row r="126" spans="1:23" s="106" customFormat="1" ht="78.75" x14ac:dyDescent="0.25">
      <c r="A126" s="267">
        <f t="shared" si="45"/>
        <v>94</v>
      </c>
      <c r="B126" s="174" t="s">
        <v>315</v>
      </c>
      <c r="C126" s="138" t="s">
        <v>1672</v>
      </c>
      <c r="D126" s="142">
        <v>0</v>
      </c>
      <c r="E126" s="142">
        <v>0</v>
      </c>
      <c r="F126" s="142">
        <v>0</v>
      </c>
      <c r="G126" s="142">
        <v>0</v>
      </c>
      <c r="H126" s="142">
        <v>0</v>
      </c>
      <c r="I126" s="142">
        <v>0</v>
      </c>
      <c r="J126" s="170">
        <v>0</v>
      </c>
      <c r="K126" s="170">
        <v>0</v>
      </c>
      <c r="L126" s="134">
        <v>0</v>
      </c>
      <c r="M126" s="134">
        <v>0</v>
      </c>
      <c r="N126" s="170">
        <f t="shared" ref="N126:W126" si="56">SUM(N127:N129)</f>
        <v>0</v>
      </c>
      <c r="O126" s="170">
        <f t="shared" si="56"/>
        <v>0</v>
      </c>
      <c r="P126" s="170">
        <f t="shared" si="56"/>
        <v>0</v>
      </c>
      <c r="Q126" s="170">
        <f t="shared" si="56"/>
        <v>0</v>
      </c>
      <c r="R126" s="170">
        <f t="shared" si="56"/>
        <v>0</v>
      </c>
      <c r="S126" s="170">
        <f t="shared" si="56"/>
        <v>0</v>
      </c>
      <c r="T126" s="170">
        <f t="shared" si="56"/>
        <v>0</v>
      </c>
      <c r="U126" s="170">
        <f t="shared" si="56"/>
        <v>0</v>
      </c>
      <c r="V126" s="170">
        <f t="shared" si="56"/>
        <v>0</v>
      </c>
      <c r="W126" s="170">
        <f t="shared" si="56"/>
        <v>0</v>
      </c>
    </row>
    <row r="127" spans="1:23" s="106" customFormat="1" ht="15.75" x14ac:dyDescent="0.25">
      <c r="A127" s="267"/>
      <c r="B127" s="187" t="s">
        <v>316</v>
      </c>
      <c r="C127" s="188"/>
      <c r="D127" s="201">
        <f t="shared" ref="D127:L127" si="57">SUM(D128:D132)</f>
        <v>0</v>
      </c>
      <c r="E127" s="201">
        <f t="shared" si="57"/>
        <v>0</v>
      </c>
      <c r="F127" s="201">
        <f t="shared" si="57"/>
        <v>0</v>
      </c>
      <c r="G127" s="201">
        <f t="shared" si="57"/>
        <v>0</v>
      </c>
      <c r="H127" s="201">
        <f t="shared" si="57"/>
        <v>0</v>
      </c>
      <c r="I127" s="201">
        <f t="shared" si="57"/>
        <v>0</v>
      </c>
      <c r="J127" s="201">
        <f t="shared" si="57"/>
        <v>0</v>
      </c>
      <c r="K127" s="201">
        <f t="shared" si="57"/>
        <v>0</v>
      </c>
      <c r="L127" s="201">
        <f t="shared" si="57"/>
        <v>0</v>
      </c>
      <c r="M127" s="201">
        <v>0</v>
      </c>
      <c r="N127" s="201">
        <f t="shared" ref="N127:W127" si="58">SUM(N128:N132)</f>
        <v>0</v>
      </c>
      <c r="O127" s="201">
        <f t="shared" si="58"/>
        <v>0</v>
      </c>
      <c r="P127" s="201">
        <f t="shared" si="58"/>
        <v>0</v>
      </c>
      <c r="Q127" s="201">
        <f t="shared" si="58"/>
        <v>0</v>
      </c>
      <c r="R127" s="201">
        <f t="shared" si="58"/>
        <v>0</v>
      </c>
      <c r="S127" s="201">
        <f t="shared" si="58"/>
        <v>0</v>
      </c>
      <c r="T127" s="201">
        <f t="shared" si="58"/>
        <v>0</v>
      </c>
      <c r="U127" s="201">
        <f t="shared" si="58"/>
        <v>0</v>
      </c>
      <c r="V127" s="201">
        <f t="shared" si="58"/>
        <v>0</v>
      </c>
      <c r="W127" s="201">
        <f t="shared" si="58"/>
        <v>0</v>
      </c>
    </row>
    <row r="128" spans="1:23" s="106" customFormat="1" ht="47.25" x14ac:dyDescent="0.25">
      <c r="A128" s="267">
        <f t="shared" si="45"/>
        <v>95</v>
      </c>
      <c r="B128" s="133" t="s">
        <v>317</v>
      </c>
      <c r="C128" s="138" t="s">
        <v>318</v>
      </c>
      <c r="D128" s="142">
        <v>0</v>
      </c>
      <c r="E128" s="142">
        <v>0</v>
      </c>
      <c r="F128" s="142">
        <v>0</v>
      </c>
      <c r="G128" s="142">
        <v>0</v>
      </c>
      <c r="H128" s="142">
        <v>0</v>
      </c>
      <c r="I128" s="142">
        <v>0</v>
      </c>
      <c r="J128" s="142"/>
      <c r="K128" s="142"/>
      <c r="L128" s="134">
        <v>0</v>
      </c>
      <c r="M128" s="134">
        <v>0</v>
      </c>
      <c r="N128" s="142">
        <v>0</v>
      </c>
      <c r="O128" s="142">
        <v>0</v>
      </c>
      <c r="P128" s="142">
        <v>0</v>
      </c>
      <c r="Q128" s="142">
        <v>0</v>
      </c>
      <c r="R128" s="142">
        <v>0</v>
      </c>
      <c r="S128" s="142">
        <v>0</v>
      </c>
      <c r="T128" s="142">
        <v>0</v>
      </c>
      <c r="U128" s="142">
        <v>0</v>
      </c>
      <c r="V128" s="142">
        <v>0</v>
      </c>
      <c r="W128" s="142">
        <v>0</v>
      </c>
    </row>
    <row r="129" spans="1:23" s="106" customFormat="1" ht="78.75" x14ac:dyDescent="0.25">
      <c r="A129" s="267">
        <f t="shared" si="45"/>
        <v>96</v>
      </c>
      <c r="B129" s="133" t="s">
        <v>319</v>
      </c>
      <c r="C129" s="138" t="s">
        <v>1673</v>
      </c>
      <c r="D129" s="142">
        <v>0</v>
      </c>
      <c r="E129" s="142">
        <v>0</v>
      </c>
      <c r="F129" s="142">
        <v>0</v>
      </c>
      <c r="G129" s="142">
        <v>0</v>
      </c>
      <c r="H129" s="142">
        <v>0</v>
      </c>
      <c r="I129" s="142">
        <v>0</v>
      </c>
      <c r="J129" s="142"/>
      <c r="K129" s="142"/>
      <c r="L129" s="134">
        <v>0</v>
      </c>
      <c r="M129" s="134">
        <v>0</v>
      </c>
      <c r="N129" s="142">
        <v>0</v>
      </c>
      <c r="O129" s="142">
        <v>0</v>
      </c>
      <c r="P129" s="142">
        <v>0</v>
      </c>
      <c r="Q129" s="142">
        <v>0</v>
      </c>
      <c r="R129" s="142">
        <v>0</v>
      </c>
      <c r="S129" s="142">
        <v>0</v>
      </c>
      <c r="T129" s="142">
        <v>0</v>
      </c>
      <c r="U129" s="142">
        <v>0</v>
      </c>
      <c r="V129" s="142">
        <v>0</v>
      </c>
      <c r="W129" s="142">
        <v>0</v>
      </c>
    </row>
    <row r="130" spans="1:23" s="106" customFormat="1" ht="63" x14ac:dyDescent="0.25">
      <c r="A130" s="267">
        <f t="shared" si="45"/>
        <v>97</v>
      </c>
      <c r="B130" s="174" t="s">
        <v>320</v>
      </c>
      <c r="C130" s="138" t="s">
        <v>1674</v>
      </c>
      <c r="D130" s="142">
        <v>0</v>
      </c>
      <c r="E130" s="142">
        <v>0</v>
      </c>
      <c r="F130" s="142">
        <v>0</v>
      </c>
      <c r="G130" s="142">
        <v>0</v>
      </c>
      <c r="H130" s="142">
        <v>0</v>
      </c>
      <c r="I130" s="142">
        <v>0</v>
      </c>
      <c r="J130" s="170">
        <v>0</v>
      </c>
      <c r="K130" s="170">
        <v>0</v>
      </c>
      <c r="L130" s="134">
        <v>0</v>
      </c>
      <c r="M130" s="134">
        <v>0</v>
      </c>
      <c r="N130" s="170">
        <f t="shared" ref="N130:W130" si="59">SUM(N131:N131)</f>
        <v>0</v>
      </c>
      <c r="O130" s="170">
        <f t="shared" si="59"/>
        <v>0</v>
      </c>
      <c r="P130" s="170">
        <f t="shared" si="59"/>
        <v>0</v>
      </c>
      <c r="Q130" s="170">
        <f t="shared" si="59"/>
        <v>0</v>
      </c>
      <c r="R130" s="170">
        <f t="shared" si="59"/>
        <v>0</v>
      </c>
      <c r="S130" s="170">
        <f t="shared" si="59"/>
        <v>0</v>
      </c>
      <c r="T130" s="170">
        <f t="shared" si="59"/>
        <v>0</v>
      </c>
      <c r="U130" s="170">
        <f t="shared" si="59"/>
        <v>0</v>
      </c>
      <c r="V130" s="170">
        <f t="shared" si="59"/>
        <v>0</v>
      </c>
      <c r="W130" s="170">
        <f t="shared" si="59"/>
        <v>0</v>
      </c>
    </row>
    <row r="131" spans="1:23" s="106" customFormat="1" ht="110.25" x14ac:dyDescent="0.25">
      <c r="A131" s="267">
        <f t="shared" si="45"/>
        <v>98</v>
      </c>
      <c r="B131" s="133" t="s">
        <v>1794</v>
      </c>
      <c r="C131" s="138" t="s">
        <v>1504</v>
      </c>
      <c r="D131" s="142">
        <v>0</v>
      </c>
      <c r="E131" s="142">
        <v>0</v>
      </c>
      <c r="F131" s="142">
        <v>0</v>
      </c>
      <c r="G131" s="142">
        <v>0</v>
      </c>
      <c r="H131" s="142">
        <v>0</v>
      </c>
      <c r="I131" s="142">
        <v>0</v>
      </c>
      <c r="J131" s="142"/>
      <c r="K131" s="142"/>
      <c r="L131" s="134">
        <v>0</v>
      </c>
      <c r="M131" s="134">
        <v>0</v>
      </c>
      <c r="N131" s="142">
        <v>0</v>
      </c>
      <c r="O131" s="142">
        <v>0</v>
      </c>
      <c r="P131" s="142">
        <v>0</v>
      </c>
      <c r="Q131" s="142">
        <v>0</v>
      </c>
      <c r="R131" s="142">
        <v>0</v>
      </c>
      <c r="S131" s="142">
        <v>0</v>
      </c>
      <c r="T131" s="142">
        <v>0</v>
      </c>
      <c r="U131" s="142">
        <v>0</v>
      </c>
      <c r="V131" s="142">
        <v>0</v>
      </c>
      <c r="W131" s="142">
        <v>0</v>
      </c>
    </row>
    <row r="132" spans="1:23" s="106" customFormat="1" ht="63" x14ac:dyDescent="0.25">
      <c r="A132" s="267">
        <f t="shared" si="45"/>
        <v>99</v>
      </c>
      <c r="B132" s="174" t="s">
        <v>321</v>
      </c>
      <c r="C132" s="138" t="s">
        <v>322</v>
      </c>
      <c r="D132" s="142">
        <v>0</v>
      </c>
      <c r="E132" s="142">
        <v>0</v>
      </c>
      <c r="F132" s="142">
        <v>0</v>
      </c>
      <c r="G132" s="142">
        <v>0</v>
      </c>
      <c r="H132" s="142">
        <v>0</v>
      </c>
      <c r="I132" s="142">
        <v>0</v>
      </c>
      <c r="J132" s="170">
        <v>0</v>
      </c>
      <c r="K132" s="170">
        <v>0</v>
      </c>
      <c r="L132" s="134">
        <v>0</v>
      </c>
      <c r="M132" s="134">
        <v>0</v>
      </c>
      <c r="N132" s="170">
        <f t="shared" ref="N132:W132" si="60">SUM(N133:N149)</f>
        <v>0</v>
      </c>
      <c r="O132" s="170">
        <f t="shared" si="60"/>
        <v>0</v>
      </c>
      <c r="P132" s="170">
        <f t="shared" si="60"/>
        <v>0</v>
      </c>
      <c r="Q132" s="170">
        <f t="shared" si="60"/>
        <v>0</v>
      </c>
      <c r="R132" s="170">
        <f t="shared" si="60"/>
        <v>0</v>
      </c>
      <c r="S132" s="170">
        <f t="shared" si="60"/>
        <v>0</v>
      </c>
      <c r="T132" s="170">
        <f t="shared" si="60"/>
        <v>0</v>
      </c>
      <c r="U132" s="170">
        <f t="shared" si="60"/>
        <v>0</v>
      </c>
      <c r="V132" s="170">
        <f t="shared" si="60"/>
        <v>0</v>
      </c>
      <c r="W132" s="170">
        <f t="shared" si="60"/>
        <v>0</v>
      </c>
    </row>
    <row r="133" spans="1:23" s="106" customFormat="1" ht="15.75" x14ac:dyDescent="0.25">
      <c r="A133" s="267"/>
      <c r="B133" s="187" t="s">
        <v>323</v>
      </c>
      <c r="C133" s="188"/>
      <c r="D133" s="201">
        <f t="shared" ref="D133:L133" si="61">SUM(D134:D138)</f>
        <v>0</v>
      </c>
      <c r="E133" s="201">
        <f t="shared" si="61"/>
        <v>0</v>
      </c>
      <c r="F133" s="201">
        <f t="shared" si="61"/>
        <v>0</v>
      </c>
      <c r="G133" s="201">
        <f t="shared" si="61"/>
        <v>0</v>
      </c>
      <c r="H133" s="201">
        <f t="shared" si="61"/>
        <v>0</v>
      </c>
      <c r="I133" s="201">
        <f t="shared" si="61"/>
        <v>0</v>
      </c>
      <c r="J133" s="201">
        <f t="shared" si="61"/>
        <v>0</v>
      </c>
      <c r="K133" s="201">
        <f t="shared" si="61"/>
        <v>0</v>
      </c>
      <c r="L133" s="201">
        <f t="shared" si="61"/>
        <v>0</v>
      </c>
      <c r="M133" s="201">
        <v>0</v>
      </c>
      <c r="N133" s="201">
        <f t="shared" ref="N133:W133" si="62">SUM(N134:N138)</f>
        <v>0</v>
      </c>
      <c r="O133" s="201">
        <f t="shared" si="62"/>
        <v>0</v>
      </c>
      <c r="P133" s="201">
        <f t="shared" si="62"/>
        <v>0</v>
      </c>
      <c r="Q133" s="201">
        <f t="shared" si="62"/>
        <v>0</v>
      </c>
      <c r="R133" s="201">
        <f t="shared" si="62"/>
        <v>0</v>
      </c>
      <c r="S133" s="201">
        <f t="shared" si="62"/>
        <v>0</v>
      </c>
      <c r="T133" s="201">
        <f t="shared" si="62"/>
        <v>0</v>
      </c>
      <c r="U133" s="201">
        <f t="shared" si="62"/>
        <v>0</v>
      </c>
      <c r="V133" s="201">
        <f t="shared" si="62"/>
        <v>0</v>
      </c>
      <c r="W133" s="201">
        <f t="shared" si="62"/>
        <v>0</v>
      </c>
    </row>
    <row r="134" spans="1:23" s="106" customFormat="1" ht="63" x14ac:dyDescent="0.25">
      <c r="A134" s="267">
        <f t="shared" si="45"/>
        <v>100</v>
      </c>
      <c r="B134" s="133" t="s">
        <v>324</v>
      </c>
      <c r="C134" s="138" t="s">
        <v>325</v>
      </c>
      <c r="D134" s="142">
        <v>0</v>
      </c>
      <c r="E134" s="142">
        <v>0</v>
      </c>
      <c r="F134" s="142">
        <v>0</v>
      </c>
      <c r="G134" s="142">
        <v>0</v>
      </c>
      <c r="H134" s="142">
        <v>0</v>
      </c>
      <c r="I134" s="142">
        <v>0</v>
      </c>
      <c r="J134" s="142"/>
      <c r="K134" s="142"/>
      <c r="L134" s="134">
        <v>0</v>
      </c>
      <c r="M134" s="134">
        <v>0</v>
      </c>
      <c r="N134" s="142">
        <v>0</v>
      </c>
      <c r="O134" s="142">
        <v>0</v>
      </c>
      <c r="P134" s="142">
        <v>0</v>
      </c>
      <c r="Q134" s="142">
        <v>0</v>
      </c>
      <c r="R134" s="142">
        <v>0</v>
      </c>
      <c r="S134" s="142">
        <v>0</v>
      </c>
      <c r="T134" s="142">
        <v>0</v>
      </c>
      <c r="U134" s="142">
        <v>0</v>
      </c>
      <c r="V134" s="142">
        <v>0</v>
      </c>
      <c r="W134" s="142">
        <v>0</v>
      </c>
    </row>
    <row r="135" spans="1:23" s="106" customFormat="1" ht="94.5" x14ac:dyDescent="0.25">
      <c r="A135" s="267">
        <f t="shared" si="45"/>
        <v>101</v>
      </c>
      <c r="B135" s="133" t="s">
        <v>326</v>
      </c>
      <c r="C135" s="138" t="s">
        <v>327</v>
      </c>
      <c r="D135" s="142">
        <v>0</v>
      </c>
      <c r="E135" s="142">
        <v>0</v>
      </c>
      <c r="F135" s="142">
        <v>0</v>
      </c>
      <c r="G135" s="142">
        <v>0</v>
      </c>
      <c r="H135" s="142">
        <v>0</v>
      </c>
      <c r="I135" s="142">
        <v>0</v>
      </c>
      <c r="J135" s="142"/>
      <c r="K135" s="142"/>
      <c r="L135" s="134">
        <v>0</v>
      </c>
      <c r="M135" s="134">
        <v>0</v>
      </c>
      <c r="N135" s="142">
        <v>0</v>
      </c>
      <c r="O135" s="142">
        <v>0</v>
      </c>
      <c r="P135" s="142">
        <v>0</v>
      </c>
      <c r="Q135" s="142">
        <v>0</v>
      </c>
      <c r="R135" s="142">
        <v>0</v>
      </c>
      <c r="S135" s="142">
        <v>0</v>
      </c>
      <c r="T135" s="142">
        <v>0</v>
      </c>
      <c r="U135" s="142">
        <v>0</v>
      </c>
      <c r="V135" s="142">
        <v>0</v>
      </c>
      <c r="W135" s="142">
        <v>0</v>
      </c>
    </row>
    <row r="136" spans="1:23" s="106" customFormat="1" ht="94.5" x14ac:dyDescent="0.25">
      <c r="A136" s="267">
        <f t="shared" si="45"/>
        <v>102</v>
      </c>
      <c r="B136" s="133" t="s">
        <v>328</v>
      </c>
      <c r="C136" s="138" t="s">
        <v>329</v>
      </c>
      <c r="D136" s="142">
        <v>0</v>
      </c>
      <c r="E136" s="142">
        <v>0</v>
      </c>
      <c r="F136" s="142">
        <v>0</v>
      </c>
      <c r="G136" s="142">
        <v>0</v>
      </c>
      <c r="H136" s="142">
        <v>0</v>
      </c>
      <c r="I136" s="142">
        <v>0</v>
      </c>
      <c r="J136" s="142"/>
      <c r="K136" s="142"/>
      <c r="L136" s="134">
        <v>0</v>
      </c>
      <c r="M136" s="134">
        <v>0</v>
      </c>
      <c r="N136" s="142">
        <v>0</v>
      </c>
      <c r="O136" s="142">
        <v>0</v>
      </c>
      <c r="P136" s="142">
        <v>0</v>
      </c>
      <c r="Q136" s="142">
        <v>0</v>
      </c>
      <c r="R136" s="142">
        <v>0</v>
      </c>
      <c r="S136" s="142">
        <v>0</v>
      </c>
      <c r="T136" s="142">
        <v>0</v>
      </c>
      <c r="U136" s="142">
        <v>0</v>
      </c>
      <c r="V136" s="142">
        <v>0</v>
      </c>
      <c r="W136" s="142">
        <v>0</v>
      </c>
    </row>
    <row r="137" spans="1:23" s="106" customFormat="1" ht="63" x14ac:dyDescent="0.25">
      <c r="A137" s="267">
        <f t="shared" si="45"/>
        <v>103</v>
      </c>
      <c r="B137" s="133" t="s">
        <v>1795</v>
      </c>
      <c r="C137" s="138" t="s">
        <v>1796</v>
      </c>
      <c r="D137" s="142">
        <v>0</v>
      </c>
      <c r="E137" s="142">
        <v>0</v>
      </c>
      <c r="F137" s="142">
        <v>0</v>
      </c>
      <c r="G137" s="142">
        <v>0</v>
      </c>
      <c r="H137" s="142">
        <v>0</v>
      </c>
      <c r="I137" s="142">
        <v>0</v>
      </c>
      <c r="J137" s="142"/>
      <c r="K137" s="142"/>
      <c r="L137" s="134">
        <v>0</v>
      </c>
      <c r="M137" s="134">
        <v>0</v>
      </c>
      <c r="N137" s="142">
        <v>0</v>
      </c>
      <c r="O137" s="142">
        <v>0</v>
      </c>
      <c r="P137" s="142">
        <v>0</v>
      </c>
      <c r="Q137" s="142">
        <v>0</v>
      </c>
      <c r="R137" s="142">
        <v>0</v>
      </c>
      <c r="S137" s="142">
        <v>0</v>
      </c>
      <c r="T137" s="142">
        <v>0</v>
      </c>
      <c r="U137" s="142">
        <v>0</v>
      </c>
      <c r="V137" s="142">
        <v>0</v>
      </c>
      <c r="W137" s="142">
        <v>0</v>
      </c>
    </row>
    <row r="138" spans="1:23" s="106" customFormat="1" ht="110.25" x14ac:dyDescent="0.25">
      <c r="A138" s="267">
        <f t="shared" si="45"/>
        <v>104</v>
      </c>
      <c r="B138" s="133" t="s">
        <v>1797</v>
      </c>
      <c r="C138" s="138" t="s">
        <v>1675</v>
      </c>
      <c r="D138" s="142">
        <v>0</v>
      </c>
      <c r="E138" s="142">
        <v>0</v>
      </c>
      <c r="F138" s="142">
        <v>0</v>
      </c>
      <c r="G138" s="142">
        <v>0</v>
      </c>
      <c r="H138" s="142">
        <v>0</v>
      </c>
      <c r="I138" s="142">
        <v>0</v>
      </c>
      <c r="J138" s="142"/>
      <c r="K138" s="142"/>
      <c r="L138" s="134">
        <v>0</v>
      </c>
      <c r="M138" s="134">
        <v>0</v>
      </c>
      <c r="N138" s="142">
        <v>0</v>
      </c>
      <c r="O138" s="142">
        <v>0</v>
      </c>
      <c r="P138" s="142">
        <v>0</v>
      </c>
      <c r="Q138" s="142">
        <v>0</v>
      </c>
      <c r="R138" s="142">
        <v>0</v>
      </c>
      <c r="S138" s="142">
        <v>0</v>
      </c>
      <c r="T138" s="142">
        <v>0</v>
      </c>
      <c r="U138" s="142">
        <v>0</v>
      </c>
      <c r="V138" s="142">
        <v>0</v>
      </c>
      <c r="W138" s="142">
        <v>0</v>
      </c>
    </row>
    <row r="139" spans="1:23" s="106" customFormat="1" ht="15.75" x14ac:dyDescent="0.25">
      <c r="A139" s="267"/>
      <c r="B139" s="187" t="s">
        <v>330</v>
      </c>
      <c r="C139" s="188"/>
      <c r="D139" s="201">
        <f t="shared" ref="D139:L139" si="63">SUM(D140:D142)</f>
        <v>0</v>
      </c>
      <c r="E139" s="201">
        <f t="shared" si="63"/>
        <v>0</v>
      </c>
      <c r="F139" s="201">
        <f t="shared" si="63"/>
        <v>0</v>
      </c>
      <c r="G139" s="201">
        <f t="shared" si="63"/>
        <v>0</v>
      </c>
      <c r="H139" s="201">
        <f t="shared" si="63"/>
        <v>0</v>
      </c>
      <c r="I139" s="201">
        <f t="shared" si="63"/>
        <v>0</v>
      </c>
      <c r="J139" s="201">
        <f t="shared" si="63"/>
        <v>0</v>
      </c>
      <c r="K139" s="201">
        <f t="shared" si="63"/>
        <v>0</v>
      </c>
      <c r="L139" s="201">
        <f t="shared" si="63"/>
        <v>0</v>
      </c>
      <c r="M139" s="201">
        <v>0</v>
      </c>
      <c r="N139" s="201">
        <f t="shared" ref="N139:W139" si="64">SUM(N140:N142)</f>
        <v>0</v>
      </c>
      <c r="O139" s="201">
        <f t="shared" si="64"/>
        <v>0</v>
      </c>
      <c r="P139" s="201">
        <f t="shared" si="64"/>
        <v>0</v>
      </c>
      <c r="Q139" s="201">
        <f t="shared" si="64"/>
        <v>0</v>
      </c>
      <c r="R139" s="201">
        <f t="shared" si="64"/>
        <v>0</v>
      </c>
      <c r="S139" s="201">
        <f t="shared" si="64"/>
        <v>0</v>
      </c>
      <c r="T139" s="201">
        <f t="shared" si="64"/>
        <v>0</v>
      </c>
      <c r="U139" s="201">
        <f t="shared" si="64"/>
        <v>0</v>
      </c>
      <c r="V139" s="201">
        <f t="shared" si="64"/>
        <v>0</v>
      </c>
      <c r="W139" s="201">
        <f t="shared" si="64"/>
        <v>0</v>
      </c>
    </row>
    <row r="140" spans="1:23" s="106" customFormat="1" ht="47.25" x14ac:dyDescent="0.25">
      <c r="A140" s="267">
        <f t="shared" si="45"/>
        <v>105</v>
      </c>
      <c r="B140" s="133" t="s">
        <v>331</v>
      </c>
      <c r="C140" s="138" t="s">
        <v>332</v>
      </c>
      <c r="D140" s="142">
        <v>0</v>
      </c>
      <c r="E140" s="142">
        <v>0</v>
      </c>
      <c r="F140" s="142">
        <v>0</v>
      </c>
      <c r="G140" s="142">
        <v>0</v>
      </c>
      <c r="H140" s="142">
        <v>0</v>
      </c>
      <c r="I140" s="142">
        <v>0</v>
      </c>
      <c r="J140" s="142"/>
      <c r="K140" s="142"/>
      <c r="L140" s="134">
        <v>0</v>
      </c>
      <c r="M140" s="134">
        <v>0</v>
      </c>
      <c r="N140" s="142">
        <v>0</v>
      </c>
      <c r="O140" s="142">
        <v>0</v>
      </c>
      <c r="P140" s="142">
        <v>0</v>
      </c>
      <c r="Q140" s="142">
        <v>0</v>
      </c>
      <c r="R140" s="142">
        <v>0</v>
      </c>
      <c r="S140" s="142">
        <v>0</v>
      </c>
      <c r="T140" s="142">
        <v>0</v>
      </c>
      <c r="U140" s="142">
        <v>0</v>
      </c>
      <c r="V140" s="142">
        <v>0</v>
      </c>
      <c r="W140" s="142">
        <v>0</v>
      </c>
    </row>
    <row r="141" spans="1:23" s="106" customFormat="1" ht="47.25" x14ac:dyDescent="0.25">
      <c r="A141" s="267">
        <f t="shared" si="45"/>
        <v>106</v>
      </c>
      <c r="B141" s="133" t="s">
        <v>333</v>
      </c>
      <c r="C141" s="139" t="s">
        <v>334</v>
      </c>
      <c r="D141" s="142">
        <v>0</v>
      </c>
      <c r="E141" s="142">
        <v>0</v>
      </c>
      <c r="F141" s="142">
        <v>0</v>
      </c>
      <c r="G141" s="142">
        <v>0</v>
      </c>
      <c r="H141" s="142">
        <v>0</v>
      </c>
      <c r="I141" s="142">
        <v>0</v>
      </c>
      <c r="J141" s="142"/>
      <c r="K141" s="142"/>
      <c r="L141" s="134">
        <v>0</v>
      </c>
      <c r="M141" s="134">
        <v>0</v>
      </c>
      <c r="N141" s="142">
        <v>0</v>
      </c>
      <c r="O141" s="142">
        <v>0</v>
      </c>
      <c r="P141" s="142">
        <v>0</v>
      </c>
      <c r="Q141" s="142">
        <v>0</v>
      </c>
      <c r="R141" s="142">
        <v>0</v>
      </c>
      <c r="S141" s="142">
        <v>0</v>
      </c>
      <c r="T141" s="142">
        <v>0</v>
      </c>
      <c r="U141" s="142">
        <v>0</v>
      </c>
      <c r="V141" s="142">
        <v>0</v>
      </c>
      <c r="W141" s="142">
        <v>0</v>
      </c>
    </row>
    <row r="142" spans="1:23" s="106" customFormat="1" ht="63" x14ac:dyDescent="0.25">
      <c r="A142" s="267">
        <f t="shared" si="45"/>
        <v>107</v>
      </c>
      <c r="B142" s="133" t="s">
        <v>1798</v>
      </c>
      <c r="C142" s="138" t="s">
        <v>335</v>
      </c>
      <c r="D142" s="142">
        <v>0</v>
      </c>
      <c r="E142" s="142">
        <v>0</v>
      </c>
      <c r="F142" s="142">
        <v>0</v>
      </c>
      <c r="G142" s="142">
        <v>0</v>
      </c>
      <c r="H142" s="142">
        <v>0</v>
      </c>
      <c r="I142" s="142">
        <v>0</v>
      </c>
      <c r="J142" s="142"/>
      <c r="K142" s="142"/>
      <c r="L142" s="134">
        <v>0</v>
      </c>
      <c r="M142" s="134">
        <v>0</v>
      </c>
      <c r="N142" s="142">
        <v>0</v>
      </c>
      <c r="O142" s="142">
        <v>0</v>
      </c>
      <c r="P142" s="142">
        <v>0</v>
      </c>
      <c r="Q142" s="142">
        <v>0</v>
      </c>
      <c r="R142" s="142">
        <v>0</v>
      </c>
      <c r="S142" s="142">
        <v>0</v>
      </c>
      <c r="T142" s="142">
        <v>0</v>
      </c>
      <c r="U142" s="142">
        <v>0</v>
      </c>
      <c r="V142" s="142">
        <v>0</v>
      </c>
      <c r="W142" s="142">
        <v>0</v>
      </c>
    </row>
    <row r="143" spans="1:23" s="106" customFormat="1" ht="15.75" x14ac:dyDescent="0.25">
      <c r="A143" s="267"/>
      <c r="B143" s="187" t="s">
        <v>336</v>
      </c>
      <c r="C143" s="188"/>
      <c r="D143" s="201">
        <f t="shared" ref="D143:L143" si="65">SUM(D144:D144)</f>
        <v>0</v>
      </c>
      <c r="E143" s="201">
        <f t="shared" si="65"/>
        <v>0</v>
      </c>
      <c r="F143" s="201">
        <f t="shared" si="65"/>
        <v>0</v>
      </c>
      <c r="G143" s="201">
        <f t="shared" si="65"/>
        <v>0</v>
      </c>
      <c r="H143" s="201">
        <f t="shared" si="65"/>
        <v>0</v>
      </c>
      <c r="I143" s="201">
        <f t="shared" si="65"/>
        <v>0</v>
      </c>
      <c r="J143" s="201">
        <f t="shared" si="65"/>
        <v>0</v>
      </c>
      <c r="K143" s="201">
        <f t="shared" si="65"/>
        <v>0</v>
      </c>
      <c r="L143" s="201">
        <f t="shared" si="65"/>
        <v>0</v>
      </c>
      <c r="M143" s="201">
        <v>0</v>
      </c>
      <c r="N143" s="201">
        <f t="shared" ref="N143:W143" si="66">SUM(N144:N144)</f>
        <v>0</v>
      </c>
      <c r="O143" s="201">
        <f t="shared" si="66"/>
        <v>0</v>
      </c>
      <c r="P143" s="201">
        <f t="shared" si="66"/>
        <v>0</v>
      </c>
      <c r="Q143" s="201">
        <f t="shared" si="66"/>
        <v>0</v>
      </c>
      <c r="R143" s="201">
        <f t="shared" si="66"/>
        <v>0</v>
      </c>
      <c r="S143" s="201">
        <f t="shared" si="66"/>
        <v>0</v>
      </c>
      <c r="T143" s="201">
        <f t="shared" si="66"/>
        <v>0</v>
      </c>
      <c r="U143" s="201">
        <f t="shared" si="66"/>
        <v>0</v>
      </c>
      <c r="V143" s="201">
        <f t="shared" si="66"/>
        <v>0</v>
      </c>
      <c r="W143" s="201">
        <f t="shared" si="66"/>
        <v>0</v>
      </c>
    </row>
    <row r="144" spans="1:23" s="106" customFormat="1" ht="47.25" x14ac:dyDescent="0.25">
      <c r="A144" s="267">
        <f t="shared" si="45"/>
        <v>108</v>
      </c>
      <c r="B144" s="133" t="s">
        <v>337</v>
      </c>
      <c r="C144" s="138" t="s">
        <v>338</v>
      </c>
      <c r="D144" s="142">
        <v>0</v>
      </c>
      <c r="E144" s="142">
        <v>0</v>
      </c>
      <c r="F144" s="142">
        <v>0</v>
      </c>
      <c r="G144" s="142">
        <v>0</v>
      </c>
      <c r="H144" s="142">
        <v>0</v>
      </c>
      <c r="I144" s="142">
        <v>0</v>
      </c>
      <c r="J144" s="142"/>
      <c r="K144" s="142"/>
      <c r="L144" s="134">
        <v>0</v>
      </c>
      <c r="M144" s="134">
        <v>0</v>
      </c>
      <c r="N144" s="142">
        <v>0</v>
      </c>
      <c r="O144" s="142">
        <v>0</v>
      </c>
      <c r="P144" s="142">
        <v>0</v>
      </c>
      <c r="Q144" s="142">
        <v>0</v>
      </c>
      <c r="R144" s="142">
        <v>0</v>
      </c>
      <c r="S144" s="142">
        <v>0</v>
      </c>
      <c r="T144" s="142">
        <v>0</v>
      </c>
      <c r="U144" s="142">
        <v>0</v>
      </c>
      <c r="V144" s="142">
        <v>0</v>
      </c>
      <c r="W144" s="142">
        <v>0</v>
      </c>
    </row>
    <row r="145" spans="1:23" s="106" customFormat="1" ht="15.75" x14ac:dyDescent="0.25">
      <c r="A145" s="267"/>
      <c r="B145" s="187" t="s">
        <v>339</v>
      </c>
      <c r="C145" s="188"/>
      <c r="D145" s="201">
        <f t="shared" ref="D145:L145" si="67">SUM(D146:D166)</f>
        <v>1.526</v>
      </c>
      <c r="E145" s="201">
        <f t="shared" si="67"/>
        <v>3.03</v>
      </c>
      <c r="F145" s="201">
        <f t="shared" si="67"/>
        <v>9.6000000000000002E-2</v>
      </c>
      <c r="G145" s="201">
        <f t="shared" si="67"/>
        <v>1.05</v>
      </c>
      <c r="H145" s="201">
        <f t="shared" si="67"/>
        <v>0</v>
      </c>
      <c r="I145" s="201">
        <f t="shared" si="67"/>
        <v>0.5</v>
      </c>
      <c r="J145" s="201">
        <f t="shared" si="67"/>
        <v>0</v>
      </c>
      <c r="K145" s="201">
        <f t="shared" si="67"/>
        <v>0</v>
      </c>
      <c r="L145" s="201">
        <f t="shared" si="67"/>
        <v>1.6220000000000001</v>
      </c>
      <c r="M145" s="201">
        <v>4.5799999999999992</v>
      </c>
      <c r="N145" s="201">
        <f t="shared" ref="N145:W145" si="68">SUM(N146:N166)</f>
        <v>0</v>
      </c>
      <c r="O145" s="201">
        <f t="shared" si="68"/>
        <v>0</v>
      </c>
      <c r="P145" s="201">
        <f t="shared" si="68"/>
        <v>0</v>
      </c>
      <c r="Q145" s="201">
        <f t="shared" si="68"/>
        <v>0</v>
      </c>
      <c r="R145" s="201">
        <f t="shared" si="68"/>
        <v>0</v>
      </c>
      <c r="S145" s="201">
        <f t="shared" si="68"/>
        <v>0</v>
      </c>
      <c r="T145" s="201">
        <f t="shared" si="68"/>
        <v>0</v>
      </c>
      <c r="U145" s="201">
        <f t="shared" si="68"/>
        <v>0</v>
      </c>
      <c r="V145" s="201">
        <f t="shared" si="68"/>
        <v>0</v>
      </c>
      <c r="W145" s="201">
        <f t="shared" si="68"/>
        <v>0</v>
      </c>
    </row>
    <row r="146" spans="1:23" s="106" customFormat="1" ht="47.25" x14ac:dyDescent="0.25">
      <c r="A146" s="267">
        <f t="shared" si="45"/>
        <v>109</v>
      </c>
      <c r="B146" s="133" t="s">
        <v>340</v>
      </c>
      <c r="C146" s="138" t="s">
        <v>341</v>
      </c>
      <c r="D146" s="142">
        <v>0</v>
      </c>
      <c r="E146" s="142">
        <v>0</v>
      </c>
      <c r="F146" s="142">
        <v>0</v>
      </c>
      <c r="G146" s="142">
        <v>0</v>
      </c>
      <c r="H146" s="142">
        <v>0</v>
      </c>
      <c r="I146" s="142">
        <v>0</v>
      </c>
      <c r="J146" s="142"/>
      <c r="K146" s="142"/>
      <c r="L146" s="134">
        <v>0</v>
      </c>
      <c r="M146" s="134">
        <v>0</v>
      </c>
      <c r="N146" s="142">
        <v>0</v>
      </c>
      <c r="O146" s="142">
        <v>0</v>
      </c>
      <c r="P146" s="142">
        <v>0</v>
      </c>
      <c r="Q146" s="142">
        <v>0</v>
      </c>
      <c r="R146" s="142">
        <v>0</v>
      </c>
      <c r="S146" s="142">
        <v>0</v>
      </c>
      <c r="T146" s="142">
        <v>0</v>
      </c>
      <c r="U146" s="142">
        <v>0</v>
      </c>
      <c r="V146" s="142">
        <v>0</v>
      </c>
      <c r="W146" s="142">
        <v>0</v>
      </c>
    </row>
    <row r="147" spans="1:23" s="106" customFormat="1" ht="63" x14ac:dyDescent="0.25">
      <c r="A147" s="267">
        <f t="shared" si="45"/>
        <v>110</v>
      </c>
      <c r="B147" s="133" t="s">
        <v>342</v>
      </c>
      <c r="C147" s="138" t="s">
        <v>343</v>
      </c>
      <c r="D147" s="142">
        <v>0</v>
      </c>
      <c r="E147" s="142">
        <v>0.16</v>
      </c>
      <c r="F147" s="142">
        <v>0</v>
      </c>
      <c r="G147" s="142">
        <v>0</v>
      </c>
      <c r="H147" s="142">
        <v>0</v>
      </c>
      <c r="I147" s="142">
        <v>0</v>
      </c>
      <c r="J147" s="142"/>
      <c r="K147" s="142"/>
      <c r="L147" s="134">
        <v>0</v>
      </c>
      <c r="M147" s="134">
        <v>0.16</v>
      </c>
      <c r="N147" s="142">
        <v>0</v>
      </c>
      <c r="O147" s="142">
        <v>0</v>
      </c>
      <c r="P147" s="142">
        <v>0</v>
      </c>
      <c r="Q147" s="142">
        <v>0</v>
      </c>
      <c r="R147" s="142">
        <v>0</v>
      </c>
      <c r="S147" s="142">
        <v>0</v>
      </c>
      <c r="T147" s="142">
        <v>0</v>
      </c>
      <c r="U147" s="142">
        <v>0</v>
      </c>
      <c r="V147" s="142">
        <v>0</v>
      </c>
      <c r="W147" s="142">
        <v>0</v>
      </c>
    </row>
    <row r="148" spans="1:23" s="106" customFormat="1" ht="94.5" x14ac:dyDescent="0.25">
      <c r="A148" s="267">
        <f t="shared" si="45"/>
        <v>111</v>
      </c>
      <c r="B148" s="133" t="s">
        <v>344</v>
      </c>
      <c r="C148" s="138" t="s">
        <v>345</v>
      </c>
      <c r="D148" s="142">
        <v>1.526</v>
      </c>
      <c r="E148" s="142">
        <v>1.26</v>
      </c>
      <c r="F148" s="142">
        <v>0</v>
      </c>
      <c r="G148" s="142">
        <v>0</v>
      </c>
      <c r="H148" s="142">
        <v>0</v>
      </c>
      <c r="I148" s="142">
        <v>0</v>
      </c>
      <c r="J148" s="142"/>
      <c r="K148" s="142"/>
      <c r="L148" s="134">
        <v>1.526</v>
      </c>
      <c r="M148" s="134">
        <v>1.26</v>
      </c>
      <c r="N148" s="142">
        <v>0</v>
      </c>
      <c r="O148" s="142">
        <v>0</v>
      </c>
      <c r="P148" s="142">
        <v>0</v>
      </c>
      <c r="Q148" s="142">
        <v>0</v>
      </c>
      <c r="R148" s="142">
        <v>0</v>
      </c>
      <c r="S148" s="142">
        <v>0</v>
      </c>
      <c r="T148" s="142">
        <v>0</v>
      </c>
      <c r="U148" s="142">
        <v>0</v>
      </c>
      <c r="V148" s="142">
        <v>0</v>
      </c>
      <c r="W148" s="142">
        <v>0</v>
      </c>
    </row>
    <row r="149" spans="1:23" s="106" customFormat="1" ht="47.25" x14ac:dyDescent="0.25">
      <c r="A149" s="267">
        <f t="shared" si="45"/>
        <v>112</v>
      </c>
      <c r="B149" s="133" t="s">
        <v>346</v>
      </c>
      <c r="C149" s="138" t="s">
        <v>347</v>
      </c>
      <c r="D149" s="142">
        <v>0</v>
      </c>
      <c r="E149" s="142">
        <v>0</v>
      </c>
      <c r="F149" s="142">
        <v>0</v>
      </c>
      <c r="G149" s="142">
        <v>0</v>
      </c>
      <c r="H149" s="142">
        <v>0</v>
      </c>
      <c r="I149" s="142">
        <v>0</v>
      </c>
      <c r="J149" s="142"/>
      <c r="K149" s="142"/>
      <c r="L149" s="134">
        <v>0</v>
      </c>
      <c r="M149" s="134">
        <v>0</v>
      </c>
      <c r="N149" s="142">
        <v>0</v>
      </c>
      <c r="O149" s="142">
        <v>0</v>
      </c>
      <c r="P149" s="142">
        <v>0</v>
      </c>
      <c r="Q149" s="142">
        <v>0</v>
      </c>
      <c r="R149" s="142">
        <v>0</v>
      </c>
      <c r="S149" s="142">
        <v>0</v>
      </c>
      <c r="T149" s="142">
        <v>0</v>
      </c>
      <c r="U149" s="142">
        <v>0</v>
      </c>
      <c r="V149" s="142">
        <v>0</v>
      </c>
      <c r="W149" s="142">
        <v>0</v>
      </c>
    </row>
    <row r="150" spans="1:23" s="106" customFormat="1" ht="47.25" x14ac:dyDescent="0.25">
      <c r="A150" s="267">
        <f t="shared" si="45"/>
        <v>113</v>
      </c>
      <c r="B150" s="174" t="s">
        <v>348</v>
      </c>
      <c r="C150" s="138" t="s">
        <v>349</v>
      </c>
      <c r="D150" s="142">
        <v>0</v>
      </c>
      <c r="E150" s="142">
        <v>0</v>
      </c>
      <c r="F150" s="142">
        <v>0</v>
      </c>
      <c r="G150" s="142">
        <v>0</v>
      </c>
      <c r="H150" s="142">
        <v>0</v>
      </c>
      <c r="I150" s="142">
        <v>0</v>
      </c>
      <c r="J150" s="170">
        <v>0</v>
      </c>
      <c r="K150" s="170">
        <v>0</v>
      </c>
      <c r="L150" s="134">
        <v>0</v>
      </c>
      <c r="M150" s="134">
        <v>0</v>
      </c>
      <c r="N150" s="170">
        <f t="shared" ref="N150:W150" si="69">SUM(N151:N167)</f>
        <v>0</v>
      </c>
      <c r="O150" s="170">
        <f t="shared" si="69"/>
        <v>0</v>
      </c>
      <c r="P150" s="170">
        <f t="shared" si="69"/>
        <v>0</v>
      </c>
      <c r="Q150" s="170">
        <f t="shared" si="69"/>
        <v>0</v>
      </c>
      <c r="R150" s="170">
        <f t="shared" si="69"/>
        <v>0</v>
      </c>
      <c r="S150" s="170">
        <f t="shared" si="69"/>
        <v>0</v>
      </c>
      <c r="T150" s="170">
        <f t="shared" si="69"/>
        <v>0</v>
      </c>
      <c r="U150" s="170">
        <f t="shared" si="69"/>
        <v>0</v>
      </c>
      <c r="V150" s="170">
        <f t="shared" si="69"/>
        <v>0</v>
      </c>
      <c r="W150" s="170">
        <f t="shared" si="69"/>
        <v>0</v>
      </c>
    </row>
    <row r="151" spans="1:23" s="106" customFormat="1" ht="31.5" x14ac:dyDescent="0.25">
      <c r="A151" s="267">
        <f t="shared" si="45"/>
        <v>114</v>
      </c>
      <c r="B151" s="133" t="s">
        <v>350</v>
      </c>
      <c r="C151" s="138" t="s">
        <v>351</v>
      </c>
      <c r="D151" s="142">
        <v>0</v>
      </c>
      <c r="E151" s="142">
        <v>0</v>
      </c>
      <c r="F151" s="142">
        <v>0</v>
      </c>
      <c r="G151" s="142">
        <v>0</v>
      </c>
      <c r="H151" s="142">
        <v>0</v>
      </c>
      <c r="I151" s="142">
        <v>0</v>
      </c>
      <c r="J151" s="142"/>
      <c r="K151" s="142"/>
      <c r="L151" s="134">
        <v>0</v>
      </c>
      <c r="M151" s="134">
        <v>0</v>
      </c>
      <c r="N151" s="142">
        <v>0</v>
      </c>
      <c r="O151" s="142">
        <v>0</v>
      </c>
      <c r="P151" s="142">
        <v>0</v>
      </c>
      <c r="Q151" s="142">
        <v>0</v>
      </c>
      <c r="R151" s="142">
        <v>0</v>
      </c>
      <c r="S151" s="142">
        <v>0</v>
      </c>
      <c r="T151" s="142">
        <v>0</v>
      </c>
      <c r="U151" s="142">
        <v>0</v>
      </c>
      <c r="V151" s="142">
        <v>0</v>
      </c>
      <c r="W151" s="142">
        <v>0</v>
      </c>
    </row>
    <row r="152" spans="1:23" s="106" customFormat="1" ht="63" x14ac:dyDescent="0.25">
      <c r="A152" s="267">
        <f t="shared" si="45"/>
        <v>115</v>
      </c>
      <c r="B152" s="133" t="s">
        <v>352</v>
      </c>
      <c r="C152" s="138" t="s">
        <v>353</v>
      </c>
      <c r="D152" s="142">
        <v>0</v>
      </c>
      <c r="E152" s="142">
        <v>0</v>
      </c>
      <c r="F152" s="142">
        <v>9.6000000000000002E-2</v>
      </c>
      <c r="G152" s="142">
        <v>0.8</v>
      </c>
      <c r="H152" s="142">
        <v>0</v>
      </c>
      <c r="I152" s="142">
        <v>0</v>
      </c>
      <c r="J152" s="142"/>
      <c r="K152" s="142"/>
      <c r="L152" s="134">
        <v>9.6000000000000002E-2</v>
      </c>
      <c r="M152" s="134">
        <v>0.8</v>
      </c>
      <c r="N152" s="142">
        <v>0</v>
      </c>
      <c r="O152" s="142">
        <v>0</v>
      </c>
      <c r="P152" s="142">
        <v>0</v>
      </c>
      <c r="Q152" s="142">
        <v>0</v>
      </c>
      <c r="R152" s="142">
        <v>0</v>
      </c>
      <c r="S152" s="142">
        <v>0</v>
      </c>
      <c r="T152" s="142">
        <v>0</v>
      </c>
      <c r="U152" s="142">
        <v>0</v>
      </c>
      <c r="V152" s="142">
        <v>0</v>
      </c>
      <c r="W152" s="142">
        <v>0</v>
      </c>
    </row>
    <row r="153" spans="1:23" s="106" customFormat="1" ht="47.25" x14ac:dyDescent="0.25">
      <c r="A153" s="267">
        <f t="shared" ref="A153:A215" si="70">IF(A152&gt;0,A152+1,A151+1)</f>
        <v>116</v>
      </c>
      <c r="B153" s="133" t="s">
        <v>354</v>
      </c>
      <c r="C153" s="138" t="s">
        <v>355</v>
      </c>
      <c r="D153" s="142">
        <v>0</v>
      </c>
      <c r="E153" s="142">
        <v>0.8</v>
      </c>
      <c r="F153" s="142">
        <v>0</v>
      </c>
      <c r="G153" s="142">
        <v>0</v>
      </c>
      <c r="H153" s="142">
        <v>0</v>
      </c>
      <c r="I153" s="142">
        <v>0</v>
      </c>
      <c r="J153" s="142"/>
      <c r="K153" s="142"/>
      <c r="L153" s="134">
        <v>0</v>
      </c>
      <c r="M153" s="134">
        <v>0.8</v>
      </c>
      <c r="N153" s="142">
        <v>0</v>
      </c>
      <c r="O153" s="142">
        <v>0</v>
      </c>
      <c r="P153" s="142">
        <v>0</v>
      </c>
      <c r="Q153" s="142">
        <v>0</v>
      </c>
      <c r="R153" s="142">
        <v>0</v>
      </c>
      <c r="S153" s="142">
        <v>0</v>
      </c>
      <c r="T153" s="142">
        <v>0</v>
      </c>
      <c r="U153" s="142">
        <v>0</v>
      </c>
      <c r="V153" s="142">
        <v>0</v>
      </c>
      <c r="W153" s="142">
        <v>0</v>
      </c>
    </row>
    <row r="154" spans="1:23" s="106" customFormat="1" ht="31.5" x14ac:dyDescent="0.25">
      <c r="A154" s="267">
        <f t="shared" si="70"/>
        <v>117</v>
      </c>
      <c r="B154" s="133" t="s">
        <v>356</v>
      </c>
      <c r="C154" s="138" t="s">
        <v>357</v>
      </c>
      <c r="D154" s="142">
        <v>0</v>
      </c>
      <c r="E154" s="142">
        <v>0.25</v>
      </c>
      <c r="F154" s="142">
        <v>0</v>
      </c>
      <c r="G154" s="142">
        <v>0</v>
      </c>
      <c r="H154" s="142">
        <v>0</v>
      </c>
      <c r="I154" s="142">
        <v>0</v>
      </c>
      <c r="J154" s="142"/>
      <c r="K154" s="142"/>
      <c r="L154" s="134">
        <v>0</v>
      </c>
      <c r="M154" s="134">
        <v>0.25</v>
      </c>
      <c r="N154" s="142">
        <v>0</v>
      </c>
      <c r="O154" s="142">
        <v>0</v>
      </c>
      <c r="P154" s="142">
        <v>0</v>
      </c>
      <c r="Q154" s="142">
        <v>0</v>
      </c>
      <c r="R154" s="142">
        <v>0</v>
      </c>
      <c r="S154" s="142">
        <v>0</v>
      </c>
      <c r="T154" s="142">
        <v>0</v>
      </c>
      <c r="U154" s="142">
        <v>0</v>
      </c>
      <c r="V154" s="142">
        <v>0</v>
      </c>
      <c r="W154" s="142">
        <v>0</v>
      </c>
    </row>
    <row r="155" spans="1:23" s="106" customFormat="1" ht="78.75" x14ac:dyDescent="0.25">
      <c r="A155" s="267">
        <f t="shared" si="70"/>
        <v>118</v>
      </c>
      <c r="B155" s="133" t="s">
        <v>1799</v>
      </c>
      <c r="C155" s="138" t="s">
        <v>358</v>
      </c>
      <c r="D155" s="142">
        <v>0</v>
      </c>
      <c r="E155" s="142">
        <v>0</v>
      </c>
      <c r="F155" s="142">
        <v>0</v>
      </c>
      <c r="G155" s="142">
        <v>0</v>
      </c>
      <c r="H155" s="142">
        <v>0</v>
      </c>
      <c r="I155" s="142">
        <v>0.4</v>
      </c>
      <c r="J155" s="142"/>
      <c r="K155" s="142"/>
      <c r="L155" s="134">
        <v>0</v>
      </c>
      <c r="M155" s="134">
        <v>0.4</v>
      </c>
      <c r="N155" s="142">
        <v>0</v>
      </c>
      <c r="O155" s="142">
        <v>0</v>
      </c>
      <c r="P155" s="142">
        <v>0</v>
      </c>
      <c r="Q155" s="142">
        <v>0</v>
      </c>
      <c r="R155" s="142">
        <v>0</v>
      </c>
      <c r="S155" s="142">
        <v>0</v>
      </c>
      <c r="T155" s="142">
        <v>0</v>
      </c>
      <c r="U155" s="142">
        <v>0</v>
      </c>
      <c r="V155" s="142">
        <v>0</v>
      </c>
      <c r="W155" s="142">
        <v>0</v>
      </c>
    </row>
    <row r="156" spans="1:23" s="106" customFormat="1" ht="78.75" x14ac:dyDescent="0.25">
      <c r="A156" s="267">
        <f t="shared" si="70"/>
        <v>119</v>
      </c>
      <c r="B156" s="133" t="s">
        <v>359</v>
      </c>
      <c r="C156" s="138" t="s">
        <v>1676</v>
      </c>
      <c r="D156" s="142">
        <v>0</v>
      </c>
      <c r="E156" s="142">
        <v>0</v>
      </c>
      <c r="F156" s="142">
        <v>0</v>
      </c>
      <c r="G156" s="142">
        <v>0.25</v>
      </c>
      <c r="H156" s="142">
        <v>0</v>
      </c>
      <c r="I156" s="142">
        <v>0</v>
      </c>
      <c r="J156" s="142"/>
      <c r="K156" s="142"/>
      <c r="L156" s="134">
        <v>0</v>
      </c>
      <c r="M156" s="134">
        <v>0.25</v>
      </c>
      <c r="N156" s="142">
        <v>0</v>
      </c>
      <c r="O156" s="142">
        <v>0</v>
      </c>
      <c r="P156" s="142">
        <v>0</v>
      </c>
      <c r="Q156" s="142">
        <v>0</v>
      </c>
      <c r="R156" s="142">
        <v>0</v>
      </c>
      <c r="S156" s="142">
        <v>0</v>
      </c>
      <c r="T156" s="142">
        <v>0</v>
      </c>
      <c r="U156" s="142">
        <v>0</v>
      </c>
      <c r="V156" s="142">
        <v>0</v>
      </c>
      <c r="W156" s="142">
        <v>0</v>
      </c>
    </row>
    <row r="157" spans="1:23" s="106" customFormat="1" ht="78.75" x14ac:dyDescent="0.25">
      <c r="A157" s="267">
        <f t="shared" si="70"/>
        <v>120</v>
      </c>
      <c r="B157" s="133" t="s">
        <v>360</v>
      </c>
      <c r="C157" s="138" t="s">
        <v>1677</v>
      </c>
      <c r="D157" s="142">
        <v>0</v>
      </c>
      <c r="E157" s="142">
        <v>0</v>
      </c>
      <c r="F157" s="142">
        <v>0</v>
      </c>
      <c r="G157" s="142">
        <v>0</v>
      </c>
      <c r="H157" s="142">
        <v>0</v>
      </c>
      <c r="I157" s="142">
        <v>0</v>
      </c>
      <c r="J157" s="142"/>
      <c r="K157" s="142"/>
      <c r="L157" s="134">
        <v>0</v>
      </c>
      <c r="M157" s="134">
        <v>0</v>
      </c>
      <c r="N157" s="142">
        <v>0</v>
      </c>
      <c r="O157" s="142">
        <v>0</v>
      </c>
      <c r="P157" s="142">
        <v>0</v>
      </c>
      <c r="Q157" s="142">
        <v>0</v>
      </c>
      <c r="R157" s="142">
        <v>0</v>
      </c>
      <c r="S157" s="142">
        <v>0</v>
      </c>
      <c r="T157" s="142">
        <v>0</v>
      </c>
      <c r="U157" s="142">
        <v>0</v>
      </c>
      <c r="V157" s="142">
        <v>0</v>
      </c>
      <c r="W157" s="142">
        <v>0</v>
      </c>
    </row>
    <row r="158" spans="1:23" s="106" customFormat="1" ht="63" x14ac:dyDescent="0.25">
      <c r="A158" s="267">
        <f t="shared" si="70"/>
        <v>121</v>
      </c>
      <c r="B158" s="133" t="s">
        <v>361</v>
      </c>
      <c r="C158" s="138" t="s">
        <v>1678</v>
      </c>
      <c r="D158" s="142">
        <v>0</v>
      </c>
      <c r="E158" s="142">
        <v>0.4</v>
      </c>
      <c r="F158" s="142">
        <v>0</v>
      </c>
      <c r="G158" s="142">
        <v>0</v>
      </c>
      <c r="H158" s="142">
        <v>0</v>
      </c>
      <c r="I158" s="142">
        <v>0</v>
      </c>
      <c r="J158" s="142"/>
      <c r="K158" s="142"/>
      <c r="L158" s="134">
        <v>0</v>
      </c>
      <c r="M158" s="134">
        <v>0.4</v>
      </c>
      <c r="N158" s="142">
        <v>0</v>
      </c>
      <c r="O158" s="142">
        <v>0</v>
      </c>
      <c r="P158" s="142">
        <v>0</v>
      </c>
      <c r="Q158" s="142">
        <v>0</v>
      </c>
      <c r="R158" s="142">
        <v>0</v>
      </c>
      <c r="S158" s="142">
        <v>0</v>
      </c>
      <c r="T158" s="142">
        <v>0</v>
      </c>
      <c r="U158" s="142">
        <v>0</v>
      </c>
      <c r="V158" s="142">
        <v>0</v>
      </c>
      <c r="W158" s="142">
        <v>0</v>
      </c>
    </row>
    <row r="159" spans="1:23" s="106" customFormat="1" ht="78.75" x14ac:dyDescent="0.25">
      <c r="A159" s="267">
        <f t="shared" si="70"/>
        <v>122</v>
      </c>
      <c r="B159" s="133" t="s">
        <v>1800</v>
      </c>
      <c r="C159" s="138" t="s">
        <v>1679</v>
      </c>
      <c r="D159" s="142">
        <v>0</v>
      </c>
      <c r="E159" s="142">
        <v>0</v>
      </c>
      <c r="F159" s="142">
        <v>0</v>
      </c>
      <c r="G159" s="142">
        <v>0</v>
      </c>
      <c r="H159" s="142">
        <v>0</v>
      </c>
      <c r="I159" s="142">
        <v>0</v>
      </c>
      <c r="J159" s="142"/>
      <c r="K159" s="142"/>
      <c r="L159" s="134">
        <v>0</v>
      </c>
      <c r="M159" s="134">
        <v>0</v>
      </c>
      <c r="N159" s="142">
        <v>0</v>
      </c>
      <c r="O159" s="142">
        <v>0</v>
      </c>
      <c r="P159" s="142">
        <v>0</v>
      </c>
      <c r="Q159" s="142">
        <v>0</v>
      </c>
      <c r="R159" s="142">
        <v>0</v>
      </c>
      <c r="S159" s="142">
        <v>0</v>
      </c>
      <c r="T159" s="142">
        <v>0</v>
      </c>
      <c r="U159" s="142">
        <v>0</v>
      </c>
      <c r="V159" s="142">
        <v>0</v>
      </c>
      <c r="W159" s="142">
        <v>0</v>
      </c>
    </row>
    <row r="160" spans="1:23" s="106" customFormat="1" ht="78.75" x14ac:dyDescent="0.25">
      <c r="A160" s="267">
        <f t="shared" si="70"/>
        <v>123</v>
      </c>
      <c r="B160" s="133" t="s">
        <v>1801</v>
      </c>
      <c r="C160" s="138" t="s">
        <v>1505</v>
      </c>
      <c r="D160" s="142">
        <v>0</v>
      </c>
      <c r="E160" s="142">
        <v>0</v>
      </c>
      <c r="F160" s="142">
        <v>0</v>
      </c>
      <c r="G160" s="142">
        <v>0</v>
      </c>
      <c r="H160" s="142">
        <v>0</v>
      </c>
      <c r="I160" s="142">
        <v>0</v>
      </c>
      <c r="J160" s="142"/>
      <c r="K160" s="142"/>
      <c r="L160" s="134">
        <v>0</v>
      </c>
      <c r="M160" s="134">
        <v>0</v>
      </c>
      <c r="N160" s="142">
        <v>0</v>
      </c>
      <c r="O160" s="142">
        <v>0</v>
      </c>
      <c r="P160" s="142">
        <v>0</v>
      </c>
      <c r="Q160" s="142">
        <v>0</v>
      </c>
      <c r="R160" s="142">
        <v>0</v>
      </c>
      <c r="S160" s="142">
        <v>0</v>
      </c>
      <c r="T160" s="142">
        <v>0</v>
      </c>
      <c r="U160" s="142">
        <v>0</v>
      </c>
      <c r="V160" s="142">
        <v>0</v>
      </c>
      <c r="W160" s="142">
        <v>0</v>
      </c>
    </row>
    <row r="161" spans="1:23" s="106" customFormat="1" ht="63" x14ac:dyDescent="0.25">
      <c r="A161" s="267">
        <f t="shared" si="70"/>
        <v>124</v>
      </c>
      <c r="B161" s="133" t="s">
        <v>1802</v>
      </c>
      <c r="C161" s="138" t="s">
        <v>1506</v>
      </c>
      <c r="D161" s="142">
        <v>0</v>
      </c>
      <c r="E161" s="142">
        <v>0</v>
      </c>
      <c r="F161" s="142">
        <v>0</v>
      </c>
      <c r="G161" s="142">
        <v>0</v>
      </c>
      <c r="H161" s="142">
        <v>0</v>
      </c>
      <c r="I161" s="142">
        <v>0.1</v>
      </c>
      <c r="J161" s="142"/>
      <c r="K161" s="142"/>
      <c r="L161" s="134">
        <v>0</v>
      </c>
      <c r="M161" s="134">
        <v>0.1</v>
      </c>
      <c r="N161" s="142">
        <v>0</v>
      </c>
      <c r="O161" s="142">
        <v>0</v>
      </c>
      <c r="P161" s="142">
        <v>0</v>
      </c>
      <c r="Q161" s="142">
        <v>0</v>
      </c>
      <c r="R161" s="142">
        <v>0</v>
      </c>
      <c r="S161" s="142">
        <v>0</v>
      </c>
      <c r="T161" s="142">
        <v>0</v>
      </c>
      <c r="U161" s="142">
        <v>0</v>
      </c>
      <c r="V161" s="142">
        <v>0</v>
      </c>
      <c r="W161" s="142">
        <v>0</v>
      </c>
    </row>
    <row r="162" spans="1:23" s="106" customFormat="1" ht="63" x14ac:dyDescent="0.25">
      <c r="A162" s="267">
        <f t="shared" si="70"/>
        <v>125</v>
      </c>
      <c r="B162" s="133" t="s">
        <v>1803</v>
      </c>
      <c r="C162" s="138" t="s">
        <v>362</v>
      </c>
      <c r="D162" s="142">
        <v>0</v>
      </c>
      <c r="E162" s="142">
        <v>0.16</v>
      </c>
      <c r="F162" s="142">
        <v>0</v>
      </c>
      <c r="G162" s="142">
        <v>0</v>
      </c>
      <c r="H162" s="142">
        <v>0</v>
      </c>
      <c r="I162" s="142">
        <v>0</v>
      </c>
      <c r="J162" s="142"/>
      <c r="K162" s="142"/>
      <c r="L162" s="134">
        <v>0</v>
      </c>
      <c r="M162" s="134">
        <v>0.16</v>
      </c>
      <c r="N162" s="142">
        <v>0</v>
      </c>
      <c r="O162" s="142">
        <v>0</v>
      </c>
      <c r="P162" s="142">
        <v>0</v>
      </c>
      <c r="Q162" s="142">
        <v>0</v>
      </c>
      <c r="R162" s="142">
        <v>0</v>
      </c>
      <c r="S162" s="142">
        <v>0</v>
      </c>
      <c r="T162" s="142">
        <v>0</v>
      </c>
      <c r="U162" s="142">
        <v>0</v>
      </c>
      <c r="V162" s="142">
        <v>0</v>
      </c>
      <c r="W162" s="142">
        <v>0</v>
      </c>
    </row>
    <row r="163" spans="1:23" s="106" customFormat="1" ht="63" x14ac:dyDescent="0.25">
      <c r="A163" s="267">
        <f t="shared" si="70"/>
        <v>126</v>
      </c>
      <c r="B163" s="133" t="s">
        <v>1804</v>
      </c>
      <c r="C163" s="138" t="s">
        <v>1805</v>
      </c>
      <c r="D163" s="142">
        <v>0</v>
      </c>
      <c r="E163" s="142">
        <v>0</v>
      </c>
      <c r="F163" s="142">
        <v>0</v>
      </c>
      <c r="G163" s="142">
        <v>0</v>
      </c>
      <c r="H163" s="142">
        <v>0</v>
      </c>
      <c r="I163" s="142">
        <v>0</v>
      </c>
      <c r="J163" s="142"/>
      <c r="K163" s="142"/>
      <c r="L163" s="134">
        <v>0</v>
      </c>
      <c r="M163" s="134">
        <v>0</v>
      </c>
      <c r="N163" s="142">
        <v>0</v>
      </c>
      <c r="O163" s="142">
        <v>0</v>
      </c>
      <c r="P163" s="142">
        <v>0</v>
      </c>
      <c r="Q163" s="142">
        <v>0</v>
      </c>
      <c r="R163" s="142">
        <v>0</v>
      </c>
      <c r="S163" s="142">
        <v>0</v>
      </c>
      <c r="T163" s="142">
        <v>0</v>
      </c>
      <c r="U163" s="142">
        <v>0</v>
      </c>
      <c r="V163" s="142">
        <v>0</v>
      </c>
      <c r="W163" s="142">
        <v>0</v>
      </c>
    </row>
    <row r="164" spans="1:23" s="106" customFormat="1" ht="47.25" x14ac:dyDescent="0.25">
      <c r="A164" s="267">
        <f t="shared" si="70"/>
        <v>127</v>
      </c>
      <c r="B164" s="133" t="s">
        <v>1806</v>
      </c>
      <c r="C164" s="138" t="s">
        <v>1807</v>
      </c>
      <c r="D164" s="142">
        <v>0</v>
      </c>
      <c r="E164" s="142">
        <v>0</v>
      </c>
      <c r="F164" s="142">
        <v>0</v>
      </c>
      <c r="G164" s="142">
        <v>0</v>
      </c>
      <c r="H164" s="142">
        <v>0</v>
      </c>
      <c r="I164" s="142">
        <v>0</v>
      </c>
      <c r="J164" s="142"/>
      <c r="K164" s="142"/>
      <c r="L164" s="134">
        <v>0</v>
      </c>
      <c r="M164" s="134">
        <v>0</v>
      </c>
      <c r="N164" s="142">
        <v>0</v>
      </c>
      <c r="O164" s="142">
        <v>0</v>
      </c>
      <c r="P164" s="142">
        <v>0</v>
      </c>
      <c r="Q164" s="142">
        <v>0</v>
      </c>
      <c r="R164" s="142">
        <v>0</v>
      </c>
      <c r="S164" s="142">
        <v>0</v>
      </c>
      <c r="T164" s="142">
        <v>0</v>
      </c>
      <c r="U164" s="142">
        <v>0</v>
      </c>
      <c r="V164" s="142">
        <v>0</v>
      </c>
      <c r="W164" s="142">
        <v>0</v>
      </c>
    </row>
    <row r="165" spans="1:23" s="106" customFormat="1" ht="47.25" x14ac:dyDescent="0.25">
      <c r="A165" s="267">
        <f t="shared" si="70"/>
        <v>128</v>
      </c>
      <c r="B165" s="133" t="s">
        <v>1808</v>
      </c>
      <c r="C165" s="138" t="s">
        <v>1809</v>
      </c>
      <c r="D165" s="142">
        <v>0</v>
      </c>
      <c r="E165" s="142">
        <v>0</v>
      </c>
      <c r="F165" s="142">
        <v>0</v>
      </c>
      <c r="G165" s="142">
        <v>0</v>
      </c>
      <c r="H165" s="142">
        <v>0</v>
      </c>
      <c r="I165" s="142">
        <v>0</v>
      </c>
      <c r="J165" s="142"/>
      <c r="K165" s="142"/>
      <c r="L165" s="134">
        <v>0</v>
      </c>
      <c r="M165" s="134">
        <v>0</v>
      </c>
      <c r="N165" s="142">
        <v>0</v>
      </c>
      <c r="O165" s="142">
        <v>0</v>
      </c>
      <c r="P165" s="142">
        <v>0</v>
      </c>
      <c r="Q165" s="142">
        <v>0</v>
      </c>
      <c r="R165" s="142">
        <v>0</v>
      </c>
      <c r="S165" s="142">
        <v>0</v>
      </c>
      <c r="T165" s="142">
        <v>0</v>
      </c>
      <c r="U165" s="142">
        <v>0</v>
      </c>
      <c r="V165" s="142">
        <v>0</v>
      </c>
      <c r="W165" s="142">
        <v>0</v>
      </c>
    </row>
    <row r="166" spans="1:23" s="106" customFormat="1" ht="78.75" x14ac:dyDescent="0.25">
      <c r="A166" s="267">
        <f t="shared" si="70"/>
        <v>129</v>
      </c>
      <c r="B166" s="133" t="s">
        <v>1810</v>
      </c>
      <c r="C166" s="138" t="s">
        <v>1811</v>
      </c>
      <c r="D166" s="142">
        <v>0</v>
      </c>
      <c r="E166" s="142">
        <v>0</v>
      </c>
      <c r="F166" s="142">
        <v>0</v>
      </c>
      <c r="G166" s="142">
        <v>0</v>
      </c>
      <c r="H166" s="142">
        <v>0</v>
      </c>
      <c r="I166" s="142">
        <v>0</v>
      </c>
      <c r="J166" s="142"/>
      <c r="K166" s="142"/>
      <c r="L166" s="134">
        <v>0</v>
      </c>
      <c r="M166" s="134">
        <v>0</v>
      </c>
      <c r="N166" s="142">
        <v>0</v>
      </c>
      <c r="O166" s="142">
        <v>0</v>
      </c>
      <c r="P166" s="142">
        <v>0</v>
      </c>
      <c r="Q166" s="142">
        <v>0</v>
      </c>
      <c r="R166" s="142">
        <v>0</v>
      </c>
      <c r="S166" s="142">
        <v>0</v>
      </c>
      <c r="T166" s="142">
        <v>0</v>
      </c>
      <c r="U166" s="142">
        <v>0</v>
      </c>
      <c r="V166" s="142">
        <v>0</v>
      </c>
      <c r="W166" s="142">
        <v>0</v>
      </c>
    </row>
    <row r="167" spans="1:23" s="106" customFormat="1" ht="15.75" x14ac:dyDescent="0.25">
      <c r="A167" s="267"/>
      <c r="B167" s="187" t="s">
        <v>363</v>
      </c>
      <c r="C167" s="188"/>
      <c r="D167" s="201">
        <f t="shared" ref="D167:L167" si="71">SUM(D168:D185)</f>
        <v>0.63</v>
      </c>
      <c r="E167" s="201">
        <f t="shared" si="71"/>
        <v>1.26</v>
      </c>
      <c r="F167" s="201">
        <f t="shared" si="71"/>
        <v>0.38</v>
      </c>
      <c r="G167" s="201">
        <f t="shared" si="71"/>
        <v>1.26</v>
      </c>
      <c r="H167" s="201">
        <f t="shared" si="71"/>
        <v>0</v>
      </c>
      <c r="I167" s="201">
        <f t="shared" si="71"/>
        <v>0</v>
      </c>
      <c r="J167" s="201">
        <f t="shared" si="71"/>
        <v>0</v>
      </c>
      <c r="K167" s="201">
        <f t="shared" si="71"/>
        <v>0</v>
      </c>
      <c r="L167" s="201">
        <f t="shared" si="71"/>
        <v>1.01</v>
      </c>
      <c r="M167" s="201">
        <v>2.52</v>
      </c>
      <c r="N167" s="201">
        <f t="shared" ref="N167:W167" si="72">SUM(N168:N185)</f>
        <v>0</v>
      </c>
      <c r="O167" s="201">
        <f t="shared" si="72"/>
        <v>0</v>
      </c>
      <c r="P167" s="201">
        <f t="shared" si="72"/>
        <v>0</v>
      </c>
      <c r="Q167" s="201">
        <f t="shared" si="72"/>
        <v>0</v>
      </c>
      <c r="R167" s="201">
        <f t="shared" si="72"/>
        <v>0</v>
      </c>
      <c r="S167" s="201">
        <f t="shared" si="72"/>
        <v>0</v>
      </c>
      <c r="T167" s="201">
        <f t="shared" si="72"/>
        <v>0</v>
      </c>
      <c r="U167" s="201">
        <f t="shared" si="72"/>
        <v>0</v>
      </c>
      <c r="V167" s="201">
        <f t="shared" si="72"/>
        <v>0</v>
      </c>
      <c r="W167" s="201">
        <f t="shared" si="72"/>
        <v>0</v>
      </c>
    </row>
    <row r="168" spans="1:23" s="106" customFormat="1" ht="47.25" x14ac:dyDescent="0.25">
      <c r="A168" s="267">
        <f t="shared" si="70"/>
        <v>130</v>
      </c>
      <c r="B168" s="174" t="s">
        <v>364</v>
      </c>
      <c r="C168" s="138" t="s">
        <v>365</v>
      </c>
      <c r="D168" s="142">
        <v>0</v>
      </c>
      <c r="E168" s="142">
        <v>0</v>
      </c>
      <c r="F168" s="142">
        <v>0</v>
      </c>
      <c r="G168" s="142">
        <v>0</v>
      </c>
      <c r="H168" s="142">
        <v>0</v>
      </c>
      <c r="I168" s="142">
        <v>0</v>
      </c>
      <c r="J168" s="170">
        <v>0</v>
      </c>
      <c r="K168" s="170">
        <v>0</v>
      </c>
      <c r="L168" s="134">
        <v>0</v>
      </c>
      <c r="M168" s="134">
        <v>0</v>
      </c>
      <c r="N168" s="170">
        <f t="shared" ref="N168:W168" si="73">SUM(N169:N186)</f>
        <v>0</v>
      </c>
      <c r="O168" s="170">
        <f t="shared" si="73"/>
        <v>0</v>
      </c>
      <c r="P168" s="170">
        <f t="shared" si="73"/>
        <v>0</v>
      </c>
      <c r="Q168" s="170">
        <f t="shared" si="73"/>
        <v>0</v>
      </c>
      <c r="R168" s="170">
        <f t="shared" si="73"/>
        <v>0</v>
      </c>
      <c r="S168" s="170">
        <f t="shared" si="73"/>
        <v>0</v>
      </c>
      <c r="T168" s="170">
        <f t="shared" si="73"/>
        <v>0</v>
      </c>
      <c r="U168" s="170">
        <f t="shared" si="73"/>
        <v>0</v>
      </c>
      <c r="V168" s="170">
        <f t="shared" si="73"/>
        <v>0</v>
      </c>
      <c r="W168" s="170">
        <f t="shared" si="73"/>
        <v>0</v>
      </c>
    </row>
    <row r="169" spans="1:23" s="106" customFormat="1" ht="78.75" x14ac:dyDescent="0.25">
      <c r="A169" s="267">
        <f t="shared" si="70"/>
        <v>131</v>
      </c>
      <c r="B169" s="133" t="s">
        <v>1812</v>
      </c>
      <c r="C169" s="138" t="s">
        <v>366</v>
      </c>
      <c r="D169" s="142">
        <v>0</v>
      </c>
      <c r="E169" s="142">
        <v>0</v>
      </c>
      <c r="F169" s="142">
        <v>0</v>
      </c>
      <c r="G169" s="142">
        <v>0</v>
      </c>
      <c r="H169" s="142">
        <v>0</v>
      </c>
      <c r="I169" s="142">
        <v>0</v>
      </c>
      <c r="J169" s="142"/>
      <c r="K169" s="142"/>
      <c r="L169" s="134">
        <v>0</v>
      </c>
      <c r="M169" s="134">
        <v>0</v>
      </c>
      <c r="N169" s="142">
        <v>0</v>
      </c>
      <c r="O169" s="142">
        <v>0</v>
      </c>
      <c r="P169" s="142">
        <v>0</v>
      </c>
      <c r="Q169" s="142">
        <v>0</v>
      </c>
      <c r="R169" s="142">
        <v>0</v>
      </c>
      <c r="S169" s="142">
        <v>0</v>
      </c>
      <c r="T169" s="142">
        <v>0</v>
      </c>
      <c r="U169" s="142">
        <v>0</v>
      </c>
      <c r="V169" s="142">
        <v>0</v>
      </c>
      <c r="W169" s="142">
        <v>0</v>
      </c>
    </row>
    <row r="170" spans="1:23" s="106" customFormat="1" ht="78.75" x14ac:dyDescent="0.25">
      <c r="A170" s="267">
        <f t="shared" si="70"/>
        <v>132</v>
      </c>
      <c r="B170" s="133" t="s">
        <v>1813</v>
      </c>
      <c r="C170" s="138" t="s">
        <v>367</v>
      </c>
      <c r="D170" s="142">
        <v>0</v>
      </c>
      <c r="E170" s="142">
        <v>0</v>
      </c>
      <c r="F170" s="142">
        <v>0</v>
      </c>
      <c r="G170" s="142">
        <v>0</v>
      </c>
      <c r="H170" s="142">
        <v>0</v>
      </c>
      <c r="I170" s="142">
        <v>0</v>
      </c>
      <c r="J170" s="142"/>
      <c r="K170" s="142"/>
      <c r="L170" s="134">
        <v>0</v>
      </c>
      <c r="M170" s="134">
        <v>0</v>
      </c>
      <c r="N170" s="142">
        <v>0</v>
      </c>
      <c r="O170" s="142">
        <v>0</v>
      </c>
      <c r="P170" s="142">
        <v>0</v>
      </c>
      <c r="Q170" s="142">
        <v>0</v>
      </c>
      <c r="R170" s="142">
        <v>0</v>
      </c>
      <c r="S170" s="142">
        <v>0</v>
      </c>
      <c r="T170" s="142">
        <v>0</v>
      </c>
      <c r="U170" s="142">
        <v>0</v>
      </c>
      <c r="V170" s="142">
        <v>0</v>
      </c>
      <c r="W170" s="142">
        <v>0</v>
      </c>
    </row>
    <row r="171" spans="1:23" s="106" customFormat="1" ht="47.25" x14ac:dyDescent="0.25">
      <c r="A171" s="267">
        <f t="shared" si="70"/>
        <v>133</v>
      </c>
      <c r="B171" s="133" t="s">
        <v>368</v>
      </c>
      <c r="C171" s="138" t="s">
        <v>369</v>
      </c>
      <c r="D171" s="142">
        <v>0</v>
      </c>
      <c r="E171" s="142">
        <v>1.26</v>
      </c>
      <c r="F171" s="142">
        <v>0</v>
      </c>
      <c r="G171" s="142">
        <v>0</v>
      </c>
      <c r="H171" s="142">
        <v>0</v>
      </c>
      <c r="I171" s="142">
        <v>0</v>
      </c>
      <c r="J171" s="142"/>
      <c r="K171" s="142"/>
      <c r="L171" s="134">
        <v>0</v>
      </c>
      <c r="M171" s="134">
        <v>1.26</v>
      </c>
      <c r="N171" s="142">
        <v>0</v>
      </c>
      <c r="O171" s="142">
        <v>0</v>
      </c>
      <c r="P171" s="142">
        <v>0</v>
      </c>
      <c r="Q171" s="142">
        <v>0</v>
      </c>
      <c r="R171" s="142">
        <v>0</v>
      </c>
      <c r="S171" s="142">
        <v>0</v>
      </c>
      <c r="T171" s="142">
        <v>0</v>
      </c>
      <c r="U171" s="142">
        <v>0</v>
      </c>
      <c r="V171" s="142">
        <v>0</v>
      </c>
      <c r="W171" s="142">
        <v>0</v>
      </c>
    </row>
    <row r="172" spans="1:23" s="106" customFormat="1" ht="47.25" x14ac:dyDescent="0.25">
      <c r="A172" s="267">
        <f t="shared" si="70"/>
        <v>134</v>
      </c>
      <c r="B172" s="133" t="s">
        <v>370</v>
      </c>
      <c r="C172" s="138" t="s">
        <v>371</v>
      </c>
      <c r="D172" s="142">
        <v>0</v>
      </c>
      <c r="E172" s="142">
        <v>0</v>
      </c>
      <c r="F172" s="142">
        <v>0</v>
      </c>
      <c r="G172" s="142">
        <v>0</v>
      </c>
      <c r="H172" s="142">
        <v>0</v>
      </c>
      <c r="I172" s="142">
        <v>0</v>
      </c>
      <c r="J172" s="142"/>
      <c r="K172" s="142"/>
      <c r="L172" s="134">
        <v>0</v>
      </c>
      <c r="M172" s="134">
        <v>0</v>
      </c>
      <c r="N172" s="142">
        <v>0</v>
      </c>
      <c r="O172" s="142">
        <v>0</v>
      </c>
      <c r="P172" s="142">
        <v>0</v>
      </c>
      <c r="Q172" s="142">
        <v>0</v>
      </c>
      <c r="R172" s="142">
        <v>0</v>
      </c>
      <c r="S172" s="142">
        <v>0</v>
      </c>
      <c r="T172" s="142">
        <v>0</v>
      </c>
      <c r="U172" s="142">
        <v>0</v>
      </c>
      <c r="V172" s="142">
        <v>0</v>
      </c>
      <c r="W172" s="142">
        <v>0</v>
      </c>
    </row>
    <row r="173" spans="1:23" s="106" customFormat="1" ht="31.5" x14ac:dyDescent="0.25">
      <c r="A173" s="267">
        <f t="shared" si="70"/>
        <v>135</v>
      </c>
      <c r="B173" s="133" t="s">
        <v>372</v>
      </c>
      <c r="C173" s="138" t="s">
        <v>373</v>
      </c>
      <c r="D173" s="142">
        <v>0</v>
      </c>
      <c r="E173" s="142">
        <v>0</v>
      </c>
      <c r="F173" s="142">
        <v>0</v>
      </c>
      <c r="G173" s="142">
        <v>0</v>
      </c>
      <c r="H173" s="142">
        <v>0</v>
      </c>
      <c r="I173" s="142">
        <v>0</v>
      </c>
      <c r="J173" s="142"/>
      <c r="K173" s="142"/>
      <c r="L173" s="134">
        <v>0</v>
      </c>
      <c r="M173" s="134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0</v>
      </c>
      <c r="S173" s="142">
        <v>0</v>
      </c>
      <c r="T173" s="142">
        <v>0</v>
      </c>
      <c r="U173" s="142">
        <v>0</v>
      </c>
      <c r="V173" s="142">
        <v>0</v>
      </c>
      <c r="W173" s="142">
        <v>0</v>
      </c>
    </row>
    <row r="174" spans="1:23" s="106" customFormat="1" ht="31.5" x14ac:dyDescent="0.25">
      <c r="A174" s="267">
        <f t="shared" si="70"/>
        <v>136</v>
      </c>
      <c r="B174" s="133" t="s">
        <v>374</v>
      </c>
      <c r="C174" s="138" t="s">
        <v>375</v>
      </c>
      <c r="D174" s="142">
        <v>0</v>
      </c>
      <c r="E174" s="142">
        <v>0</v>
      </c>
      <c r="F174" s="142">
        <v>0</v>
      </c>
      <c r="G174" s="142">
        <v>0</v>
      </c>
      <c r="H174" s="142">
        <v>0</v>
      </c>
      <c r="I174" s="142">
        <v>0</v>
      </c>
      <c r="J174" s="142"/>
      <c r="K174" s="142"/>
      <c r="L174" s="134">
        <v>0</v>
      </c>
      <c r="M174" s="134">
        <v>0</v>
      </c>
      <c r="N174" s="142">
        <v>0</v>
      </c>
      <c r="O174" s="142">
        <v>0</v>
      </c>
      <c r="P174" s="142">
        <v>0</v>
      </c>
      <c r="Q174" s="142">
        <v>0</v>
      </c>
      <c r="R174" s="142">
        <v>0</v>
      </c>
      <c r="S174" s="142">
        <v>0</v>
      </c>
      <c r="T174" s="142">
        <v>0</v>
      </c>
      <c r="U174" s="142">
        <v>0</v>
      </c>
      <c r="V174" s="142">
        <v>0</v>
      </c>
      <c r="W174" s="142">
        <v>0</v>
      </c>
    </row>
    <row r="175" spans="1:23" s="106" customFormat="1" ht="47.25" x14ac:dyDescent="0.25">
      <c r="A175" s="267">
        <f t="shared" si="70"/>
        <v>137</v>
      </c>
      <c r="B175" s="133" t="s">
        <v>376</v>
      </c>
      <c r="C175" s="138" t="s">
        <v>377</v>
      </c>
      <c r="D175" s="142">
        <v>0</v>
      </c>
      <c r="E175" s="142">
        <v>0</v>
      </c>
      <c r="F175" s="142">
        <v>0</v>
      </c>
      <c r="G175" s="142">
        <v>0</v>
      </c>
      <c r="H175" s="142">
        <v>0</v>
      </c>
      <c r="I175" s="142">
        <v>0</v>
      </c>
      <c r="J175" s="142"/>
      <c r="K175" s="142"/>
      <c r="L175" s="134">
        <v>0</v>
      </c>
      <c r="M175" s="134">
        <v>0</v>
      </c>
      <c r="N175" s="142">
        <v>0</v>
      </c>
      <c r="O175" s="142">
        <v>0</v>
      </c>
      <c r="P175" s="142">
        <v>0</v>
      </c>
      <c r="Q175" s="142">
        <v>0</v>
      </c>
      <c r="R175" s="142">
        <v>0</v>
      </c>
      <c r="S175" s="142">
        <v>0</v>
      </c>
      <c r="T175" s="142">
        <v>0</v>
      </c>
      <c r="U175" s="142">
        <v>0</v>
      </c>
      <c r="V175" s="142">
        <v>0</v>
      </c>
      <c r="W175" s="142">
        <v>0</v>
      </c>
    </row>
    <row r="176" spans="1:23" s="106" customFormat="1" ht="47.25" x14ac:dyDescent="0.25">
      <c r="A176" s="267">
        <f t="shared" si="70"/>
        <v>138</v>
      </c>
      <c r="B176" s="133" t="s">
        <v>378</v>
      </c>
      <c r="C176" s="138" t="s">
        <v>379</v>
      </c>
      <c r="D176" s="142">
        <v>0.63</v>
      </c>
      <c r="E176" s="142">
        <v>0</v>
      </c>
      <c r="F176" s="142">
        <v>0</v>
      </c>
      <c r="G176" s="142">
        <v>0</v>
      </c>
      <c r="H176" s="142">
        <v>0</v>
      </c>
      <c r="I176" s="142">
        <v>0</v>
      </c>
      <c r="J176" s="142"/>
      <c r="K176" s="142"/>
      <c r="L176" s="134">
        <v>0.63</v>
      </c>
      <c r="M176" s="134">
        <v>0</v>
      </c>
      <c r="N176" s="142">
        <v>0</v>
      </c>
      <c r="O176" s="142">
        <v>0</v>
      </c>
      <c r="P176" s="142">
        <v>0</v>
      </c>
      <c r="Q176" s="142">
        <v>0</v>
      </c>
      <c r="R176" s="142">
        <v>0</v>
      </c>
      <c r="S176" s="142">
        <v>0</v>
      </c>
      <c r="T176" s="142">
        <v>0</v>
      </c>
      <c r="U176" s="142">
        <v>0</v>
      </c>
      <c r="V176" s="142">
        <v>0</v>
      </c>
      <c r="W176" s="142">
        <v>0</v>
      </c>
    </row>
    <row r="177" spans="1:23" s="106" customFormat="1" ht="47.25" x14ac:dyDescent="0.25">
      <c r="A177" s="267">
        <f t="shared" si="70"/>
        <v>139</v>
      </c>
      <c r="B177" s="133" t="s">
        <v>380</v>
      </c>
      <c r="C177" s="138" t="s">
        <v>381</v>
      </c>
      <c r="D177" s="142">
        <v>0</v>
      </c>
      <c r="E177" s="142">
        <v>0</v>
      </c>
      <c r="F177" s="142">
        <v>0</v>
      </c>
      <c r="G177" s="142">
        <v>0</v>
      </c>
      <c r="H177" s="142">
        <v>0</v>
      </c>
      <c r="I177" s="142">
        <v>0</v>
      </c>
      <c r="J177" s="142"/>
      <c r="K177" s="142"/>
      <c r="L177" s="134">
        <v>0</v>
      </c>
      <c r="M177" s="134">
        <v>0</v>
      </c>
      <c r="N177" s="142">
        <v>0</v>
      </c>
      <c r="O177" s="142">
        <v>0</v>
      </c>
      <c r="P177" s="142">
        <v>0</v>
      </c>
      <c r="Q177" s="142">
        <v>0</v>
      </c>
      <c r="R177" s="142">
        <v>0</v>
      </c>
      <c r="S177" s="142">
        <v>0</v>
      </c>
      <c r="T177" s="142">
        <v>0</v>
      </c>
      <c r="U177" s="142">
        <v>0</v>
      </c>
      <c r="V177" s="142">
        <v>0</v>
      </c>
      <c r="W177" s="142">
        <v>0</v>
      </c>
    </row>
    <row r="178" spans="1:23" s="106" customFormat="1" ht="47.25" x14ac:dyDescent="0.25">
      <c r="A178" s="267">
        <f t="shared" si="70"/>
        <v>140</v>
      </c>
      <c r="B178" s="133" t="s">
        <v>382</v>
      </c>
      <c r="C178" s="138" t="s">
        <v>383</v>
      </c>
      <c r="D178" s="142">
        <v>0</v>
      </c>
      <c r="E178" s="142">
        <v>0</v>
      </c>
      <c r="F178" s="142">
        <v>0</v>
      </c>
      <c r="G178" s="142">
        <v>0</v>
      </c>
      <c r="H178" s="142">
        <v>0</v>
      </c>
      <c r="I178" s="142">
        <v>0</v>
      </c>
      <c r="J178" s="142"/>
      <c r="K178" s="142"/>
      <c r="L178" s="134">
        <v>0</v>
      </c>
      <c r="M178" s="134">
        <v>0</v>
      </c>
      <c r="N178" s="142">
        <v>0</v>
      </c>
      <c r="O178" s="142">
        <v>0</v>
      </c>
      <c r="P178" s="142">
        <v>0</v>
      </c>
      <c r="Q178" s="142">
        <v>0</v>
      </c>
      <c r="R178" s="142">
        <v>0</v>
      </c>
      <c r="S178" s="142">
        <v>0</v>
      </c>
      <c r="T178" s="142">
        <v>0</v>
      </c>
      <c r="U178" s="142">
        <v>0</v>
      </c>
      <c r="V178" s="142">
        <v>0</v>
      </c>
      <c r="W178" s="142">
        <v>0</v>
      </c>
    </row>
    <row r="179" spans="1:23" s="106" customFormat="1" ht="47.25" x14ac:dyDescent="0.25">
      <c r="A179" s="267">
        <f t="shared" si="70"/>
        <v>141</v>
      </c>
      <c r="B179" s="133" t="s">
        <v>384</v>
      </c>
      <c r="C179" s="138" t="s">
        <v>385</v>
      </c>
      <c r="D179" s="142">
        <v>0</v>
      </c>
      <c r="E179" s="142">
        <v>0</v>
      </c>
      <c r="F179" s="142">
        <v>0.38</v>
      </c>
      <c r="G179" s="142">
        <v>0</v>
      </c>
      <c r="H179" s="142">
        <v>0</v>
      </c>
      <c r="I179" s="142">
        <v>0</v>
      </c>
      <c r="J179" s="142"/>
      <c r="K179" s="142"/>
      <c r="L179" s="134">
        <v>0.38</v>
      </c>
      <c r="M179" s="134">
        <v>0</v>
      </c>
      <c r="N179" s="142">
        <v>0</v>
      </c>
      <c r="O179" s="142">
        <v>0</v>
      </c>
      <c r="P179" s="142">
        <v>0</v>
      </c>
      <c r="Q179" s="142">
        <v>0</v>
      </c>
      <c r="R179" s="142">
        <v>0</v>
      </c>
      <c r="S179" s="142">
        <v>0</v>
      </c>
      <c r="T179" s="142">
        <v>0</v>
      </c>
      <c r="U179" s="142">
        <v>0</v>
      </c>
      <c r="V179" s="142">
        <v>0</v>
      </c>
      <c r="W179" s="142">
        <v>0</v>
      </c>
    </row>
    <row r="180" spans="1:23" s="106" customFormat="1" ht="63" x14ac:dyDescent="0.25">
      <c r="A180" s="267">
        <f t="shared" si="70"/>
        <v>142</v>
      </c>
      <c r="B180" s="133" t="s">
        <v>1814</v>
      </c>
      <c r="C180" s="139" t="s">
        <v>1680</v>
      </c>
      <c r="D180" s="142">
        <v>0</v>
      </c>
      <c r="E180" s="142">
        <v>0</v>
      </c>
      <c r="F180" s="142">
        <v>0</v>
      </c>
      <c r="G180" s="142">
        <v>1.26</v>
      </c>
      <c r="H180" s="142">
        <v>0</v>
      </c>
      <c r="I180" s="142">
        <v>0</v>
      </c>
      <c r="J180" s="142"/>
      <c r="K180" s="142"/>
      <c r="L180" s="134">
        <v>0</v>
      </c>
      <c r="M180" s="134">
        <v>1.26</v>
      </c>
      <c r="N180" s="142">
        <v>0</v>
      </c>
      <c r="O180" s="142">
        <v>0</v>
      </c>
      <c r="P180" s="142">
        <v>0</v>
      </c>
      <c r="Q180" s="142">
        <v>0</v>
      </c>
      <c r="R180" s="142">
        <v>0</v>
      </c>
      <c r="S180" s="142">
        <v>0</v>
      </c>
      <c r="T180" s="142">
        <v>0</v>
      </c>
      <c r="U180" s="142">
        <v>0</v>
      </c>
      <c r="V180" s="142">
        <v>0</v>
      </c>
      <c r="W180" s="142">
        <v>0</v>
      </c>
    </row>
    <row r="181" spans="1:23" s="106" customFormat="1" ht="110.25" x14ac:dyDescent="0.25">
      <c r="A181" s="267">
        <f t="shared" si="70"/>
        <v>143</v>
      </c>
      <c r="B181" s="133" t="s">
        <v>1815</v>
      </c>
      <c r="C181" s="139" t="s">
        <v>1681</v>
      </c>
      <c r="D181" s="142">
        <v>0</v>
      </c>
      <c r="E181" s="142">
        <v>0</v>
      </c>
      <c r="F181" s="142">
        <v>0</v>
      </c>
      <c r="G181" s="142">
        <v>0</v>
      </c>
      <c r="H181" s="142">
        <v>0</v>
      </c>
      <c r="I181" s="142">
        <v>0</v>
      </c>
      <c r="J181" s="142"/>
      <c r="K181" s="142"/>
      <c r="L181" s="134">
        <v>0</v>
      </c>
      <c r="M181" s="134">
        <v>0</v>
      </c>
      <c r="N181" s="142">
        <v>0</v>
      </c>
      <c r="O181" s="142">
        <v>0</v>
      </c>
      <c r="P181" s="142">
        <v>0</v>
      </c>
      <c r="Q181" s="142">
        <v>0</v>
      </c>
      <c r="R181" s="142">
        <v>0</v>
      </c>
      <c r="S181" s="142">
        <v>0</v>
      </c>
      <c r="T181" s="142">
        <v>0</v>
      </c>
      <c r="U181" s="142">
        <v>0</v>
      </c>
      <c r="V181" s="142">
        <v>0</v>
      </c>
      <c r="W181" s="142">
        <v>0</v>
      </c>
    </row>
    <row r="182" spans="1:23" s="106" customFormat="1" ht="110.25" x14ac:dyDescent="0.25">
      <c r="A182" s="267">
        <f t="shared" si="70"/>
        <v>144</v>
      </c>
      <c r="B182" s="133" t="s">
        <v>386</v>
      </c>
      <c r="C182" s="139" t="s">
        <v>1682</v>
      </c>
      <c r="D182" s="142">
        <v>0</v>
      </c>
      <c r="E182" s="142">
        <v>0</v>
      </c>
      <c r="F182" s="142">
        <v>0</v>
      </c>
      <c r="G182" s="142">
        <v>0</v>
      </c>
      <c r="H182" s="142">
        <v>0</v>
      </c>
      <c r="I182" s="142">
        <v>0</v>
      </c>
      <c r="J182" s="142"/>
      <c r="K182" s="142"/>
      <c r="L182" s="134">
        <v>0</v>
      </c>
      <c r="M182" s="134">
        <v>0</v>
      </c>
      <c r="N182" s="142">
        <v>0</v>
      </c>
      <c r="O182" s="142">
        <v>0</v>
      </c>
      <c r="P182" s="142">
        <v>0</v>
      </c>
      <c r="Q182" s="142">
        <v>0</v>
      </c>
      <c r="R182" s="142">
        <v>0</v>
      </c>
      <c r="S182" s="142">
        <v>0</v>
      </c>
      <c r="T182" s="142">
        <v>0</v>
      </c>
      <c r="U182" s="142">
        <v>0</v>
      </c>
      <c r="V182" s="142">
        <v>0</v>
      </c>
      <c r="W182" s="142">
        <v>0</v>
      </c>
    </row>
    <row r="183" spans="1:23" s="106" customFormat="1" ht="78.75" x14ac:dyDescent="0.25">
      <c r="A183" s="267">
        <f t="shared" si="70"/>
        <v>145</v>
      </c>
      <c r="B183" s="133" t="s">
        <v>1816</v>
      </c>
      <c r="C183" s="139" t="s">
        <v>387</v>
      </c>
      <c r="D183" s="142">
        <v>0</v>
      </c>
      <c r="E183" s="142">
        <v>0</v>
      </c>
      <c r="F183" s="142">
        <v>0</v>
      </c>
      <c r="G183" s="142">
        <v>0</v>
      </c>
      <c r="H183" s="142">
        <v>0</v>
      </c>
      <c r="I183" s="142">
        <v>0</v>
      </c>
      <c r="J183" s="142"/>
      <c r="K183" s="142"/>
      <c r="L183" s="134">
        <v>0</v>
      </c>
      <c r="M183" s="134">
        <v>0</v>
      </c>
      <c r="N183" s="142">
        <v>0</v>
      </c>
      <c r="O183" s="142">
        <v>0</v>
      </c>
      <c r="P183" s="142">
        <v>0</v>
      </c>
      <c r="Q183" s="142">
        <v>0</v>
      </c>
      <c r="R183" s="142">
        <v>0</v>
      </c>
      <c r="S183" s="142">
        <v>0</v>
      </c>
      <c r="T183" s="142">
        <v>0</v>
      </c>
      <c r="U183" s="142">
        <v>0</v>
      </c>
      <c r="V183" s="142">
        <v>0</v>
      </c>
      <c r="W183" s="142">
        <v>0</v>
      </c>
    </row>
    <row r="184" spans="1:23" s="106" customFormat="1" ht="63" x14ac:dyDescent="0.25">
      <c r="A184" s="267">
        <f t="shared" si="70"/>
        <v>146</v>
      </c>
      <c r="B184" s="133" t="s">
        <v>1817</v>
      </c>
      <c r="C184" s="139" t="s">
        <v>1818</v>
      </c>
      <c r="D184" s="142">
        <v>0</v>
      </c>
      <c r="E184" s="142">
        <v>0</v>
      </c>
      <c r="F184" s="142">
        <v>0</v>
      </c>
      <c r="G184" s="142">
        <v>0</v>
      </c>
      <c r="H184" s="142">
        <v>0</v>
      </c>
      <c r="I184" s="142">
        <v>0</v>
      </c>
      <c r="J184" s="142"/>
      <c r="K184" s="142"/>
      <c r="L184" s="134">
        <v>0</v>
      </c>
      <c r="M184" s="134">
        <v>0</v>
      </c>
      <c r="N184" s="142">
        <v>0</v>
      </c>
      <c r="O184" s="142">
        <v>0</v>
      </c>
      <c r="P184" s="142">
        <v>0</v>
      </c>
      <c r="Q184" s="142">
        <v>0</v>
      </c>
      <c r="R184" s="142">
        <v>0</v>
      </c>
      <c r="S184" s="142">
        <v>0</v>
      </c>
      <c r="T184" s="142">
        <v>0</v>
      </c>
      <c r="U184" s="142">
        <v>0</v>
      </c>
      <c r="V184" s="142">
        <v>0</v>
      </c>
      <c r="W184" s="142">
        <v>0</v>
      </c>
    </row>
    <row r="185" spans="1:23" s="106" customFormat="1" ht="78.75" x14ac:dyDescent="0.25">
      <c r="A185" s="267">
        <f t="shared" si="70"/>
        <v>147</v>
      </c>
      <c r="B185" s="133" t="s">
        <v>1819</v>
      </c>
      <c r="C185" s="139" t="s">
        <v>1507</v>
      </c>
      <c r="D185" s="142">
        <v>0</v>
      </c>
      <c r="E185" s="142">
        <v>0</v>
      </c>
      <c r="F185" s="142">
        <v>0</v>
      </c>
      <c r="G185" s="142">
        <v>0</v>
      </c>
      <c r="H185" s="142">
        <v>0</v>
      </c>
      <c r="I185" s="142">
        <v>0</v>
      </c>
      <c r="J185" s="142"/>
      <c r="K185" s="142"/>
      <c r="L185" s="134">
        <v>0</v>
      </c>
      <c r="M185" s="134">
        <v>0</v>
      </c>
      <c r="N185" s="142">
        <v>0</v>
      </c>
      <c r="O185" s="142">
        <v>0</v>
      </c>
      <c r="P185" s="142">
        <v>0</v>
      </c>
      <c r="Q185" s="142">
        <v>0</v>
      </c>
      <c r="R185" s="142">
        <v>0</v>
      </c>
      <c r="S185" s="142">
        <v>0</v>
      </c>
      <c r="T185" s="142">
        <v>0</v>
      </c>
      <c r="U185" s="142">
        <v>0</v>
      </c>
      <c r="V185" s="142">
        <v>0</v>
      </c>
      <c r="W185" s="142">
        <v>0</v>
      </c>
    </row>
    <row r="186" spans="1:23" s="106" customFormat="1" ht="15.75" x14ac:dyDescent="0.25">
      <c r="A186" s="267"/>
      <c r="B186" s="187" t="s">
        <v>388</v>
      </c>
      <c r="C186" s="190"/>
      <c r="D186" s="201">
        <f t="shared" ref="D186:L186" si="74">SUM(D187:D207)</f>
        <v>0.2</v>
      </c>
      <c r="E186" s="201">
        <f t="shared" si="74"/>
        <v>1.6</v>
      </c>
      <c r="F186" s="201">
        <f t="shared" si="74"/>
        <v>0</v>
      </c>
      <c r="G186" s="201">
        <f t="shared" si="74"/>
        <v>0.9</v>
      </c>
      <c r="H186" s="201">
        <f t="shared" si="74"/>
        <v>0.2</v>
      </c>
      <c r="I186" s="201">
        <f t="shared" si="74"/>
        <v>0.25</v>
      </c>
      <c r="J186" s="201">
        <f t="shared" si="74"/>
        <v>0</v>
      </c>
      <c r="K186" s="201">
        <f t="shared" si="74"/>
        <v>0</v>
      </c>
      <c r="L186" s="201">
        <f t="shared" si="74"/>
        <v>0.4</v>
      </c>
      <c r="M186" s="201">
        <v>2.75</v>
      </c>
      <c r="N186" s="201">
        <f t="shared" ref="N186:W186" si="75">SUM(N187:N207)</f>
        <v>0</v>
      </c>
      <c r="O186" s="201">
        <f t="shared" si="75"/>
        <v>0</v>
      </c>
      <c r="P186" s="201">
        <f t="shared" si="75"/>
        <v>0</v>
      </c>
      <c r="Q186" s="201">
        <f t="shared" si="75"/>
        <v>0</v>
      </c>
      <c r="R186" s="201">
        <f t="shared" si="75"/>
        <v>0</v>
      </c>
      <c r="S186" s="201">
        <f t="shared" si="75"/>
        <v>0</v>
      </c>
      <c r="T186" s="201">
        <f t="shared" si="75"/>
        <v>0</v>
      </c>
      <c r="U186" s="201">
        <f t="shared" si="75"/>
        <v>0</v>
      </c>
      <c r="V186" s="201">
        <f t="shared" si="75"/>
        <v>0</v>
      </c>
      <c r="W186" s="201">
        <f t="shared" si="75"/>
        <v>0</v>
      </c>
    </row>
    <row r="187" spans="1:23" s="106" customFormat="1" ht="47.25" x14ac:dyDescent="0.25">
      <c r="A187" s="267">
        <f t="shared" si="70"/>
        <v>148</v>
      </c>
      <c r="B187" s="174" t="s">
        <v>389</v>
      </c>
      <c r="C187" s="138" t="s">
        <v>390</v>
      </c>
      <c r="D187" s="142">
        <v>0</v>
      </c>
      <c r="E187" s="142">
        <v>0</v>
      </c>
      <c r="F187" s="142">
        <v>0</v>
      </c>
      <c r="G187" s="142">
        <v>0</v>
      </c>
      <c r="H187" s="142">
        <v>0</v>
      </c>
      <c r="I187" s="142">
        <v>0</v>
      </c>
      <c r="J187" s="170">
        <v>0</v>
      </c>
      <c r="K187" s="170">
        <v>0</v>
      </c>
      <c r="L187" s="134">
        <v>0</v>
      </c>
      <c r="M187" s="134">
        <v>0</v>
      </c>
      <c r="N187" s="170">
        <f t="shared" ref="N187:W187" si="76">SUM(N188:N188)</f>
        <v>0</v>
      </c>
      <c r="O187" s="170">
        <f t="shared" si="76"/>
        <v>0</v>
      </c>
      <c r="P187" s="170">
        <f t="shared" si="76"/>
        <v>0</v>
      </c>
      <c r="Q187" s="170">
        <f t="shared" si="76"/>
        <v>0</v>
      </c>
      <c r="R187" s="170">
        <f t="shared" si="76"/>
        <v>0</v>
      </c>
      <c r="S187" s="170">
        <f t="shared" si="76"/>
        <v>0</v>
      </c>
      <c r="T187" s="170">
        <f t="shared" si="76"/>
        <v>0</v>
      </c>
      <c r="U187" s="170">
        <f t="shared" si="76"/>
        <v>0</v>
      </c>
      <c r="V187" s="170">
        <f t="shared" si="76"/>
        <v>0</v>
      </c>
      <c r="W187" s="170">
        <f t="shared" si="76"/>
        <v>0</v>
      </c>
    </row>
    <row r="188" spans="1:23" s="106" customFormat="1" ht="47.25" x14ac:dyDescent="0.25">
      <c r="A188" s="267">
        <f t="shared" si="70"/>
        <v>149</v>
      </c>
      <c r="B188" s="133" t="s">
        <v>391</v>
      </c>
      <c r="C188" s="138" t="s">
        <v>392</v>
      </c>
      <c r="D188" s="142">
        <v>0</v>
      </c>
      <c r="E188" s="142">
        <v>0</v>
      </c>
      <c r="F188" s="142">
        <v>0</v>
      </c>
      <c r="G188" s="142">
        <v>0</v>
      </c>
      <c r="H188" s="142">
        <v>0</v>
      </c>
      <c r="I188" s="142">
        <v>0</v>
      </c>
      <c r="J188" s="142"/>
      <c r="K188" s="142"/>
      <c r="L188" s="134">
        <v>0</v>
      </c>
      <c r="M188" s="134">
        <v>0</v>
      </c>
      <c r="N188" s="142">
        <v>0</v>
      </c>
      <c r="O188" s="142">
        <v>0</v>
      </c>
      <c r="P188" s="142">
        <v>0</v>
      </c>
      <c r="Q188" s="142">
        <v>0</v>
      </c>
      <c r="R188" s="142">
        <v>0</v>
      </c>
      <c r="S188" s="142">
        <v>0</v>
      </c>
      <c r="T188" s="142">
        <v>0</v>
      </c>
      <c r="U188" s="142">
        <v>0</v>
      </c>
      <c r="V188" s="142">
        <v>0</v>
      </c>
      <c r="W188" s="142">
        <v>0</v>
      </c>
    </row>
    <row r="189" spans="1:23" s="106" customFormat="1" ht="47.25" x14ac:dyDescent="0.25">
      <c r="A189" s="267">
        <f t="shared" si="70"/>
        <v>150</v>
      </c>
      <c r="B189" s="174" t="s">
        <v>1820</v>
      </c>
      <c r="C189" s="138" t="s">
        <v>393</v>
      </c>
      <c r="D189" s="142">
        <v>0</v>
      </c>
      <c r="E189" s="142">
        <v>0</v>
      </c>
      <c r="F189" s="142">
        <v>0</v>
      </c>
      <c r="G189" s="142">
        <v>0</v>
      </c>
      <c r="H189" s="142">
        <v>0</v>
      </c>
      <c r="I189" s="142">
        <v>0</v>
      </c>
      <c r="J189" s="170">
        <v>0</v>
      </c>
      <c r="K189" s="170">
        <v>0</v>
      </c>
      <c r="L189" s="134">
        <v>0</v>
      </c>
      <c r="M189" s="134">
        <v>0</v>
      </c>
      <c r="N189" s="170">
        <f t="shared" ref="N189:W189" si="77">SUM(N190:N193)</f>
        <v>0</v>
      </c>
      <c r="O189" s="170">
        <f t="shared" si="77"/>
        <v>0</v>
      </c>
      <c r="P189" s="170">
        <f t="shared" si="77"/>
        <v>0</v>
      </c>
      <c r="Q189" s="170">
        <f t="shared" si="77"/>
        <v>0</v>
      </c>
      <c r="R189" s="170">
        <f t="shared" si="77"/>
        <v>0</v>
      </c>
      <c r="S189" s="170">
        <f t="shared" si="77"/>
        <v>0</v>
      </c>
      <c r="T189" s="170">
        <f t="shared" si="77"/>
        <v>0</v>
      </c>
      <c r="U189" s="170">
        <f t="shared" si="77"/>
        <v>0</v>
      </c>
      <c r="V189" s="170">
        <f t="shared" si="77"/>
        <v>0</v>
      </c>
      <c r="W189" s="170">
        <f t="shared" si="77"/>
        <v>0</v>
      </c>
    </row>
    <row r="190" spans="1:23" s="106" customFormat="1" ht="47.25" x14ac:dyDescent="0.25">
      <c r="A190" s="267">
        <f t="shared" si="70"/>
        <v>151</v>
      </c>
      <c r="B190" s="133" t="s">
        <v>394</v>
      </c>
      <c r="C190" s="138" t="s">
        <v>395</v>
      </c>
      <c r="D190" s="142">
        <v>0</v>
      </c>
      <c r="E190" s="142">
        <v>0</v>
      </c>
      <c r="F190" s="142">
        <v>0</v>
      </c>
      <c r="G190" s="142">
        <v>0</v>
      </c>
      <c r="H190" s="142">
        <v>0</v>
      </c>
      <c r="I190" s="142">
        <v>0</v>
      </c>
      <c r="J190" s="142"/>
      <c r="K190" s="142"/>
      <c r="L190" s="134">
        <v>0</v>
      </c>
      <c r="M190" s="134">
        <v>0</v>
      </c>
      <c r="N190" s="142">
        <v>0</v>
      </c>
      <c r="O190" s="142">
        <v>0</v>
      </c>
      <c r="P190" s="142">
        <v>0</v>
      </c>
      <c r="Q190" s="142">
        <v>0</v>
      </c>
      <c r="R190" s="142">
        <v>0</v>
      </c>
      <c r="S190" s="142">
        <v>0</v>
      </c>
      <c r="T190" s="142">
        <v>0</v>
      </c>
      <c r="U190" s="142">
        <v>0</v>
      </c>
      <c r="V190" s="142">
        <v>0</v>
      </c>
      <c r="W190" s="142">
        <v>0</v>
      </c>
    </row>
    <row r="191" spans="1:23" s="106" customFormat="1" ht="47.25" x14ac:dyDescent="0.25">
      <c r="A191" s="267">
        <f t="shared" si="70"/>
        <v>152</v>
      </c>
      <c r="B191" s="133" t="s">
        <v>396</v>
      </c>
      <c r="C191" s="138" t="s">
        <v>397</v>
      </c>
      <c r="D191" s="142">
        <v>0</v>
      </c>
      <c r="E191" s="142">
        <v>0</v>
      </c>
      <c r="F191" s="142">
        <v>0</v>
      </c>
      <c r="G191" s="142">
        <v>0</v>
      </c>
      <c r="H191" s="142">
        <v>0</v>
      </c>
      <c r="I191" s="142">
        <v>0</v>
      </c>
      <c r="J191" s="142"/>
      <c r="K191" s="142"/>
      <c r="L191" s="134">
        <v>0</v>
      </c>
      <c r="M191" s="134">
        <v>0</v>
      </c>
      <c r="N191" s="142">
        <v>0</v>
      </c>
      <c r="O191" s="142">
        <v>0</v>
      </c>
      <c r="P191" s="142">
        <v>0</v>
      </c>
      <c r="Q191" s="142">
        <v>0</v>
      </c>
      <c r="R191" s="142">
        <v>0</v>
      </c>
      <c r="S191" s="142">
        <v>0</v>
      </c>
      <c r="T191" s="142">
        <v>0</v>
      </c>
      <c r="U191" s="142">
        <v>0</v>
      </c>
      <c r="V191" s="142">
        <v>0</v>
      </c>
      <c r="W191" s="142">
        <v>0</v>
      </c>
    </row>
    <row r="192" spans="1:23" s="106" customFormat="1" ht="47.25" x14ac:dyDescent="0.25">
      <c r="A192" s="267">
        <f t="shared" si="70"/>
        <v>153</v>
      </c>
      <c r="B192" s="133" t="s">
        <v>398</v>
      </c>
      <c r="C192" s="138" t="s">
        <v>399</v>
      </c>
      <c r="D192" s="142">
        <v>0</v>
      </c>
      <c r="E192" s="142">
        <v>0</v>
      </c>
      <c r="F192" s="142">
        <v>0</v>
      </c>
      <c r="G192" s="142">
        <v>0</v>
      </c>
      <c r="H192" s="142">
        <v>0</v>
      </c>
      <c r="I192" s="142">
        <v>0</v>
      </c>
      <c r="J192" s="142"/>
      <c r="K192" s="142"/>
      <c r="L192" s="134">
        <v>0</v>
      </c>
      <c r="M192" s="134">
        <v>0</v>
      </c>
      <c r="N192" s="142">
        <v>0</v>
      </c>
      <c r="O192" s="142">
        <v>0</v>
      </c>
      <c r="P192" s="142">
        <v>0</v>
      </c>
      <c r="Q192" s="142">
        <v>0</v>
      </c>
      <c r="R192" s="142">
        <v>0</v>
      </c>
      <c r="S192" s="142">
        <v>0</v>
      </c>
      <c r="T192" s="142">
        <v>0</v>
      </c>
      <c r="U192" s="142">
        <v>0</v>
      </c>
      <c r="V192" s="142">
        <v>0</v>
      </c>
      <c r="W192" s="142">
        <v>0</v>
      </c>
    </row>
    <row r="193" spans="1:23" s="106" customFormat="1" ht="31.5" x14ac:dyDescent="0.25">
      <c r="A193" s="267">
        <f t="shared" si="70"/>
        <v>154</v>
      </c>
      <c r="B193" s="133" t="s">
        <v>400</v>
      </c>
      <c r="C193" s="138" t="s">
        <v>401</v>
      </c>
      <c r="D193" s="142">
        <v>0</v>
      </c>
      <c r="E193" s="142">
        <v>0</v>
      </c>
      <c r="F193" s="142">
        <v>0</v>
      </c>
      <c r="G193" s="142">
        <v>0</v>
      </c>
      <c r="H193" s="142">
        <v>0</v>
      </c>
      <c r="I193" s="142">
        <v>0</v>
      </c>
      <c r="J193" s="142"/>
      <c r="K193" s="142"/>
      <c r="L193" s="134">
        <v>0</v>
      </c>
      <c r="M193" s="134">
        <v>0</v>
      </c>
      <c r="N193" s="142">
        <v>0</v>
      </c>
      <c r="O193" s="142">
        <v>0</v>
      </c>
      <c r="P193" s="142">
        <v>0</v>
      </c>
      <c r="Q193" s="142">
        <v>0</v>
      </c>
      <c r="R193" s="142">
        <v>0</v>
      </c>
      <c r="S193" s="142">
        <v>0</v>
      </c>
      <c r="T193" s="142">
        <v>0</v>
      </c>
      <c r="U193" s="142">
        <v>0</v>
      </c>
      <c r="V193" s="142">
        <v>0</v>
      </c>
      <c r="W193" s="142">
        <v>0</v>
      </c>
    </row>
    <row r="194" spans="1:23" s="106" customFormat="1" ht="47.25" x14ac:dyDescent="0.25">
      <c r="A194" s="267">
        <f t="shared" si="70"/>
        <v>155</v>
      </c>
      <c r="B194" s="174" t="s">
        <v>402</v>
      </c>
      <c r="C194" s="138" t="s">
        <v>403</v>
      </c>
      <c r="D194" s="142">
        <v>0</v>
      </c>
      <c r="E194" s="142">
        <v>0</v>
      </c>
      <c r="F194" s="142">
        <v>0</v>
      </c>
      <c r="G194" s="142">
        <v>0</v>
      </c>
      <c r="H194" s="142">
        <v>0</v>
      </c>
      <c r="I194" s="142">
        <v>0</v>
      </c>
      <c r="J194" s="170">
        <v>0</v>
      </c>
      <c r="K194" s="170">
        <v>0</v>
      </c>
      <c r="L194" s="134">
        <v>0</v>
      </c>
      <c r="M194" s="134">
        <v>0</v>
      </c>
      <c r="N194" s="170">
        <f t="shared" ref="N194:W194" si="78">SUM(N195:N208)</f>
        <v>0</v>
      </c>
      <c r="O194" s="170">
        <f t="shared" si="78"/>
        <v>0</v>
      </c>
      <c r="P194" s="170">
        <f t="shared" si="78"/>
        <v>0</v>
      </c>
      <c r="Q194" s="170">
        <f t="shared" si="78"/>
        <v>0</v>
      </c>
      <c r="R194" s="170">
        <f t="shared" si="78"/>
        <v>0</v>
      </c>
      <c r="S194" s="170">
        <f t="shared" si="78"/>
        <v>0</v>
      </c>
      <c r="T194" s="170">
        <f t="shared" si="78"/>
        <v>0</v>
      </c>
      <c r="U194" s="170">
        <f t="shared" si="78"/>
        <v>0</v>
      </c>
      <c r="V194" s="170">
        <f t="shared" si="78"/>
        <v>0</v>
      </c>
      <c r="W194" s="170">
        <f t="shared" si="78"/>
        <v>0</v>
      </c>
    </row>
    <row r="195" spans="1:23" s="106" customFormat="1" ht="31.5" x14ac:dyDescent="0.25">
      <c r="A195" s="267">
        <f t="shared" si="70"/>
        <v>156</v>
      </c>
      <c r="B195" s="133" t="s">
        <v>1821</v>
      </c>
      <c r="C195" s="138" t="s">
        <v>1822</v>
      </c>
      <c r="D195" s="142">
        <v>0</v>
      </c>
      <c r="E195" s="142">
        <v>0</v>
      </c>
      <c r="F195" s="142">
        <v>0</v>
      </c>
      <c r="G195" s="142">
        <v>0</v>
      </c>
      <c r="H195" s="142">
        <v>0</v>
      </c>
      <c r="I195" s="142">
        <v>0</v>
      </c>
      <c r="J195" s="142"/>
      <c r="K195" s="142"/>
      <c r="L195" s="134">
        <v>0</v>
      </c>
      <c r="M195" s="134">
        <v>0</v>
      </c>
      <c r="N195" s="142">
        <v>0</v>
      </c>
      <c r="O195" s="142">
        <v>0</v>
      </c>
      <c r="P195" s="142">
        <v>0</v>
      </c>
      <c r="Q195" s="142">
        <v>0</v>
      </c>
      <c r="R195" s="142">
        <v>0</v>
      </c>
      <c r="S195" s="142">
        <v>0</v>
      </c>
      <c r="T195" s="142">
        <v>0</v>
      </c>
      <c r="U195" s="142">
        <v>0</v>
      </c>
      <c r="V195" s="142">
        <v>0</v>
      </c>
      <c r="W195" s="142">
        <v>0</v>
      </c>
    </row>
    <row r="196" spans="1:23" s="106" customFormat="1" ht="31.5" x14ac:dyDescent="0.25">
      <c r="A196" s="267">
        <f t="shared" si="70"/>
        <v>157</v>
      </c>
      <c r="B196" s="133" t="s">
        <v>404</v>
      </c>
      <c r="C196" s="138" t="s">
        <v>405</v>
      </c>
      <c r="D196" s="142">
        <v>0</v>
      </c>
      <c r="E196" s="142">
        <v>0.8</v>
      </c>
      <c r="F196" s="142">
        <v>0</v>
      </c>
      <c r="G196" s="142">
        <v>0</v>
      </c>
      <c r="H196" s="142">
        <v>0</v>
      </c>
      <c r="I196" s="142">
        <v>0</v>
      </c>
      <c r="J196" s="142"/>
      <c r="K196" s="142"/>
      <c r="L196" s="134">
        <v>0</v>
      </c>
      <c r="M196" s="134">
        <v>0.8</v>
      </c>
      <c r="N196" s="142">
        <v>0</v>
      </c>
      <c r="O196" s="142">
        <v>0</v>
      </c>
      <c r="P196" s="142">
        <v>0</v>
      </c>
      <c r="Q196" s="142">
        <v>0</v>
      </c>
      <c r="R196" s="142">
        <v>0</v>
      </c>
      <c r="S196" s="142">
        <v>0</v>
      </c>
      <c r="T196" s="142">
        <v>0</v>
      </c>
      <c r="U196" s="142">
        <v>0</v>
      </c>
      <c r="V196" s="142">
        <v>0</v>
      </c>
      <c r="W196" s="142">
        <v>0</v>
      </c>
    </row>
    <row r="197" spans="1:23" s="106" customFormat="1" ht="63" x14ac:dyDescent="0.25">
      <c r="A197" s="267">
        <f t="shared" si="70"/>
        <v>158</v>
      </c>
      <c r="B197" s="133" t="s">
        <v>1823</v>
      </c>
      <c r="C197" s="138" t="s">
        <v>406</v>
      </c>
      <c r="D197" s="142">
        <v>0.2</v>
      </c>
      <c r="E197" s="142">
        <v>0</v>
      </c>
      <c r="F197" s="142">
        <v>0</v>
      </c>
      <c r="G197" s="142">
        <v>0</v>
      </c>
      <c r="H197" s="142">
        <v>0</v>
      </c>
      <c r="I197" s="142">
        <v>0</v>
      </c>
      <c r="J197" s="142"/>
      <c r="K197" s="142"/>
      <c r="L197" s="134">
        <v>0.2</v>
      </c>
      <c r="M197" s="134">
        <v>0</v>
      </c>
      <c r="N197" s="142">
        <v>0</v>
      </c>
      <c r="O197" s="142">
        <v>0</v>
      </c>
      <c r="P197" s="142">
        <v>0</v>
      </c>
      <c r="Q197" s="142">
        <v>0</v>
      </c>
      <c r="R197" s="142">
        <v>0</v>
      </c>
      <c r="S197" s="142">
        <v>0</v>
      </c>
      <c r="T197" s="142">
        <v>0</v>
      </c>
      <c r="U197" s="142">
        <v>0</v>
      </c>
      <c r="V197" s="142">
        <v>0</v>
      </c>
      <c r="W197" s="142">
        <v>0</v>
      </c>
    </row>
    <row r="198" spans="1:23" s="106" customFormat="1" ht="31.5" x14ac:dyDescent="0.25">
      <c r="A198" s="267">
        <f t="shared" si="70"/>
        <v>159</v>
      </c>
      <c r="B198" s="133" t="s">
        <v>407</v>
      </c>
      <c r="C198" s="138" t="s">
        <v>1683</v>
      </c>
      <c r="D198" s="142">
        <v>0</v>
      </c>
      <c r="E198" s="142">
        <v>0.8</v>
      </c>
      <c r="F198" s="142">
        <v>0</v>
      </c>
      <c r="G198" s="142">
        <v>0</v>
      </c>
      <c r="H198" s="142">
        <v>0</v>
      </c>
      <c r="I198" s="142">
        <v>0</v>
      </c>
      <c r="J198" s="142"/>
      <c r="K198" s="142"/>
      <c r="L198" s="134">
        <v>0</v>
      </c>
      <c r="M198" s="134">
        <v>0.8</v>
      </c>
      <c r="N198" s="142">
        <v>0</v>
      </c>
      <c r="O198" s="142">
        <v>0</v>
      </c>
      <c r="P198" s="142">
        <v>0</v>
      </c>
      <c r="Q198" s="142">
        <v>0</v>
      </c>
      <c r="R198" s="142">
        <v>0</v>
      </c>
      <c r="S198" s="142">
        <v>0</v>
      </c>
      <c r="T198" s="142">
        <v>0</v>
      </c>
      <c r="U198" s="142">
        <v>0</v>
      </c>
      <c r="V198" s="142">
        <v>0</v>
      </c>
      <c r="W198" s="142">
        <v>0</v>
      </c>
    </row>
    <row r="199" spans="1:23" s="106" customFormat="1" ht="78.75" x14ac:dyDescent="0.25">
      <c r="A199" s="267">
        <f t="shared" si="70"/>
        <v>160</v>
      </c>
      <c r="B199" s="133" t="s">
        <v>1824</v>
      </c>
      <c r="C199" s="138" t="s">
        <v>408</v>
      </c>
      <c r="D199" s="142">
        <v>0</v>
      </c>
      <c r="E199" s="142">
        <v>0</v>
      </c>
      <c r="F199" s="142">
        <v>0</v>
      </c>
      <c r="G199" s="142">
        <v>0.4</v>
      </c>
      <c r="H199" s="142">
        <v>0</v>
      </c>
      <c r="I199" s="142">
        <v>0</v>
      </c>
      <c r="J199" s="142"/>
      <c r="K199" s="142"/>
      <c r="L199" s="134">
        <v>0</v>
      </c>
      <c r="M199" s="134">
        <v>0.4</v>
      </c>
      <c r="N199" s="142">
        <v>0</v>
      </c>
      <c r="O199" s="142">
        <v>0</v>
      </c>
      <c r="P199" s="142">
        <v>0</v>
      </c>
      <c r="Q199" s="142">
        <v>0</v>
      </c>
      <c r="R199" s="142">
        <v>0</v>
      </c>
      <c r="S199" s="142">
        <v>0</v>
      </c>
      <c r="T199" s="142">
        <v>0</v>
      </c>
      <c r="U199" s="142">
        <v>0</v>
      </c>
      <c r="V199" s="142">
        <v>0</v>
      </c>
      <c r="W199" s="142">
        <v>0</v>
      </c>
    </row>
    <row r="200" spans="1:23" s="106" customFormat="1" ht="63" x14ac:dyDescent="0.25">
      <c r="A200" s="267">
        <f t="shared" si="70"/>
        <v>161</v>
      </c>
      <c r="B200" s="133" t="s">
        <v>1825</v>
      </c>
      <c r="C200" s="138" t="s">
        <v>409</v>
      </c>
      <c r="D200" s="142">
        <v>0</v>
      </c>
      <c r="E200" s="142">
        <v>0</v>
      </c>
      <c r="F200" s="142">
        <v>0</v>
      </c>
      <c r="G200" s="142">
        <v>0.25</v>
      </c>
      <c r="H200" s="142">
        <v>0</v>
      </c>
      <c r="I200" s="142">
        <v>0</v>
      </c>
      <c r="J200" s="142"/>
      <c r="K200" s="142"/>
      <c r="L200" s="134">
        <v>0</v>
      </c>
      <c r="M200" s="134">
        <v>0.25</v>
      </c>
      <c r="N200" s="142">
        <v>0</v>
      </c>
      <c r="O200" s="142">
        <v>0</v>
      </c>
      <c r="P200" s="142">
        <v>0</v>
      </c>
      <c r="Q200" s="142">
        <v>0</v>
      </c>
      <c r="R200" s="142">
        <v>0</v>
      </c>
      <c r="S200" s="142">
        <v>0</v>
      </c>
      <c r="T200" s="142">
        <v>0</v>
      </c>
      <c r="U200" s="142">
        <v>0</v>
      </c>
      <c r="V200" s="142">
        <v>0</v>
      </c>
      <c r="W200" s="142">
        <v>0</v>
      </c>
    </row>
    <row r="201" spans="1:23" s="106" customFormat="1" ht="78.75" x14ac:dyDescent="0.25">
      <c r="A201" s="267">
        <f t="shared" si="70"/>
        <v>162</v>
      </c>
      <c r="B201" s="133" t="s">
        <v>1826</v>
      </c>
      <c r="C201" s="138" t="s">
        <v>1508</v>
      </c>
      <c r="D201" s="142">
        <v>0</v>
      </c>
      <c r="E201" s="142">
        <v>0</v>
      </c>
      <c r="F201" s="142">
        <v>0</v>
      </c>
      <c r="G201" s="142">
        <v>0.25</v>
      </c>
      <c r="H201" s="142">
        <v>0</v>
      </c>
      <c r="I201" s="142">
        <v>0</v>
      </c>
      <c r="J201" s="142"/>
      <c r="K201" s="142"/>
      <c r="L201" s="134">
        <v>0</v>
      </c>
      <c r="M201" s="134">
        <v>0.25</v>
      </c>
      <c r="N201" s="142">
        <v>0</v>
      </c>
      <c r="O201" s="142">
        <v>0</v>
      </c>
      <c r="P201" s="142">
        <v>0</v>
      </c>
      <c r="Q201" s="142">
        <v>0</v>
      </c>
      <c r="R201" s="142">
        <v>0</v>
      </c>
      <c r="S201" s="142">
        <v>0</v>
      </c>
      <c r="T201" s="142">
        <v>0</v>
      </c>
      <c r="U201" s="142">
        <v>0</v>
      </c>
      <c r="V201" s="142">
        <v>0</v>
      </c>
      <c r="W201" s="142">
        <v>0</v>
      </c>
    </row>
    <row r="202" spans="1:23" s="106" customFormat="1" ht="31.5" x14ac:dyDescent="0.25">
      <c r="A202" s="267">
        <f t="shared" si="70"/>
        <v>163</v>
      </c>
      <c r="B202" s="133" t="s">
        <v>1509</v>
      </c>
      <c r="C202" s="138" t="s">
        <v>1510</v>
      </c>
      <c r="D202" s="142">
        <v>0</v>
      </c>
      <c r="E202" s="142">
        <v>0</v>
      </c>
      <c r="F202" s="142">
        <v>0</v>
      </c>
      <c r="G202" s="142">
        <v>0</v>
      </c>
      <c r="H202" s="142">
        <v>0</v>
      </c>
      <c r="I202" s="142">
        <v>0.25</v>
      </c>
      <c r="J202" s="142"/>
      <c r="K202" s="142"/>
      <c r="L202" s="134">
        <v>0</v>
      </c>
      <c r="M202" s="134">
        <v>0.25</v>
      </c>
      <c r="N202" s="142">
        <v>0</v>
      </c>
      <c r="O202" s="142">
        <v>0</v>
      </c>
      <c r="P202" s="142">
        <v>0</v>
      </c>
      <c r="Q202" s="142">
        <v>0</v>
      </c>
      <c r="R202" s="142">
        <v>0</v>
      </c>
      <c r="S202" s="142">
        <v>0</v>
      </c>
      <c r="T202" s="142">
        <v>0</v>
      </c>
      <c r="U202" s="142">
        <v>0</v>
      </c>
      <c r="V202" s="142">
        <v>0</v>
      </c>
      <c r="W202" s="142">
        <v>0</v>
      </c>
    </row>
    <row r="203" spans="1:23" s="106" customFormat="1" ht="31.5" x14ac:dyDescent="0.25">
      <c r="A203" s="267">
        <f t="shared" si="70"/>
        <v>164</v>
      </c>
      <c r="B203" s="133" t="s">
        <v>1511</v>
      </c>
      <c r="C203" s="138" t="s">
        <v>1512</v>
      </c>
      <c r="D203" s="142">
        <v>0</v>
      </c>
      <c r="E203" s="142">
        <v>0</v>
      </c>
      <c r="F203" s="142">
        <v>0</v>
      </c>
      <c r="G203" s="142">
        <v>0</v>
      </c>
      <c r="H203" s="142">
        <v>0</v>
      </c>
      <c r="I203" s="142">
        <v>0</v>
      </c>
      <c r="J203" s="142"/>
      <c r="K203" s="142"/>
      <c r="L203" s="134">
        <v>0</v>
      </c>
      <c r="M203" s="134">
        <v>0</v>
      </c>
      <c r="N203" s="142">
        <v>0</v>
      </c>
      <c r="O203" s="142">
        <v>0</v>
      </c>
      <c r="P203" s="142">
        <v>0</v>
      </c>
      <c r="Q203" s="142">
        <v>0</v>
      </c>
      <c r="R203" s="142">
        <v>0</v>
      </c>
      <c r="S203" s="142">
        <v>0</v>
      </c>
      <c r="T203" s="142">
        <v>0</v>
      </c>
      <c r="U203" s="142">
        <v>0</v>
      </c>
      <c r="V203" s="142">
        <v>0</v>
      </c>
      <c r="W203" s="142">
        <v>0</v>
      </c>
    </row>
    <row r="204" spans="1:23" s="106" customFormat="1" ht="63" x14ac:dyDescent="0.25">
      <c r="A204" s="267">
        <f t="shared" si="70"/>
        <v>165</v>
      </c>
      <c r="B204" s="133" t="s">
        <v>1513</v>
      </c>
      <c r="C204" s="138" t="s">
        <v>1514</v>
      </c>
      <c r="D204" s="142">
        <v>0</v>
      </c>
      <c r="E204" s="142">
        <v>0</v>
      </c>
      <c r="F204" s="142">
        <v>0</v>
      </c>
      <c r="G204" s="142">
        <v>0</v>
      </c>
      <c r="H204" s="142">
        <v>0.2</v>
      </c>
      <c r="I204" s="142">
        <v>0</v>
      </c>
      <c r="J204" s="142"/>
      <c r="K204" s="142"/>
      <c r="L204" s="134">
        <v>0.2</v>
      </c>
      <c r="M204" s="134">
        <v>0</v>
      </c>
      <c r="N204" s="142">
        <v>0</v>
      </c>
      <c r="O204" s="142">
        <v>0</v>
      </c>
      <c r="P204" s="142">
        <v>0</v>
      </c>
      <c r="Q204" s="142">
        <v>0</v>
      </c>
      <c r="R204" s="142">
        <v>0</v>
      </c>
      <c r="S204" s="142">
        <v>0</v>
      </c>
      <c r="T204" s="142">
        <v>0</v>
      </c>
      <c r="U204" s="142">
        <v>0</v>
      </c>
      <c r="V204" s="142">
        <v>0</v>
      </c>
      <c r="W204" s="142">
        <v>0</v>
      </c>
    </row>
    <row r="205" spans="1:23" s="106" customFormat="1" ht="31.5" x14ac:dyDescent="0.25">
      <c r="A205" s="267">
        <f t="shared" si="70"/>
        <v>166</v>
      </c>
      <c r="B205" s="133" t="s">
        <v>1515</v>
      </c>
      <c r="C205" s="138" t="s">
        <v>1516</v>
      </c>
      <c r="D205" s="142">
        <v>0</v>
      </c>
      <c r="E205" s="142">
        <v>0</v>
      </c>
      <c r="F205" s="142">
        <v>0</v>
      </c>
      <c r="G205" s="142">
        <v>0</v>
      </c>
      <c r="H205" s="142">
        <v>0</v>
      </c>
      <c r="I205" s="142">
        <v>0</v>
      </c>
      <c r="J205" s="142"/>
      <c r="K205" s="142"/>
      <c r="L205" s="134">
        <v>0</v>
      </c>
      <c r="M205" s="134">
        <v>0</v>
      </c>
      <c r="N205" s="142">
        <v>0</v>
      </c>
      <c r="O205" s="142">
        <v>0</v>
      </c>
      <c r="P205" s="142">
        <v>0</v>
      </c>
      <c r="Q205" s="142">
        <v>0</v>
      </c>
      <c r="R205" s="142">
        <v>0</v>
      </c>
      <c r="S205" s="142">
        <v>0</v>
      </c>
      <c r="T205" s="142">
        <v>0</v>
      </c>
      <c r="U205" s="142">
        <v>0</v>
      </c>
      <c r="V205" s="142">
        <v>0</v>
      </c>
      <c r="W205" s="142">
        <v>0</v>
      </c>
    </row>
    <row r="206" spans="1:23" s="106" customFormat="1" ht="78.75" x14ac:dyDescent="0.25">
      <c r="A206" s="267">
        <f t="shared" si="70"/>
        <v>167</v>
      </c>
      <c r="B206" s="140" t="s">
        <v>1827</v>
      </c>
      <c r="C206" s="132" t="s">
        <v>1828</v>
      </c>
      <c r="D206" s="142">
        <v>0</v>
      </c>
      <c r="E206" s="142">
        <v>0</v>
      </c>
      <c r="F206" s="142">
        <v>0</v>
      </c>
      <c r="G206" s="142">
        <v>0</v>
      </c>
      <c r="H206" s="142">
        <v>0</v>
      </c>
      <c r="I206" s="142">
        <v>0</v>
      </c>
      <c r="J206" s="142"/>
      <c r="K206" s="142"/>
      <c r="L206" s="134">
        <v>0</v>
      </c>
      <c r="M206" s="134">
        <v>0</v>
      </c>
      <c r="N206" s="142">
        <v>0</v>
      </c>
      <c r="O206" s="142">
        <v>0</v>
      </c>
      <c r="P206" s="142">
        <v>0</v>
      </c>
      <c r="Q206" s="142">
        <v>0</v>
      </c>
      <c r="R206" s="142">
        <v>0</v>
      </c>
      <c r="S206" s="142">
        <v>0</v>
      </c>
      <c r="T206" s="142">
        <v>0</v>
      </c>
      <c r="U206" s="142">
        <v>0</v>
      </c>
      <c r="V206" s="142">
        <v>0</v>
      </c>
      <c r="W206" s="142">
        <v>0</v>
      </c>
    </row>
    <row r="207" spans="1:23" s="106" customFormat="1" ht="31.5" x14ac:dyDescent="0.25">
      <c r="A207" s="267">
        <f t="shared" si="70"/>
        <v>168</v>
      </c>
      <c r="B207" s="140" t="s">
        <v>1829</v>
      </c>
      <c r="C207" s="132" t="s">
        <v>1830</v>
      </c>
      <c r="D207" s="142">
        <v>0</v>
      </c>
      <c r="E207" s="142">
        <v>0</v>
      </c>
      <c r="F207" s="142">
        <v>0</v>
      </c>
      <c r="G207" s="142">
        <v>0</v>
      </c>
      <c r="H207" s="142">
        <v>0</v>
      </c>
      <c r="I207" s="142">
        <v>0</v>
      </c>
      <c r="J207" s="142"/>
      <c r="K207" s="142"/>
      <c r="L207" s="134">
        <v>0</v>
      </c>
      <c r="M207" s="134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0</v>
      </c>
      <c r="S207" s="142">
        <v>0</v>
      </c>
      <c r="T207" s="142">
        <v>0</v>
      </c>
      <c r="U207" s="142">
        <v>0</v>
      </c>
      <c r="V207" s="142">
        <v>0</v>
      </c>
      <c r="W207" s="142">
        <v>0</v>
      </c>
    </row>
    <row r="208" spans="1:23" s="106" customFormat="1" ht="15.75" x14ac:dyDescent="0.25">
      <c r="A208" s="267"/>
      <c r="B208" s="189" t="s">
        <v>410</v>
      </c>
      <c r="C208" s="177"/>
      <c r="D208" s="168">
        <f t="shared" ref="D208:L208" si="79">SUM(D209:D209)</f>
        <v>0</v>
      </c>
      <c r="E208" s="168">
        <f t="shared" si="79"/>
        <v>0</v>
      </c>
      <c r="F208" s="168">
        <f t="shared" si="79"/>
        <v>0</v>
      </c>
      <c r="G208" s="168">
        <f t="shared" si="79"/>
        <v>0</v>
      </c>
      <c r="H208" s="168">
        <f t="shared" si="79"/>
        <v>0</v>
      </c>
      <c r="I208" s="168">
        <f t="shared" si="79"/>
        <v>0</v>
      </c>
      <c r="J208" s="168">
        <f t="shared" si="79"/>
        <v>0</v>
      </c>
      <c r="K208" s="168">
        <f t="shared" si="79"/>
        <v>0</v>
      </c>
      <c r="L208" s="168">
        <f t="shared" si="79"/>
        <v>0</v>
      </c>
      <c r="M208" s="168">
        <v>0</v>
      </c>
      <c r="N208" s="168">
        <f t="shared" ref="N208:W208" si="80">SUM(N209:N209)</f>
        <v>0</v>
      </c>
      <c r="O208" s="168">
        <f t="shared" si="80"/>
        <v>0</v>
      </c>
      <c r="P208" s="168">
        <f t="shared" si="80"/>
        <v>0</v>
      </c>
      <c r="Q208" s="168">
        <f t="shared" si="80"/>
        <v>0</v>
      </c>
      <c r="R208" s="168">
        <f t="shared" si="80"/>
        <v>0</v>
      </c>
      <c r="S208" s="168">
        <f t="shared" si="80"/>
        <v>0</v>
      </c>
      <c r="T208" s="168">
        <f t="shared" si="80"/>
        <v>0</v>
      </c>
      <c r="U208" s="168">
        <f t="shared" si="80"/>
        <v>0</v>
      </c>
      <c r="V208" s="168">
        <f t="shared" si="80"/>
        <v>0</v>
      </c>
      <c r="W208" s="168">
        <f t="shared" si="80"/>
        <v>0</v>
      </c>
    </row>
    <row r="209" spans="1:23" s="106" customFormat="1" ht="63" x14ac:dyDescent="0.25">
      <c r="A209" s="267">
        <f t="shared" si="70"/>
        <v>169</v>
      </c>
      <c r="B209" s="174" t="s">
        <v>411</v>
      </c>
      <c r="C209" s="138" t="s">
        <v>412</v>
      </c>
      <c r="D209" s="142">
        <v>0</v>
      </c>
      <c r="E209" s="142">
        <v>0</v>
      </c>
      <c r="F209" s="142">
        <v>0</v>
      </c>
      <c r="G209" s="142">
        <v>0</v>
      </c>
      <c r="H209" s="142">
        <v>0</v>
      </c>
      <c r="I209" s="142">
        <v>0</v>
      </c>
      <c r="J209" s="170">
        <v>0</v>
      </c>
      <c r="K209" s="170">
        <v>0</v>
      </c>
      <c r="L209" s="134">
        <v>0</v>
      </c>
      <c r="M209" s="134">
        <v>0</v>
      </c>
      <c r="N209" s="170">
        <f t="shared" ref="N209:W209" si="81">SUM(N210:N212)</f>
        <v>0</v>
      </c>
      <c r="O209" s="170">
        <f t="shared" si="81"/>
        <v>0</v>
      </c>
      <c r="P209" s="170">
        <f t="shared" si="81"/>
        <v>0</v>
      </c>
      <c r="Q209" s="170">
        <f t="shared" si="81"/>
        <v>0</v>
      </c>
      <c r="R209" s="170">
        <f t="shared" si="81"/>
        <v>0</v>
      </c>
      <c r="S209" s="170">
        <f t="shared" si="81"/>
        <v>0</v>
      </c>
      <c r="T209" s="170">
        <f t="shared" si="81"/>
        <v>0</v>
      </c>
      <c r="U209" s="170">
        <f t="shared" si="81"/>
        <v>0</v>
      </c>
      <c r="V209" s="170">
        <f t="shared" si="81"/>
        <v>0</v>
      </c>
      <c r="W209" s="170">
        <f t="shared" si="81"/>
        <v>0</v>
      </c>
    </row>
    <row r="210" spans="1:23" s="106" customFormat="1" ht="15.75" x14ac:dyDescent="0.25">
      <c r="A210" s="267"/>
      <c r="B210" s="187" t="s">
        <v>413</v>
      </c>
      <c r="C210" s="188"/>
      <c r="D210" s="201">
        <f t="shared" ref="D210:L210" si="82">SUM(D211:D215)</f>
        <v>0</v>
      </c>
      <c r="E210" s="201">
        <f t="shared" si="82"/>
        <v>0</v>
      </c>
      <c r="F210" s="201">
        <f t="shared" si="82"/>
        <v>0</v>
      </c>
      <c r="G210" s="201">
        <f t="shared" si="82"/>
        <v>1.25</v>
      </c>
      <c r="H210" s="201">
        <f t="shared" si="82"/>
        <v>0</v>
      </c>
      <c r="I210" s="201">
        <f t="shared" si="82"/>
        <v>1.6600000000000001</v>
      </c>
      <c r="J210" s="201">
        <f t="shared" si="82"/>
        <v>0</v>
      </c>
      <c r="K210" s="201">
        <f t="shared" si="82"/>
        <v>0</v>
      </c>
      <c r="L210" s="201">
        <f t="shared" si="82"/>
        <v>0</v>
      </c>
      <c r="M210" s="201">
        <v>2.91</v>
      </c>
      <c r="N210" s="201">
        <f t="shared" ref="N210:W210" si="83">SUM(N211:N215)</f>
        <v>0</v>
      </c>
      <c r="O210" s="201">
        <f t="shared" si="83"/>
        <v>0</v>
      </c>
      <c r="P210" s="201">
        <f t="shared" si="83"/>
        <v>0</v>
      </c>
      <c r="Q210" s="201">
        <f t="shared" si="83"/>
        <v>0</v>
      </c>
      <c r="R210" s="201">
        <f t="shared" si="83"/>
        <v>0</v>
      </c>
      <c r="S210" s="201">
        <f t="shared" si="83"/>
        <v>0</v>
      </c>
      <c r="T210" s="201">
        <f t="shared" si="83"/>
        <v>0</v>
      </c>
      <c r="U210" s="201">
        <f t="shared" si="83"/>
        <v>0</v>
      </c>
      <c r="V210" s="201">
        <f t="shared" si="83"/>
        <v>0</v>
      </c>
      <c r="W210" s="201">
        <f t="shared" si="83"/>
        <v>0</v>
      </c>
    </row>
    <row r="211" spans="1:23" s="106" customFormat="1" ht="31.5" x14ac:dyDescent="0.25">
      <c r="A211" s="267">
        <f t="shared" si="70"/>
        <v>170</v>
      </c>
      <c r="B211" s="133" t="s">
        <v>414</v>
      </c>
      <c r="C211" s="138" t="s">
        <v>415</v>
      </c>
      <c r="D211" s="142">
        <v>0</v>
      </c>
      <c r="E211" s="142">
        <v>0</v>
      </c>
      <c r="F211" s="142">
        <v>0</v>
      </c>
      <c r="G211" s="142">
        <v>1</v>
      </c>
      <c r="H211" s="142">
        <v>0</v>
      </c>
      <c r="I211" s="142">
        <v>0</v>
      </c>
      <c r="J211" s="142"/>
      <c r="K211" s="142"/>
      <c r="L211" s="134">
        <v>0</v>
      </c>
      <c r="M211" s="134">
        <v>1</v>
      </c>
      <c r="N211" s="142">
        <v>0</v>
      </c>
      <c r="O211" s="142">
        <v>0</v>
      </c>
      <c r="P211" s="142">
        <v>0</v>
      </c>
      <c r="Q211" s="142">
        <v>0</v>
      </c>
      <c r="R211" s="142">
        <v>0</v>
      </c>
      <c r="S211" s="142">
        <v>0</v>
      </c>
      <c r="T211" s="142">
        <v>0</v>
      </c>
      <c r="U211" s="142">
        <v>0</v>
      </c>
      <c r="V211" s="142">
        <v>0</v>
      </c>
      <c r="W211" s="142">
        <v>0</v>
      </c>
    </row>
    <row r="212" spans="1:23" s="106" customFormat="1" ht="31.5" x14ac:dyDescent="0.25">
      <c r="A212" s="267">
        <f t="shared" si="70"/>
        <v>171</v>
      </c>
      <c r="B212" s="133" t="s">
        <v>416</v>
      </c>
      <c r="C212" s="138" t="s">
        <v>1684</v>
      </c>
      <c r="D212" s="142">
        <v>0</v>
      </c>
      <c r="E212" s="142">
        <v>0</v>
      </c>
      <c r="F212" s="142">
        <v>0</v>
      </c>
      <c r="G212" s="142">
        <v>0</v>
      </c>
      <c r="H212" s="142">
        <v>0</v>
      </c>
      <c r="I212" s="142">
        <v>0.4</v>
      </c>
      <c r="J212" s="142"/>
      <c r="K212" s="142"/>
      <c r="L212" s="134">
        <v>0</v>
      </c>
      <c r="M212" s="134">
        <v>0.4</v>
      </c>
      <c r="N212" s="142">
        <v>0</v>
      </c>
      <c r="O212" s="142">
        <v>0</v>
      </c>
      <c r="P212" s="142">
        <v>0</v>
      </c>
      <c r="Q212" s="142">
        <v>0</v>
      </c>
      <c r="R212" s="142">
        <v>0</v>
      </c>
      <c r="S212" s="142">
        <v>0</v>
      </c>
      <c r="T212" s="142">
        <v>0</v>
      </c>
      <c r="U212" s="142">
        <v>0</v>
      </c>
      <c r="V212" s="142">
        <v>0</v>
      </c>
      <c r="W212" s="142">
        <v>0</v>
      </c>
    </row>
    <row r="213" spans="1:23" s="106" customFormat="1" ht="78.75" x14ac:dyDescent="0.25">
      <c r="A213" s="267">
        <f t="shared" si="70"/>
        <v>172</v>
      </c>
      <c r="B213" s="174" t="s">
        <v>1831</v>
      </c>
      <c r="C213" s="138" t="s">
        <v>417</v>
      </c>
      <c r="D213" s="142">
        <v>0</v>
      </c>
      <c r="E213" s="142">
        <v>0</v>
      </c>
      <c r="F213" s="142">
        <v>0</v>
      </c>
      <c r="G213" s="142">
        <v>0.25</v>
      </c>
      <c r="H213" s="142">
        <v>0</v>
      </c>
      <c r="I213" s="142">
        <v>0</v>
      </c>
      <c r="J213" s="170">
        <v>0</v>
      </c>
      <c r="K213" s="170">
        <v>0</v>
      </c>
      <c r="L213" s="134">
        <v>0</v>
      </c>
      <c r="M213" s="134">
        <v>0.25</v>
      </c>
      <c r="N213" s="170">
        <f t="shared" ref="N213:W213" si="84">SUM(N214:N214)</f>
        <v>0</v>
      </c>
      <c r="O213" s="170">
        <f t="shared" si="84"/>
        <v>0</v>
      </c>
      <c r="P213" s="170">
        <f t="shared" si="84"/>
        <v>0</v>
      </c>
      <c r="Q213" s="170">
        <f t="shared" si="84"/>
        <v>0</v>
      </c>
      <c r="R213" s="170">
        <f t="shared" si="84"/>
        <v>0</v>
      </c>
      <c r="S213" s="170">
        <f t="shared" si="84"/>
        <v>0</v>
      </c>
      <c r="T213" s="170">
        <f t="shared" si="84"/>
        <v>0</v>
      </c>
      <c r="U213" s="170">
        <f t="shared" si="84"/>
        <v>0</v>
      </c>
      <c r="V213" s="170">
        <f t="shared" si="84"/>
        <v>0</v>
      </c>
      <c r="W213" s="170">
        <f t="shared" si="84"/>
        <v>0</v>
      </c>
    </row>
    <row r="214" spans="1:23" s="106" customFormat="1" ht="31.5" x14ac:dyDescent="0.25">
      <c r="A214" s="267">
        <f t="shared" si="70"/>
        <v>173</v>
      </c>
      <c r="B214" s="133" t="s">
        <v>1832</v>
      </c>
      <c r="C214" s="138" t="s">
        <v>1833</v>
      </c>
      <c r="D214" s="142">
        <v>0</v>
      </c>
      <c r="E214" s="142">
        <v>0</v>
      </c>
      <c r="F214" s="142">
        <v>0</v>
      </c>
      <c r="G214" s="142">
        <v>0</v>
      </c>
      <c r="H214" s="142">
        <v>0</v>
      </c>
      <c r="I214" s="142">
        <v>0</v>
      </c>
      <c r="J214" s="142"/>
      <c r="K214" s="142"/>
      <c r="L214" s="134">
        <v>0</v>
      </c>
      <c r="M214" s="134">
        <v>0</v>
      </c>
      <c r="N214" s="142">
        <v>0</v>
      </c>
      <c r="O214" s="142">
        <v>0</v>
      </c>
      <c r="P214" s="142">
        <v>0</v>
      </c>
      <c r="Q214" s="142">
        <v>0</v>
      </c>
      <c r="R214" s="142">
        <v>0</v>
      </c>
      <c r="S214" s="142">
        <v>0</v>
      </c>
      <c r="T214" s="142">
        <v>0</v>
      </c>
      <c r="U214" s="142">
        <v>0</v>
      </c>
      <c r="V214" s="142">
        <v>0</v>
      </c>
      <c r="W214" s="142">
        <v>0</v>
      </c>
    </row>
    <row r="215" spans="1:23" s="106" customFormat="1" ht="31.5" x14ac:dyDescent="0.25">
      <c r="A215" s="267">
        <f t="shared" si="70"/>
        <v>174</v>
      </c>
      <c r="B215" s="174" t="s">
        <v>418</v>
      </c>
      <c r="C215" s="138" t="s">
        <v>419</v>
      </c>
      <c r="D215" s="142">
        <v>0</v>
      </c>
      <c r="E215" s="142">
        <v>0</v>
      </c>
      <c r="F215" s="142">
        <v>0</v>
      </c>
      <c r="G215" s="142">
        <v>0</v>
      </c>
      <c r="H215" s="142">
        <v>0</v>
      </c>
      <c r="I215" s="142">
        <v>1.26</v>
      </c>
      <c r="J215" s="170">
        <v>0</v>
      </c>
      <c r="K215" s="170">
        <v>0</v>
      </c>
      <c r="L215" s="134">
        <v>0</v>
      </c>
      <c r="M215" s="134">
        <v>1.26</v>
      </c>
      <c r="N215" s="170">
        <f t="shared" ref="N215:W215" si="85">SUM(N216:N218)</f>
        <v>0</v>
      </c>
      <c r="O215" s="170">
        <f t="shared" si="85"/>
        <v>0</v>
      </c>
      <c r="P215" s="170">
        <f t="shared" si="85"/>
        <v>0</v>
      </c>
      <c r="Q215" s="170">
        <f t="shared" si="85"/>
        <v>0</v>
      </c>
      <c r="R215" s="170">
        <f t="shared" si="85"/>
        <v>0</v>
      </c>
      <c r="S215" s="170">
        <f t="shared" si="85"/>
        <v>0</v>
      </c>
      <c r="T215" s="170">
        <f t="shared" si="85"/>
        <v>0</v>
      </c>
      <c r="U215" s="170">
        <f t="shared" si="85"/>
        <v>0</v>
      </c>
      <c r="V215" s="170">
        <f t="shared" si="85"/>
        <v>0</v>
      </c>
      <c r="W215" s="170">
        <f t="shared" si="85"/>
        <v>0</v>
      </c>
    </row>
    <row r="216" spans="1:23" s="106" customFormat="1" ht="15.75" x14ac:dyDescent="0.25">
      <c r="A216" s="267"/>
      <c r="B216" s="187" t="s">
        <v>420</v>
      </c>
      <c r="C216" s="188"/>
      <c r="D216" s="201">
        <f t="shared" ref="D216:L216" si="86">SUM(D217:D230)</f>
        <v>0</v>
      </c>
      <c r="E216" s="201">
        <f t="shared" si="86"/>
        <v>2.46</v>
      </c>
      <c r="F216" s="201">
        <f t="shared" si="86"/>
        <v>0.61499999999999999</v>
      </c>
      <c r="G216" s="201">
        <f t="shared" si="86"/>
        <v>0.4</v>
      </c>
      <c r="H216" s="201">
        <f t="shared" si="86"/>
        <v>0.878</v>
      </c>
      <c r="I216" s="201">
        <f t="shared" si="86"/>
        <v>3.26</v>
      </c>
      <c r="J216" s="201">
        <f t="shared" si="86"/>
        <v>0</v>
      </c>
      <c r="K216" s="201">
        <f t="shared" si="86"/>
        <v>0</v>
      </c>
      <c r="L216" s="201">
        <f t="shared" si="86"/>
        <v>1.4929999999999999</v>
      </c>
      <c r="M216" s="201">
        <v>6.120000000000001</v>
      </c>
      <c r="N216" s="201">
        <f t="shared" ref="N216:W216" si="87">SUM(N217:N230)</f>
        <v>0</v>
      </c>
      <c r="O216" s="201">
        <f t="shared" si="87"/>
        <v>0</v>
      </c>
      <c r="P216" s="201">
        <f t="shared" si="87"/>
        <v>0</v>
      </c>
      <c r="Q216" s="201">
        <f t="shared" si="87"/>
        <v>0</v>
      </c>
      <c r="R216" s="201">
        <f t="shared" si="87"/>
        <v>0</v>
      </c>
      <c r="S216" s="201">
        <f t="shared" si="87"/>
        <v>0</v>
      </c>
      <c r="T216" s="201">
        <f t="shared" si="87"/>
        <v>0</v>
      </c>
      <c r="U216" s="201">
        <f t="shared" si="87"/>
        <v>0</v>
      </c>
      <c r="V216" s="201">
        <f t="shared" si="87"/>
        <v>0</v>
      </c>
      <c r="W216" s="201">
        <f t="shared" si="87"/>
        <v>0</v>
      </c>
    </row>
    <row r="217" spans="1:23" s="106" customFormat="1" ht="47.25" x14ac:dyDescent="0.25">
      <c r="A217" s="267">
        <f t="shared" ref="A217:A279" si="88">IF(A216&gt;0,A216+1,A215+1)</f>
        <v>175</v>
      </c>
      <c r="B217" s="133" t="s">
        <v>421</v>
      </c>
      <c r="C217" s="138" t="s">
        <v>422</v>
      </c>
      <c r="D217" s="142">
        <v>0</v>
      </c>
      <c r="E217" s="142">
        <v>0.8</v>
      </c>
      <c r="F217" s="142">
        <v>0</v>
      </c>
      <c r="G217" s="142">
        <v>0</v>
      </c>
      <c r="H217" s="142">
        <v>0</v>
      </c>
      <c r="I217" s="142">
        <v>0</v>
      </c>
      <c r="J217" s="142"/>
      <c r="K217" s="142"/>
      <c r="L217" s="134">
        <v>0</v>
      </c>
      <c r="M217" s="134">
        <v>0.8</v>
      </c>
      <c r="N217" s="142">
        <v>0</v>
      </c>
      <c r="O217" s="142">
        <v>0</v>
      </c>
      <c r="P217" s="142">
        <v>0</v>
      </c>
      <c r="Q217" s="142">
        <v>0</v>
      </c>
      <c r="R217" s="142">
        <v>0</v>
      </c>
      <c r="S217" s="142">
        <v>0</v>
      </c>
      <c r="T217" s="142">
        <v>0</v>
      </c>
      <c r="U217" s="142">
        <v>0</v>
      </c>
      <c r="V217" s="142">
        <v>0</v>
      </c>
      <c r="W217" s="142">
        <v>0</v>
      </c>
    </row>
    <row r="218" spans="1:23" s="106" customFormat="1" ht="31.5" x14ac:dyDescent="0.25">
      <c r="A218" s="267">
        <f t="shared" si="88"/>
        <v>176</v>
      </c>
      <c r="B218" s="133" t="s">
        <v>423</v>
      </c>
      <c r="C218" s="138" t="s">
        <v>424</v>
      </c>
      <c r="D218" s="142">
        <v>0</v>
      </c>
      <c r="E218" s="142">
        <v>0</v>
      </c>
      <c r="F218" s="142">
        <v>0</v>
      </c>
      <c r="G218" s="142">
        <v>0</v>
      </c>
      <c r="H218" s="142">
        <v>0</v>
      </c>
      <c r="I218" s="142">
        <v>0</v>
      </c>
      <c r="J218" s="142"/>
      <c r="K218" s="142"/>
      <c r="L218" s="134">
        <v>0</v>
      </c>
      <c r="M218" s="134">
        <v>0</v>
      </c>
      <c r="N218" s="142">
        <v>0</v>
      </c>
      <c r="O218" s="142">
        <v>0</v>
      </c>
      <c r="P218" s="142">
        <v>0</v>
      </c>
      <c r="Q218" s="142">
        <v>0</v>
      </c>
      <c r="R218" s="142">
        <v>0</v>
      </c>
      <c r="S218" s="142">
        <v>0</v>
      </c>
      <c r="T218" s="142">
        <v>0</v>
      </c>
      <c r="U218" s="142">
        <v>0</v>
      </c>
      <c r="V218" s="142">
        <v>0</v>
      </c>
      <c r="W218" s="142">
        <v>0</v>
      </c>
    </row>
    <row r="219" spans="1:23" s="106" customFormat="1" ht="47.25" x14ac:dyDescent="0.25">
      <c r="A219" s="267">
        <f t="shared" si="88"/>
        <v>177</v>
      </c>
      <c r="B219" s="174" t="s">
        <v>425</v>
      </c>
      <c r="C219" s="138" t="s">
        <v>426</v>
      </c>
      <c r="D219" s="142">
        <v>0</v>
      </c>
      <c r="E219" s="142">
        <v>0</v>
      </c>
      <c r="F219" s="142">
        <v>0</v>
      </c>
      <c r="G219" s="142">
        <v>0</v>
      </c>
      <c r="H219" s="142">
        <v>0</v>
      </c>
      <c r="I219" s="142">
        <v>0.8</v>
      </c>
      <c r="J219" s="170">
        <v>0</v>
      </c>
      <c r="K219" s="170">
        <v>0</v>
      </c>
      <c r="L219" s="134">
        <v>0</v>
      </c>
      <c r="M219" s="134">
        <v>0.8</v>
      </c>
      <c r="N219" s="170">
        <f t="shared" ref="N219:W219" si="89">SUM(N220:N222)</f>
        <v>0</v>
      </c>
      <c r="O219" s="170">
        <f t="shared" si="89"/>
        <v>0</v>
      </c>
      <c r="P219" s="170">
        <f t="shared" si="89"/>
        <v>0</v>
      </c>
      <c r="Q219" s="170">
        <f t="shared" si="89"/>
        <v>0</v>
      </c>
      <c r="R219" s="170">
        <f t="shared" si="89"/>
        <v>0</v>
      </c>
      <c r="S219" s="170">
        <f t="shared" si="89"/>
        <v>0</v>
      </c>
      <c r="T219" s="170">
        <f t="shared" si="89"/>
        <v>0</v>
      </c>
      <c r="U219" s="170">
        <f t="shared" si="89"/>
        <v>0</v>
      </c>
      <c r="V219" s="170">
        <f t="shared" si="89"/>
        <v>0</v>
      </c>
      <c r="W219" s="170">
        <f t="shared" si="89"/>
        <v>0</v>
      </c>
    </row>
    <row r="220" spans="1:23" s="106" customFormat="1" ht="47.25" x14ac:dyDescent="0.25">
      <c r="A220" s="267">
        <f t="shared" si="88"/>
        <v>178</v>
      </c>
      <c r="B220" s="133" t="s">
        <v>427</v>
      </c>
      <c r="C220" s="138" t="s">
        <v>428</v>
      </c>
      <c r="D220" s="142">
        <v>0</v>
      </c>
      <c r="E220" s="142">
        <v>0</v>
      </c>
      <c r="F220" s="142">
        <v>0</v>
      </c>
      <c r="G220" s="142">
        <v>0</v>
      </c>
      <c r="H220" s="142">
        <v>0</v>
      </c>
      <c r="I220" s="142">
        <v>0</v>
      </c>
      <c r="J220" s="142"/>
      <c r="K220" s="142"/>
      <c r="L220" s="134">
        <v>0</v>
      </c>
      <c r="M220" s="134">
        <v>0</v>
      </c>
      <c r="N220" s="142">
        <v>0</v>
      </c>
      <c r="O220" s="142">
        <v>0</v>
      </c>
      <c r="P220" s="142">
        <v>0</v>
      </c>
      <c r="Q220" s="142">
        <v>0</v>
      </c>
      <c r="R220" s="142">
        <v>0</v>
      </c>
      <c r="S220" s="142">
        <v>0</v>
      </c>
      <c r="T220" s="142">
        <v>0</v>
      </c>
      <c r="U220" s="142">
        <v>0</v>
      </c>
      <c r="V220" s="142">
        <v>0</v>
      </c>
      <c r="W220" s="142">
        <v>0</v>
      </c>
    </row>
    <row r="221" spans="1:23" s="106" customFormat="1" ht="31.5" x14ac:dyDescent="0.25">
      <c r="A221" s="267">
        <f t="shared" si="88"/>
        <v>179</v>
      </c>
      <c r="B221" s="133" t="s">
        <v>429</v>
      </c>
      <c r="C221" s="138" t="s">
        <v>430</v>
      </c>
      <c r="D221" s="142">
        <v>0</v>
      </c>
      <c r="E221" s="142">
        <v>0</v>
      </c>
      <c r="F221" s="142">
        <v>0</v>
      </c>
      <c r="G221" s="142">
        <v>0</v>
      </c>
      <c r="H221" s="142">
        <v>0</v>
      </c>
      <c r="I221" s="142">
        <v>1.26</v>
      </c>
      <c r="J221" s="142"/>
      <c r="K221" s="142"/>
      <c r="L221" s="134">
        <v>0</v>
      </c>
      <c r="M221" s="134">
        <v>1.26</v>
      </c>
      <c r="N221" s="142">
        <v>0</v>
      </c>
      <c r="O221" s="142">
        <v>0</v>
      </c>
      <c r="P221" s="142">
        <v>0</v>
      </c>
      <c r="Q221" s="142">
        <v>0</v>
      </c>
      <c r="R221" s="142">
        <v>0</v>
      </c>
      <c r="S221" s="142">
        <v>0</v>
      </c>
      <c r="T221" s="142">
        <v>0</v>
      </c>
      <c r="U221" s="142">
        <v>0</v>
      </c>
      <c r="V221" s="142">
        <v>0</v>
      </c>
      <c r="W221" s="142">
        <v>0</v>
      </c>
    </row>
    <row r="222" spans="1:23" s="106" customFormat="1" ht="63" x14ac:dyDescent="0.25">
      <c r="A222" s="267">
        <f t="shared" si="88"/>
        <v>180</v>
      </c>
      <c r="B222" s="133" t="s">
        <v>431</v>
      </c>
      <c r="C222" s="139" t="s">
        <v>432</v>
      </c>
      <c r="D222" s="142">
        <v>0</v>
      </c>
      <c r="E222" s="142">
        <v>1.26</v>
      </c>
      <c r="F222" s="142">
        <v>0</v>
      </c>
      <c r="G222" s="142">
        <v>0</v>
      </c>
      <c r="H222" s="142">
        <v>0</v>
      </c>
      <c r="I222" s="142">
        <v>0</v>
      </c>
      <c r="J222" s="142"/>
      <c r="K222" s="142"/>
      <c r="L222" s="134">
        <v>0</v>
      </c>
      <c r="M222" s="134">
        <v>1.26</v>
      </c>
      <c r="N222" s="142">
        <v>0</v>
      </c>
      <c r="O222" s="142">
        <v>0</v>
      </c>
      <c r="P222" s="142">
        <v>0</v>
      </c>
      <c r="Q222" s="142">
        <v>0</v>
      </c>
      <c r="R222" s="142">
        <v>0</v>
      </c>
      <c r="S222" s="142">
        <v>0</v>
      </c>
      <c r="T222" s="142">
        <v>0</v>
      </c>
      <c r="U222" s="142">
        <v>0</v>
      </c>
      <c r="V222" s="142">
        <v>0</v>
      </c>
      <c r="W222" s="142">
        <v>0</v>
      </c>
    </row>
    <row r="223" spans="1:23" s="106" customFormat="1" ht="31.5" x14ac:dyDescent="0.25">
      <c r="A223" s="267">
        <f t="shared" si="88"/>
        <v>181</v>
      </c>
      <c r="B223" s="174" t="s">
        <v>433</v>
      </c>
      <c r="C223" s="138" t="s">
        <v>434</v>
      </c>
      <c r="D223" s="142">
        <v>0</v>
      </c>
      <c r="E223" s="142">
        <v>0.4</v>
      </c>
      <c r="F223" s="142">
        <v>0</v>
      </c>
      <c r="G223" s="142">
        <v>0</v>
      </c>
      <c r="H223" s="142">
        <v>0</v>
      </c>
      <c r="I223" s="142">
        <v>0</v>
      </c>
      <c r="J223" s="170">
        <v>0</v>
      </c>
      <c r="K223" s="170">
        <v>0</v>
      </c>
      <c r="L223" s="134">
        <v>0</v>
      </c>
      <c r="M223" s="134">
        <v>0.4</v>
      </c>
      <c r="N223" s="170">
        <f t="shared" ref="N223:W223" si="90">SUM(N224:N234)</f>
        <v>0</v>
      </c>
      <c r="O223" s="170">
        <f t="shared" si="90"/>
        <v>0</v>
      </c>
      <c r="P223" s="170">
        <f t="shared" si="90"/>
        <v>0</v>
      </c>
      <c r="Q223" s="170">
        <f t="shared" si="90"/>
        <v>0</v>
      </c>
      <c r="R223" s="170">
        <f t="shared" si="90"/>
        <v>0</v>
      </c>
      <c r="S223" s="170">
        <f t="shared" si="90"/>
        <v>0</v>
      </c>
      <c r="T223" s="170">
        <f t="shared" si="90"/>
        <v>0</v>
      </c>
      <c r="U223" s="170">
        <f t="shared" si="90"/>
        <v>0</v>
      </c>
      <c r="V223" s="170">
        <f t="shared" si="90"/>
        <v>0</v>
      </c>
      <c r="W223" s="170">
        <f t="shared" si="90"/>
        <v>0</v>
      </c>
    </row>
    <row r="224" spans="1:23" s="106" customFormat="1" ht="63" x14ac:dyDescent="0.25">
      <c r="A224" s="267">
        <f t="shared" si="88"/>
        <v>182</v>
      </c>
      <c r="B224" s="133" t="s">
        <v>435</v>
      </c>
      <c r="C224" s="138" t="s">
        <v>436</v>
      </c>
      <c r="D224" s="142">
        <v>0</v>
      </c>
      <c r="E224" s="142">
        <v>0</v>
      </c>
      <c r="F224" s="142">
        <v>0.61499999999999999</v>
      </c>
      <c r="G224" s="142">
        <v>0</v>
      </c>
      <c r="H224" s="142">
        <v>0</v>
      </c>
      <c r="I224" s="142">
        <v>0</v>
      </c>
      <c r="J224" s="142"/>
      <c r="K224" s="142"/>
      <c r="L224" s="134">
        <v>0.61499999999999999</v>
      </c>
      <c r="M224" s="134">
        <v>0</v>
      </c>
      <c r="N224" s="142">
        <v>0</v>
      </c>
      <c r="O224" s="142">
        <v>0</v>
      </c>
      <c r="P224" s="142">
        <v>0</v>
      </c>
      <c r="Q224" s="142">
        <v>0</v>
      </c>
      <c r="R224" s="142">
        <v>0</v>
      </c>
      <c r="S224" s="142">
        <v>0</v>
      </c>
      <c r="T224" s="142">
        <v>0</v>
      </c>
      <c r="U224" s="142">
        <v>0</v>
      </c>
      <c r="V224" s="142">
        <v>0</v>
      </c>
      <c r="W224" s="142">
        <v>0</v>
      </c>
    </row>
    <row r="225" spans="1:23" s="106" customFormat="1" ht="47.25" x14ac:dyDescent="0.25">
      <c r="A225" s="267">
        <f t="shared" si="88"/>
        <v>183</v>
      </c>
      <c r="B225" s="133" t="s">
        <v>437</v>
      </c>
      <c r="C225" s="138" t="s">
        <v>438</v>
      </c>
      <c r="D225" s="142">
        <v>0</v>
      </c>
      <c r="E225" s="142">
        <v>0</v>
      </c>
      <c r="F225" s="142">
        <v>0</v>
      </c>
      <c r="G225" s="142">
        <v>0</v>
      </c>
      <c r="H225" s="142">
        <v>0.878</v>
      </c>
      <c r="I225" s="142">
        <v>0</v>
      </c>
      <c r="J225" s="142"/>
      <c r="K225" s="142"/>
      <c r="L225" s="134">
        <v>0.878</v>
      </c>
      <c r="M225" s="134">
        <v>0</v>
      </c>
      <c r="N225" s="142">
        <v>0</v>
      </c>
      <c r="O225" s="142">
        <v>0</v>
      </c>
      <c r="P225" s="142">
        <v>0</v>
      </c>
      <c r="Q225" s="142">
        <v>0</v>
      </c>
      <c r="R225" s="142">
        <v>0</v>
      </c>
      <c r="S225" s="142">
        <v>0</v>
      </c>
      <c r="T225" s="142">
        <v>0</v>
      </c>
      <c r="U225" s="142">
        <v>0</v>
      </c>
      <c r="V225" s="142">
        <v>0</v>
      </c>
      <c r="W225" s="142">
        <v>0</v>
      </c>
    </row>
    <row r="226" spans="1:23" s="106" customFormat="1" ht="63" x14ac:dyDescent="0.25">
      <c r="A226" s="267">
        <f t="shared" si="88"/>
        <v>184</v>
      </c>
      <c r="B226" s="133" t="s">
        <v>439</v>
      </c>
      <c r="C226" s="138" t="s">
        <v>440</v>
      </c>
      <c r="D226" s="142">
        <v>0</v>
      </c>
      <c r="E226" s="142">
        <v>0</v>
      </c>
      <c r="F226" s="142">
        <v>0</v>
      </c>
      <c r="G226" s="142">
        <v>0</v>
      </c>
      <c r="H226" s="142">
        <v>0</v>
      </c>
      <c r="I226" s="142">
        <v>0</v>
      </c>
      <c r="J226" s="142"/>
      <c r="K226" s="142"/>
      <c r="L226" s="134">
        <v>0</v>
      </c>
      <c r="M226" s="134">
        <v>0</v>
      </c>
      <c r="N226" s="142">
        <v>0</v>
      </c>
      <c r="O226" s="142">
        <v>0</v>
      </c>
      <c r="P226" s="142">
        <v>0</v>
      </c>
      <c r="Q226" s="142">
        <v>0</v>
      </c>
      <c r="R226" s="142">
        <v>0</v>
      </c>
      <c r="S226" s="142">
        <v>0</v>
      </c>
      <c r="T226" s="142">
        <v>0</v>
      </c>
      <c r="U226" s="142">
        <v>0</v>
      </c>
      <c r="V226" s="142">
        <v>0</v>
      </c>
      <c r="W226" s="142">
        <v>0</v>
      </c>
    </row>
    <row r="227" spans="1:23" s="106" customFormat="1" ht="31.5" x14ac:dyDescent="0.25">
      <c r="A227" s="267">
        <f t="shared" si="88"/>
        <v>185</v>
      </c>
      <c r="B227" s="133" t="s">
        <v>441</v>
      </c>
      <c r="C227" s="138" t="s">
        <v>442</v>
      </c>
      <c r="D227" s="142">
        <v>0</v>
      </c>
      <c r="E227" s="142">
        <v>0</v>
      </c>
      <c r="F227" s="142">
        <v>0</v>
      </c>
      <c r="G227" s="142">
        <v>0</v>
      </c>
      <c r="H227" s="142">
        <v>0</v>
      </c>
      <c r="I227" s="142">
        <v>0</v>
      </c>
      <c r="J227" s="142"/>
      <c r="K227" s="142"/>
      <c r="L227" s="134">
        <v>0</v>
      </c>
      <c r="M227" s="134">
        <v>0</v>
      </c>
      <c r="N227" s="142">
        <v>0</v>
      </c>
      <c r="O227" s="142">
        <v>0</v>
      </c>
      <c r="P227" s="142">
        <v>0</v>
      </c>
      <c r="Q227" s="142">
        <v>0</v>
      </c>
      <c r="R227" s="142">
        <v>0</v>
      </c>
      <c r="S227" s="142">
        <v>0</v>
      </c>
      <c r="T227" s="142">
        <v>0</v>
      </c>
      <c r="U227" s="142">
        <v>0</v>
      </c>
      <c r="V227" s="142">
        <v>0</v>
      </c>
      <c r="W227" s="142">
        <v>0</v>
      </c>
    </row>
    <row r="228" spans="1:23" s="106" customFormat="1" ht="63" x14ac:dyDescent="0.25">
      <c r="A228" s="141">
        <f t="shared" si="88"/>
        <v>186</v>
      </c>
      <c r="B228" s="133" t="s">
        <v>443</v>
      </c>
      <c r="C228" s="138" t="s">
        <v>1685</v>
      </c>
      <c r="D228" s="142">
        <v>0</v>
      </c>
      <c r="E228" s="142">
        <v>0</v>
      </c>
      <c r="F228" s="142">
        <v>0</v>
      </c>
      <c r="G228" s="142">
        <v>0</v>
      </c>
      <c r="H228" s="142">
        <v>0</v>
      </c>
      <c r="I228" s="142">
        <v>0.4</v>
      </c>
      <c r="J228" s="142"/>
      <c r="K228" s="142"/>
      <c r="L228" s="134">
        <v>0</v>
      </c>
      <c r="M228" s="134">
        <v>0.4</v>
      </c>
      <c r="N228" s="142">
        <v>0</v>
      </c>
      <c r="O228" s="142">
        <v>0</v>
      </c>
      <c r="P228" s="142">
        <v>0</v>
      </c>
      <c r="Q228" s="142">
        <v>0</v>
      </c>
      <c r="R228" s="142">
        <v>0</v>
      </c>
      <c r="S228" s="142">
        <v>0</v>
      </c>
      <c r="T228" s="142">
        <v>0</v>
      </c>
      <c r="U228" s="142">
        <v>0</v>
      </c>
      <c r="V228" s="142">
        <v>0</v>
      </c>
      <c r="W228" s="142">
        <v>0</v>
      </c>
    </row>
    <row r="229" spans="1:23" s="106" customFormat="1" ht="63" x14ac:dyDescent="0.25">
      <c r="A229" s="267">
        <f t="shared" si="88"/>
        <v>187</v>
      </c>
      <c r="B229" s="133" t="s">
        <v>1517</v>
      </c>
      <c r="C229" s="138" t="s">
        <v>1518</v>
      </c>
      <c r="D229" s="142">
        <v>0</v>
      </c>
      <c r="E229" s="142">
        <v>0</v>
      </c>
      <c r="F229" s="142">
        <v>0</v>
      </c>
      <c r="G229" s="142">
        <v>0</v>
      </c>
      <c r="H229" s="142">
        <v>0</v>
      </c>
      <c r="I229" s="142">
        <v>0.8</v>
      </c>
      <c r="J229" s="142"/>
      <c r="K229" s="142"/>
      <c r="L229" s="134">
        <v>0</v>
      </c>
      <c r="M229" s="134">
        <v>0.8</v>
      </c>
      <c r="N229" s="142">
        <v>0</v>
      </c>
      <c r="O229" s="142">
        <v>0</v>
      </c>
      <c r="P229" s="142">
        <v>0</v>
      </c>
      <c r="Q229" s="142">
        <v>0</v>
      </c>
      <c r="R229" s="142">
        <v>0</v>
      </c>
      <c r="S229" s="142">
        <v>0</v>
      </c>
      <c r="T229" s="142">
        <v>0</v>
      </c>
      <c r="U229" s="142">
        <v>0</v>
      </c>
      <c r="V229" s="142">
        <v>0</v>
      </c>
      <c r="W229" s="142">
        <v>0</v>
      </c>
    </row>
    <row r="230" spans="1:23" s="106" customFormat="1" ht="63" x14ac:dyDescent="0.25">
      <c r="A230" s="267">
        <f t="shared" si="88"/>
        <v>188</v>
      </c>
      <c r="B230" s="133" t="s">
        <v>444</v>
      </c>
      <c r="C230" s="139" t="s">
        <v>445</v>
      </c>
      <c r="D230" s="142">
        <v>0</v>
      </c>
      <c r="E230" s="142">
        <v>0</v>
      </c>
      <c r="F230" s="142">
        <v>0</v>
      </c>
      <c r="G230" s="142">
        <v>0.4</v>
      </c>
      <c r="H230" s="142">
        <v>0</v>
      </c>
      <c r="I230" s="142">
        <v>0</v>
      </c>
      <c r="J230" s="142"/>
      <c r="K230" s="142"/>
      <c r="L230" s="134">
        <v>0</v>
      </c>
      <c r="M230" s="134">
        <v>0.4</v>
      </c>
      <c r="N230" s="142">
        <v>0</v>
      </c>
      <c r="O230" s="142">
        <v>0</v>
      </c>
      <c r="P230" s="142">
        <v>0</v>
      </c>
      <c r="Q230" s="142">
        <v>0</v>
      </c>
      <c r="R230" s="142">
        <v>0</v>
      </c>
      <c r="S230" s="142">
        <v>0</v>
      </c>
      <c r="T230" s="142">
        <v>0</v>
      </c>
      <c r="U230" s="142">
        <v>0</v>
      </c>
      <c r="V230" s="142">
        <v>0</v>
      </c>
      <c r="W230" s="142">
        <v>0</v>
      </c>
    </row>
    <row r="231" spans="1:23" s="106" customFormat="1" ht="15.75" x14ac:dyDescent="0.25">
      <c r="A231" s="267"/>
      <c r="B231" s="187" t="s">
        <v>446</v>
      </c>
      <c r="C231" s="188"/>
      <c r="D231" s="201">
        <f t="shared" ref="D231:L231" si="91">SUM(D232:D234)</f>
        <v>0.184</v>
      </c>
      <c r="E231" s="201">
        <f t="shared" si="91"/>
        <v>0.4</v>
      </c>
      <c r="F231" s="201">
        <f t="shared" si="91"/>
        <v>0</v>
      </c>
      <c r="G231" s="201">
        <f t="shared" si="91"/>
        <v>0</v>
      </c>
      <c r="H231" s="201">
        <f t="shared" si="91"/>
        <v>0.5</v>
      </c>
      <c r="I231" s="201">
        <f t="shared" si="91"/>
        <v>0</v>
      </c>
      <c r="J231" s="201">
        <f t="shared" si="91"/>
        <v>0</v>
      </c>
      <c r="K231" s="201">
        <f t="shared" si="91"/>
        <v>0</v>
      </c>
      <c r="L231" s="201">
        <f t="shared" si="91"/>
        <v>0.68399999999999994</v>
      </c>
      <c r="M231" s="201">
        <v>0.4</v>
      </c>
      <c r="N231" s="201">
        <f t="shared" ref="N231:W231" si="92">SUM(N232:N234)</f>
        <v>0</v>
      </c>
      <c r="O231" s="201">
        <f t="shared" si="92"/>
        <v>0</v>
      </c>
      <c r="P231" s="201">
        <f t="shared" si="92"/>
        <v>0</v>
      </c>
      <c r="Q231" s="201">
        <f t="shared" si="92"/>
        <v>0</v>
      </c>
      <c r="R231" s="201">
        <f t="shared" si="92"/>
        <v>0</v>
      </c>
      <c r="S231" s="201">
        <f t="shared" si="92"/>
        <v>0</v>
      </c>
      <c r="T231" s="201">
        <f t="shared" si="92"/>
        <v>0</v>
      </c>
      <c r="U231" s="201">
        <f t="shared" si="92"/>
        <v>0</v>
      </c>
      <c r="V231" s="201">
        <f t="shared" si="92"/>
        <v>0</v>
      </c>
      <c r="W231" s="201">
        <f t="shared" si="92"/>
        <v>0</v>
      </c>
    </row>
    <row r="232" spans="1:23" s="106" customFormat="1" ht="63" x14ac:dyDescent="0.25">
      <c r="A232" s="267">
        <f t="shared" si="88"/>
        <v>189</v>
      </c>
      <c r="B232" s="133" t="s">
        <v>1834</v>
      </c>
      <c r="C232" s="138" t="s">
        <v>447</v>
      </c>
      <c r="D232" s="142">
        <v>0.184</v>
      </c>
      <c r="E232" s="142">
        <v>0</v>
      </c>
      <c r="F232" s="142">
        <v>0</v>
      </c>
      <c r="G232" s="142">
        <v>0</v>
      </c>
      <c r="H232" s="142">
        <v>0</v>
      </c>
      <c r="I232" s="142">
        <v>0</v>
      </c>
      <c r="J232" s="142"/>
      <c r="K232" s="142"/>
      <c r="L232" s="134">
        <v>0.184</v>
      </c>
      <c r="M232" s="134">
        <v>0</v>
      </c>
      <c r="N232" s="142">
        <v>0</v>
      </c>
      <c r="O232" s="142">
        <v>0</v>
      </c>
      <c r="P232" s="142">
        <v>0</v>
      </c>
      <c r="Q232" s="142">
        <v>0</v>
      </c>
      <c r="R232" s="142">
        <v>0</v>
      </c>
      <c r="S232" s="142">
        <v>0</v>
      </c>
      <c r="T232" s="142">
        <v>0</v>
      </c>
      <c r="U232" s="142">
        <v>0</v>
      </c>
      <c r="V232" s="142">
        <v>0</v>
      </c>
      <c r="W232" s="142">
        <v>0</v>
      </c>
    </row>
    <row r="233" spans="1:23" s="106" customFormat="1" ht="47.25" x14ac:dyDescent="0.25">
      <c r="A233" s="267">
        <f t="shared" si="88"/>
        <v>190</v>
      </c>
      <c r="B233" s="133" t="s">
        <v>448</v>
      </c>
      <c r="C233" s="138" t="s">
        <v>449</v>
      </c>
      <c r="D233" s="142">
        <v>0</v>
      </c>
      <c r="E233" s="142">
        <v>0</v>
      </c>
      <c r="F233" s="142">
        <v>0</v>
      </c>
      <c r="G233" s="142">
        <v>0</v>
      </c>
      <c r="H233" s="142">
        <v>0.5</v>
      </c>
      <c r="I233" s="142">
        <v>0</v>
      </c>
      <c r="J233" s="142"/>
      <c r="K233" s="142"/>
      <c r="L233" s="134">
        <v>0.5</v>
      </c>
      <c r="M233" s="134">
        <v>0</v>
      </c>
      <c r="N233" s="142">
        <v>0</v>
      </c>
      <c r="O233" s="142">
        <v>0</v>
      </c>
      <c r="P233" s="142">
        <v>0</v>
      </c>
      <c r="Q233" s="142">
        <v>0</v>
      </c>
      <c r="R233" s="142">
        <v>0</v>
      </c>
      <c r="S233" s="142">
        <v>0</v>
      </c>
      <c r="T233" s="142">
        <v>0</v>
      </c>
      <c r="U233" s="142">
        <v>0</v>
      </c>
      <c r="V233" s="142">
        <v>0</v>
      </c>
      <c r="W233" s="142">
        <v>0</v>
      </c>
    </row>
    <row r="234" spans="1:23" s="106" customFormat="1" ht="47.25" x14ac:dyDescent="0.25">
      <c r="A234" s="267">
        <f t="shared" si="88"/>
        <v>191</v>
      </c>
      <c r="B234" s="133" t="s">
        <v>450</v>
      </c>
      <c r="C234" s="138" t="s">
        <v>451</v>
      </c>
      <c r="D234" s="142">
        <v>0</v>
      </c>
      <c r="E234" s="142">
        <v>0.4</v>
      </c>
      <c r="F234" s="142">
        <v>0</v>
      </c>
      <c r="G234" s="142">
        <v>0</v>
      </c>
      <c r="H234" s="142">
        <v>0</v>
      </c>
      <c r="I234" s="142">
        <v>0</v>
      </c>
      <c r="J234" s="142"/>
      <c r="K234" s="142"/>
      <c r="L234" s="134">
        <v>0</v>
      </c>
      <c r="M234" s="134">
        <v>0.4</v>
      </c>
      <c r="N234" s="142">
        <v>0</v>
      </c>
      <c r="O234" s="142">
        <v>0</v>
      </c>
      <c r="P234" s="142">
        <v>0</v>
      </c>
      <c r="Q234" s="142">
        <v>0</v>
      </c>
      <c r="R234" s="142">
        <v>0</v>
      </c>
      <c r="S234" s="142">
        <v>0</v>
      </c>
      <c r="T234" s="142">
        <v>0</v>
      </c>
      <c r="U234" s="142">
        <v>0</v>
      </c>
      <c r="V234" s="142">
        <v>0</v>
      </c>
      <c r="W234" s="142">
        <v>0</v>
      </c>
    </row>
    <row r="235" spans="1:23" s="106" customFormat="1" ht="15.75" x14ac:dyDescent="0.25">
      <c r="A235" s="267"/>
      <c r="B235" s="191" t="s">
        <v>452</v>
      </c>
      <c r="C235" s="188"/>
      <c r="D235" s="201">
        <f t="shared" ref="D235:W235" si="93">SUM(D236:D236)</f>
        <v>0</v>
      </c>
      <c r="E235" s="201">
        <f t="shared" si="93"/>
        <v>0</v>
      </c>
      <c r="F235" s="201">
        <f t="shared" si="93"/>
        <v>0</v>
      </c>
      <c r="G235" s="201">
        <f t="shared" si="93"/>
        <v>0</v>
      </c>
      <c r="H235" s="201">
        <f t="shared" si="93"/>
        <v>0</v>
      </c>
      <c r="I235" s="201">
        <f t="shared" si="93"/>
        <v>0</v>
      </c>
      <c r="J235" s="201">
        <f t="shared" si="93"/>
        <v>0</v>
      </c>
      <c r="K235" s="201">
        <f t="shared" si="93"/>
        <v>0</v>
      </c>
      <c r="L235" s="201">
        <f t="shared" si="93"/>
        <v>0</v>
      </c>
      <c r="M235" s="201">
        <v>0</v>
      </c>
      <c r="N235" s="201">
        <f t="shared" si="93"/>
        <v>0</v>
      </c>
      <c r="O235" s="201">
        <f t="shared" si="93"/>
        <v>0</v>
      </c>
      <c r="P235" s="201">
        <f t="shared" si="93"/>
        <v>0</v>
      </c>
      <c r="Q235" s="201">
        <f t="shared" si="93"/>
        <v>0</v>
      </c>
      <c r="R235" s="201">
        <f t="shared" si="93"/>
        <v>0</v>
      </c>
      <c r="S235" s="201">
        <f t="shared" si="93"/>
        <v>0</v>
      </c>
      <c r="T235" s="201">
        <f t="shared" si="93"/>
        <v>0</v>
      </c>
      <c r="U235" s="201">
        <f t="shared" si="93"/>
        <v>0</v>
      </c>
      <c r="V235" s="201">
        <f t="shared" si="93"/>
        <v>0</v>
      </c>
      <c r="W235" s="201">
        <f t="shared" si="93"/>
        <v>0</v>
      </c>
    </row>
    <row r="236" spans="1:23" s="106" customFormat="1" ht="63" x14ac:dyDescent="0.25">
      <c r="A236" s="267">
        <f t="shared" si="88"/>
        <v>192</v>
      </c>
      <c r="B236" s="133" t="s">
        <v>453</v>
      </c>
      <c r="C236" s="138" t="s">
        <v>454</v>
      </c>
      <c r="D236" s="142">
        <v>0</v>
      </c>
      <c r="E236" s="142">
        <v>0</v>
      </c>
      <c r="F236" s="142">
        <v>0</v>
      </c>
      <c r="G236" s="142">
        <v>0</v>
      </c>
      <c r="H236" s="142">
        <v>0</v>
      </c>
      <c r="I236" s="142">
        <v>0</v>
      </c>
      <c r="J236" s="142"/>
      <c r="K236" s="142"/>
      <c r="L236" s="134">
        <v>0</v>
      </c>
      <c r="M236" s="134">
        <v>0</v>
      </c>
      <c r="N236" s="142">
        <v>0</v>
      </c>
      <c r="O236" s="142">
        <v>0</v>
      </c>
      <c r="P236" s="142">
        <v>0</v>
      </c>
      <c r="Q236" s="142">
        <v>0</v>
      </c>
      <c r="R236" s="142">
        <v>0</v>
      </c>
      <c r="S236" s="142">
        <v>0</v>
      </c>
      <c r="T236" s="142">
        <v>0</v>
      </c>
      <c r="U236" s="142">
        <v>0</v>
      </c>
      <c r="V236" s="142">
        <v>0</v>
      </c>
      <c r="W236" s="142">
        <v>0</v>
      </c>
    </row>
    <row r="237" spans="1:23" s="106" customFormat="1" ht="15.75" x14ac:dyDescent="0.25">
      <c r="A237" s="267"/>
      <c r="B237" s="187" t="s">
        <v>455</v>
      </c>
      <c r="C237" s="188"/>
      <c r="D237" s="201">
        <f t="shared" ref="D237:W237" si="94">SUM(D238:D240)</f>
        <v>0</v>
      </c>
      <c r="E237" s="201">
        <f t="shared" si="94"/>
        <v>0</v>
      </c>
      <c r="F237" s="201">
        <f t="shared" si="94"/>
        <v>0</v>
      </c>
      <c r="G237" s="201">
        <f t="shared" si="94"/>
        <v>0.8</v>
      </c>
      <c r="H237" s="201">
        <f t="shared" si="94"/>
        <v>0</v>
      </c>
      <c r="I237" s="201">
        <f t="shared" si="94"/>
        <v>0</v>
      </c>
      <c r="J237" s="201">
        <f t="shared" si="94"/>
        <v>0</v>
      </c>
      <c r="K237" s="201">
        <f t="shared" si="94"/>
        <v>0</v>
      </c>
      <c r="L237" s="201">
        <f t="shared" si="94"/>
        <v>0</v>
      </c>
      <c r="M237" s="201">
        <v>0.8</v>
      </c>
      <c r="N237" s="201">
        <f t="shared" si="94"/>
        <v>0</v>
      </c>
      <c r="O237" s="201">
        <f t="shared" si="94"/>
        <v>0</v>
      </c>
      <c r="P237" s="201">
        <f t="shared" si="94"/>
        <v>0</v>
      </c>
      <c r="Q237" s="201">
        <f t="shared" si="94"/>
        <v>0</v>
      </c>
      <c r="R237" s="201">
        <f t="shared" si="94"/>
        <v>0</v>
      </c>
      <c r="S237" s="201">
        <f t="shared" si="94"/>
        <v>0</v>
      </c>
      <c r="T237" s="201">
        <f t="shared" si="94"/>
        <v>0</v>
      </c>
      <c r="U237" s="201">
        <f t="shared" si="94"/>
        <v>0</v>
      </c>
      <c r="V237" s="201">
        <f t="shared" si="94"/>
        <v>0</v>
      </c>
      <c r="W237" s="201">
        <f t="shared" si="94"/>
        <v>0</v>
      </c>
    </row>
    <row r="238" spans="1:23" s="106" customFormat="1" ht="47.25" x14ac:dyDescent="0.25">
      <c r="A238" s="267">
        <f t="shared" si="88"/>
        <v>193</v>
      </c>
      <c r="B238" s="133" t="s">
        <v>456</v>
      </c>
      <c r="C238" s="138" t="s">
        <v>457</v>
      </c>
      <c r="D238" s="142">
        <v>0</v>
      </c>
      <c r="E238" s="142">
        <v>0</v>
      </c>
      <c r="F238" s="142">
        <v>0</v>
      </c>
      <c r="G238" s="142">
        <v>0</v>
      </c>
      <c r="H238" s="142">
        <v>0</v>
      </c>
      <c r="I238" s="142">
        <v>0</v>
      </c>
      <c r="J238" s="142"/>
      <c r="K238" s="142"/>
      <c r="L238" s="134">
        <v>0</v>
      </c>
      <c r="M238" s="134">
        <v>0</v>
      </c>
      <c r="N238" s="142">
        <v>0</v>
      </c>
      <c r="O238" s="142">
        <v>0</v>
      </c>
      <c r="P238" s="142">
        <v>0</v>
      </c>
      <c r="Q238" s="142">
        <v>0</v>
      </c>
      <c r="R238" s="142">
        <v>0</v>
      </c>
      <c r="S238" s="142">
        <v>0</v>
      </c>
      <c r="T238" s="142">
        <v>0</v>
      </c>
      <c r="U238" s="142">
        <v>0</v>
      </c>
      <c r="V238" s="142">
        <v>0</v>
      </c>
      <c r="W238" s="142">
        <v>0</v>
      </c>
    </row>
    <row r="239" spans="1:23" s="106" customFormat="1" ht="31.5" x14ac:dyDescent="0.25">
      <c r="A239" s="267">
        <f t="shared" si="88"/>
        <v>194</v>
      </c>
      <c r="B239" s="174" t="s">
        <v>458</v>
      </c>
      <c r="C239" s="138" t="s">
        <v>459</v>
      </c>
      <c r="D239" s="142">
        <v>0</v>
      </c>
      <c r="E239" s="142">
        <v>0</v>
      </c>
      <c r="F239" s="142">
        <v>0</v>
      </c>
      <c r="G239" s="142">
        <v>0.8</v>
      </c>
      <c r="H239" s="142">
        <v>0</v>
      </c>
      <c r="I239" s="142">
        <v>0</v>
      </c>
      <c r="J239" s="170">
        <v>0</v>
      </c>
      <c r="K239" s="170">
        <v>0</v>
      </c>
      <c r="L239" s="134">
        <v>0</v>
      </c>
      <c r="M239" s="134">
        <v>0.8</v>
      </c>
      <c r="N239" s="170">
        <f t="shared" ref="N239:W239" si="95">SUM(N240:N245)</f>
        <v>0</v>
      </c>
      <c r="O239" s="170">
        <f t="shared" si="95"/>
        <v>0</v>
      </c>
      <c r="P239" s="170">
        <f t="shared" si="95"/>
        <v>0</v>
      </c>
      <c r="Q239" s="170">
        <f t="shared" si="95"/>
        <v>0</v>
      </c>
      <c r="R239" s="170">
        <f t="shared" si="95"/>
        <v>0</v>
      </c>
      <c r="S239" s="170">
        <f t="shared" si="95"/>
        <v>0</v>
      </c>
      <c r="T239" s="170">
        <f t="shared" si="95"/>
        <v>0</v>
      </c>
      <c r="U239" s="170">
        <f t="shared" si="95"/>
        <v>0</v>
      </c>
      <c r="V239" s="170">
        <f t="shared" si="95"/>
        <v>0</v>
      </c>
      <c r="W239" s="170">
        <f t="shared" si="95"/>
        <v>0</v>
      </c>
    </row>
    <row r="240" spans="1:23" s="106" customFormat="1" ht="31.5" x14ac:dyDescent="0.25">
      <c r="A240" s="267">
        <f t="shared" si="88"/>
        <v>195</v>
      </c>
      <c r="B240" s="133" t="s">
        <v>460</v>
      </c>
      <c r="C240" s="138" t="s">
        <v>461</v>
      </c>
      <c r="D240" s="142">
        <v>0</v>
      </c>
      <c r="E240" s="142">
        <v>0</v>
      </c>
      <c r="F240" s="142">
        <v>0</v>
      </c>
      <c r="G240" s="142">
        <v>0</v>
      </c>
      <c r="H240" s="142">
        <v>0</v>
      </c>
      <c r="I240" s="142">
        <v>0</v>
      </c>
      <c r="J240" s="142"/>
      <c r="K240" s="142"/>
      <c r="L240" s="134">
        <v>0</v>
      </c>
      <c r="M240" s="134">
        <v>0</v>
      </c>
      <c r="N240" s="142">
        <v>0</v>
      </c>
      <c r="O240" s="142">
        <v>0</v>
      </c>
      <c r="P240" s="142">
        <v>0</v>
      </c>
      <c r="Q240" s="142">
        <v>0</v>
      </c>
      <c r="R240" s="142">
        <v>0</v>
      </c>
      <c r="S240" s="142">
        <v>0</v>
      </c>
      <c r="T240" s="142">
        <v>0</v>
      </c>
      <c r="U240" s="142">
        <v>0</v>
      </c>
      <c r="V240" s="142">
        <v>0</v>
      </c>
      <c r="W240" s="142">
        <v>0</v>
      </c>
    </row>
    <row r="241" spans="1:23" s="106" customFormat="1" ht="15.75" x14ac:dyDescent="0.25">
      <c r="A241" s="267"/>
      <c r="B241" s="187" t="s">
        <v>462</v>
      </c>
      <c r="C241" s="188"/>
      <c r="D241" s="201">
        <f t="shared" ref="D241:L241" si="96">SUM(D242:D246)</f>
        <v>0.14199999999999999</v>
      </c>
      <c r="E241" s="201">
        <f t="shared" si="96"/>
        <v>0</v>
      </c>
      <c r="F241" s="201">
        <f t="shared" si="96"/>
        <v>0</v>
      </c>
      <c r="G241" s="201">
        <f t="shared" si="96"/>
        <v>0</v>
      </c>
      <c r="H241" s="201">
        <f t="shared" si="96"/>
        <v>0</v>
      </c>
      <c r="I241" s="201">
        <f t="shared" si="96"/>
        <v>0</v>
      </c>
      <c r="J241" s="201">
        <f t="shared" si="96"/>
        <v>0</v>
      </c>
      <c r="K241" s="201">
        <f t="shared" si="96"/>
        <v>0</v>
      </c>
      <c r="L241" s="201">
        <f t="shared" si="96"/>
        <v>0.14199999999999999</v>
      </c>
      <c r="M241" s="201">
        <v>0</v>
      </c>
      <c r="N241" s="201">
        <f t="shared" ref="N241:W241" si="97">SUM(N242:N246)</f>
        <v>0</v>
      </c>
      <c r="O241" s="201">
        <f t="shared" si="97"/>
        <v>0</v>
      </c>
      <c r="P241" s="201">
        <f t="shared" si="97"/>
        <v>0</v>
      </c>
      <c r="Q241" s="201">
        <f t="shared" si="97"/>
        <v>0</v>
      </c>
      <c r="R241" s="201">
        <f t="shared" si="97"/>
        <v>0</v>
      </c>
      <c r="S241" s="201">
        <f t="shared" si="97"/>
        <v>0</v>
      </c>
      <c r="T241" s="201">
        <f t="shared" si="97"/>
        <v>0</v>
      </c>
      <c r="U241" s="201">
        <f t="shared" si="97"/>
        <v>0</v>
      </c>
      <c r="V241" s="201">
        <f t="shared" si="97"/>
        <v>0</v>
      </c>
      <c r="W241" s="201">
        <f t="shared" si="97"/>
        <v>0</v>
      </c>
    </row>
    <row r="242" spans="1:23" s="106" customFormat="1" ht="31.5" x14ac:dyDescent="0.25">
      <c r="A242" s="267">
        <f t="shared" si="88"/>
        <v>196</v>
      </c>
      <c r="B242" s="133" t="s">
        <v>463</v>
      </c>
      <c r="C242" s="138" t="s">
        <v>464</v>
      </c>
      <c r="D242" s="142">
        <v>0</v>
      </c>
      <c r="E242" s="142">
        <v>0</v>
      </c>
      <c r="F242" s="142">
        <v>0</v>
      </c>
      <c r="G242" s="142">
        <v>0</v>
      </c>
      <c r="H242" s="142">
        <v>0</v>
      </c>
      <c r="I242" s="142">
        <v>0</v>
      </c>
      <c r="J242" s="142"/>
      <c r="K242" s="142"/>
      <c r="L242" s="134">
        <v>0</v>
      </c>
      <c r="M242" s="134">
        <v>0</v>
      </c>
      <c r="N242" s="142">
        <v>0</v>
      </c>
      <c r="O242" s="142">
        <v>0</v>
      </c>
      <c r="P242" s="142">
        <v>0</v>
      </c>
      <c r="Q242" s="142">
        <v>0</v>
      </c>
      <c r="R242" s="142">
        <v>0</v>
      </c>
      <c r="S242" s="142">
        <v>0</v>
      </c>
      <c r="T242" s="142">
        <v>0</v>
      </c>
      <c r="U242" s="142">
        <v>0</v>
      </c>
      <c r="V242" s="142">
        <v>0</v>
      </c>
      <c r="W242" s="142">
        <v>0</v>
      </c>
    </row>
    <row r="243" spans="1:23" s="106" customFormat="1" ht="31.5" x14ac:dyDescent="0.25">
      <c r="A243" s="267">
        <f t="shared" si="88"/>
        <v>197</v>
      </c>
      <c r="B243" s="133" t="s">
        <v>465</v>
      </c>
      <c r="C243" s="138" t="s">
        <v>466</v>
      </c>
      <c r="D243" s="142">
        <v>0</v>
      </c>
      <c r="E243" s="142">
        <v>0</v>
      </c>
      <c r="F243" s="142">
        <v>0</v>
      </c>
      <c r="G243" s="142">
        <v>0</v>
      </c>
      <c r="H243" s="142">
        <v>0</v>
      </c>
      <c r="I243" s="142">
        <v>0</v>
      </c>
      <c r="J243" s="142"/>
      <c r="K243" s="142"/>
      <c r="L243" s="134">
        <v>0</v>
      </c>
      <c r="M243" s="134">
        <v>0</v>
      </c>
      <c r="N243" s="142">
        <v>0</v>
      </c>
      <c r="O243" s="142">
        <v>0</v>
      </c>
      <c r="P243" s="142">
        <v>0</v>
      </c>
      <c r="Q243" s="142">
        <v>0</v>
      </c>
      <c r="R243" s="142">
        <v>0</v>
      </c>
      <c r="S243" s="142">
        <v>0</v>
      </c>
      <c r="T243" s="142">
        <v>0</v>
      </c>
      <c r="U243" s="142">
        <v>0</v>
      </c>
      <c r="V243" s="142">
        <v>0</v>
      </c>
      <c r="W243" s="142">
        <v>0</v>
      </c>
    </row>
    <row r="244" spans="1:23" s="106" customFormat="1" ht="63" x14ac:dyDescent="0.25">
      <c r="A244" s="267">
        <f t="shared" si="88"/>
        <v>198</v>
      </c>
      <c r="B244" s="133" t="s">
        <v>1835</v>
      </c>
      <c r="C244" s="138" t="s">
        <v>1836</v>
      </c>
      <c r="D244" s="142">
        <v>0</v>
      </c>
      <c r="E244" s="142">
        <v>0</v>
      </c>
      <c r="F244" s="142">
        <v>0</v>
      </c>
      <c r="G244" s="142">
        <v>0</v>
      </c>
      <c r="H244" s="142">
        <v>0</v>
      </c>
      <c r="I244" s="142">
        <v>0</v>
      </c>
      <c r="J244" s="142"/>
      <c r="K244" s="142"/>
      <c r="L244" s="134">
        <v>0</v>
      </c>
      <c r="M244" s="134">
        <v>0</v>
      </c>
      <c r="N244" s="142">
        <v>0</v>
      </c>
      <c r="O244" s="142">
        <v>0</v>
      </c>
      <c r="P244" s="142">
        <v>0</v>
      </c>
      <c r="Q244" s="142">
        <v>0</v>
      </c>
      <c r="R244" s="142">
        <v>0</v>
      </c>
      <c r="S244" s="142">
        <v>0</v>
      </c>
      <c r="T244" s="142">
        <v>0</v>
      </c>
      <c r="U244" s="142">
        <v>0</v>
      </c>
      <c r="V244" s="142">
        <v>0</v>
      </c>
      <c r="W244" s="142">
        <v>0</v>
      </c>
    </row>
    <row r="245" spans="1:23" s="106" customFormat="1" ht="31.5" x14ac:dyDescent="0.25">
      <c r="A245" s="267">
        <f t="shared" si="88"/>
        <v>199</v>
      </c>
      <c r="B245" s="133" t="s">
        <v>1837</v>
      </c>
      <c r="C245" s="138" t="s">
        <v>1838</v>
      </c>
      <c r="D245" s="142">
        <v>0</v>
      </c>
      <c r="E245" s="142">
        <v>0</v>
      </c>
      <c r="F245" s="142">
        <v>0</v>
      </c>
      <c r="G245" s="142">
        <v>0</v>
      </c>
      <c r="H245" s="142">
        <v>0</v>
      </c>
      <c r="I245" s="142">
        <v>0</v>
      </c>
      <c r="J245" s="142"/>
      <c r="K245" s="142"/>
      <c r="L245" s="134">
        <v>0</v>
      </c>
      <c r="M245" s="134">
        <v>0</v>
      </c>
      <c r="N245" s="142">
        <v>0</v>
      </c>
      <c r="O245" s="142">
        <v>0</v>
      </c>
      <c r="P245" s="142">
        <v>0</v>
      </c>
      <c r="Q245" s="142">
        <v>0</v>
      </c>
      <c r="R245" s="142">
        <v>0</v>
      </c>
      <c r="S245" s="142">
        <v>0</v>
      </c>
      <c r="T245" s="142">
        <v>0</v>
      </c>
      <c r="U245" s="142">
        <v>0</v>
      </c>
      <c r="V245" s="142">
        <v>0</v>
      </c>
      <c r="W245" s="142">
        <v>0</v>
      </c>
    </row>
    <row r="246" spans="1:23" s="106" customFormat="1" ht="63" x14ac:dyDescent="0.25">
      <c r="A246" s="267">
        <f t="shared" si="88"/>
        <v>200</v>
      </c>
      <c r="B246" s="174" t="s">
        <v>1839</v>
      </c>
      <c r="C246" s="138" t="s">
        <v>467</v>
      </c>
      <c r="D246" s="142">
        <v>0.14199999999999999</v>
      </c>
      <c r="E246" s="142">
        <v>0</v>
      </c>
      <c r="F246" s="142">
        <v>0</v>
      </c>
      <c r="G246" s="142">
        <v>0</v>
      </c>
      <c r="H246" s="142">
        <v>0</v>
      </c>
      <c r="I246" s="142">
        <v>0</v>
      </c>
      <c r="J246" s="170">
        <v>0</v>
      </c>
      <c r="K246" s="170">
        <v>0</v>
      </c>
      <c r="L246" s="134">
        <v>0.14199999999999999</v>
      </c>
      <c r="M246" s="134">
        <v>0</v>
      </c>
      <c r="N246" s="170">
        <f t="shared" ref="N246:W246" si="98">SUM(N247:N256)</f>
        <v>0</v>
      </c>
      <c r="O246" s="170">
        <f t="shared" si="98"/>
        <v>0</v>
      </c>
      <c r="P246" s="170">
        <f t="shared" si="98"/>
        <v>0</v>
      </c>
      <c r="Q246" s="170">
        <f t="shared" si="98"/>
        <v>0</v>
      </c>
      <c r="R246" s="170">
        <f t="shared" si="98"/>
        <v>0</v>
      </c>
      <c r="S246" s="170">
        <f t="shared" si="98"/>
        <v>0</v>
      </c>
      <c r="T246" s="170">
        <f t="shared" si="98"/>
        <v>0</v>
      </c>
      <c r="U246" s="170">
        <f t="shared" si="98"/>
        <v>0</v>
      </c>
      <c r="V246" s="170">
        <f t="shared" si="98"/>
        <v>0</v>
      </c>
      <c r="W246" s="170">
        <f t="shared" si="98"/>
        <v>0</v>
      </c>
    </row>
    <row r="247" spans="1:23" s="106" customFormat="1" ht="15.75" x14ac:dyDescent="0.25">
      <c r="A247" s="267"/>
      <c r="B247" s="187" t="s">
        <v>1121</v>
      </c>
      <c r="C247" s="188"/>
      <c r="D247" s="201">
        <f t="shared" ref="D247:L247" si="99">SUM(D248)</f>
        <v>0</v>
      </c>
      <c r="E247" s="201">
        <f t="shared" si="99"/>
        <v>0</v>
      </c>
      <c r="F247" s="201">
        <f t="shared" si="99"/>
        <v>0</v>
      </c>
      <c r="G247" s="201">
        <f t="shared" si="99"/>
        <v>0</v>
      </c>
      <c r="H247" s="201">
        <f t="shared" si="99"/>
        <v>0</v>
      </c>
      <c r="I247" s="201">
        <f t="shared" si="99"/>
        <v>0</v>
      </c>
      <c r="J247" s="201">
        <f t="shared" si="99"/>
        <v>0</v>
      </c>
      <c r="K247" s="201">
        <f t="shared" si="99"/>
        <v>0</v>
      </c>
      <c r="L247" s="201">
        <f t="shared" si="99"/>
        <v>0</v>
      </c>
      <c r="M247" s="201">
        <v>0</v>
      </c>
      <c r="N247" s="201">
        <f t="shared" ref="N247:W247" si="100">SUM(N248)</f>
        <v>0</v>
      </c>
      <c r="O247" s="201">
        <f t="shared" si="100"/>
        <v>0</v>
      </c>
      <c r="P247" s="201">
        <f t="shared" si="100"/>
        <v>0</v>
      </c>
      <c r="Q247" s="201">
        <f t="shared" si="100"/>
        <v>0</v>
      </c>
      <c r="R247" s="201">
        <f t="shared" si="100"/>
        <v>0</v>
      </c>
      <c r="S247" s="201">
        <f t="shared" si="100"/>
        <v>0</v>
      </c>
      <c r="T247" s="201">
        <f t="shared" si="100"/>
        <v>0</v>
      </c>
      <c r="U247" s="201">
        <f t="shared" si="100"/>
        <v>0</v>
      </c>
      <c r="V247" s="201">
        <f t="shared" si="100"/>
        <v>0</v>
      </c>
      <c r="W247" s="201">
        <f t="shared" si="100"/>
        <v>0</v>
      </c>
    </row>
    <row r="248" spans="1:23" s="106" customFormat="1" ht="63" x14ac:dyDescent="0.25">
      <c r="A248" s="267">
        <f t="shared" si="88"/>
        <v>201</v>
      </c>
      <c r="B248" s="133" t="s">
        <v>1840</v>
      </c>
      <c r="C248" s="138" t="s">
        <v>1841</v>
      </c>
      <c r="D248" s="142">
        <v>0</v>
      </c>
      <c r="E248" s="142">
        <v>0</v>
      </c>
      <c r="F248" s="142">
        <v>0</v>
      </c>
      <c r="G248" s="142">
        <v>0</v>
      </c>
      <c r="H248" s="142">
        <v>0</v>
      </c>
      <c r="I248" s="142">
        <v>0</v>
      </c>
      <c r="J248" s="142"/>
      <c r="K248" s="142"/>
      <c r="L248" s="134">
        <v>0</v>
      </c>
      <c r="M248" s="134">
        <v>0</v>
      </c>
      <c r="N248" s="142">
        <v>0</v>
      </c>
      <c r="O248" s="142">
        <v>0</v>
      </c>
      <c r="P248" s="142">
        <v>0</v>
      </c>
      <c r="Q248" s="142">
        <v>0</v>
      </c>
      <c r="R248" s="142">
        <v>0</v>
      </c>
      <c r="S248" s="142">
        <v>0</v>
      </c>
      <c r="T248" s="142">
        <v>0</v>
      </c>
      <c r="U248" s="142">
        <v>0</v>
      </c>
      <c r="V248" s="142">
        <v>0</v>
      </c>
      <c r="W248" s="142">
        <v>0</v>
      </c>
    </row>
    <row r="249" spans="1:23" s="106" customFormat="1" ht="15.75" x14ac:dyDescent="0.25">
      <c r="A249" s="267"/>
      <c r="B249" s="187" t="s">
        <v>468</v>
      </c>
      <c r="C249" s="188"/>
      <c r="D249" s="201">
        <f t="shared" ref="D249:L249" si="101">SUM(D250:D263)</f>
        <v>0</v>
      </c>
      <c r="E249" s="201">
        <f t="shared" si="101"/>
        <v>0.25</v>
      </c>
      <c r="F249" s="201">
        <f t="shared" si="101"/>
        <v>0.33699999999999997</v>
      </c>
      <c r="G249" s="201">
        <f t="shared" si="101"/>
        <v>0</v>
      </c>
      <c r="H249" s="201">
        <f t="shared" si="101"/>
        <v>0</v>
      </c>
      <c r="I249" s="201">
        <f t="shared" si="101"/>
        <v>0</v>
      </c>
      <c r="J249" s="201">
        <f t="shared" si="101"/>
        <v>0</v>
      </c>
      <c r="K249" s="201">
        <f t="shared" si="101"/>
        <v>0</v>
      </c>
      <c r="L249" s="201">
        <f t="shared" si="101"/>
        <v>0.33699999999999997</v>
      </c>
      <c r="M249" s="201">
        <v>0.25</v>
      </c>
      <c r="N249" s="201">
        <f t="shared" ref="N249:W249" si="102">SUM(N250:N263)</f>
        <v>0</v>
      </c>
      <c r="O249" s="201">
        <f t="shared" si="102"/>
        <v>0</v>
      </c>
      <c r="P249" s="201">
        <f t="shared" si="102"/>
        <v>0</v>
      </c>
      <c r="Q249" s="201">
        <f t="shared" si="102"/>
        <v>0</v>
      </c>
      <c r="R249" s="201">
        <f t="shared" si="102"/>
        <v>0</v>
      </c>
      <c r="S249" s="201">
        <f t="shared" si="102"/>
        <v>0</v>
      </c>
      <c r="T249" s="201">
        <f t="shared" si="102"/>
        <v>0</v>
      </c>
      <c r="U249" s="201">
        <f t="shared" si="102"/>
        <v>0</v>
      </c>
      <c r="V249" s="201">
        <f t="shared" si="102"/>
        <v>0</v>
      </c>
      <c r="W249" s="201">
        <f t="shared" si="102"/>
        <v>0</v>
      </c>
    </row>
    <row r="250" spans="1:23" s="106" customFormat="1" ht="47.25" x14ac:dyDescent="0.25">
      <c r="A250" s="267">
        <f t="shared" si="88"/>
        <v>202</v>
      </c>
      <c r="B250" s="133" t="s">
        <v>469</v>
      </c>
      <c r="C250" s="138" t="s">
        <v>470</v>
      </c>
      <c r="D250" s="142">
        <v>0</v>
      </c>
      <c r="E250" s="142">
        <v>0</v>
      </c>
      <c r="F250" s="142">
        <v>0</v>
      </c>
      <c r="G250" s="142">
        <v>0</v>
      </c>
      <c r="H250" s="142">
        <v>0</v>
      </c>
      <c r="I250" s="142">
        <v>0</v>
      </c>
      <c r="J250" s="142"/>
      <c r="K250" s="142"/>
      <c r="L250" s="134">
        <v>0</v>
      </c>
      <c r="M250" s="134">
        <v>0</v>
      </c>
      <c r="N250" s="142">
        <v>0</v>
      </c>
      <c r="O250" s="142">
        <v>0</v>
      </c>
      <c r="P250" s="142">
        <v>0</v>
      </c>
      <c r="Q250" s="142">
        <v>0</v>
      </c>
      <c r="R250" s="142">
        <v>0</v>
      </c>
      <c r="S250" s="142">
        <v>0</v>
      </c>
      <c r="T250" s="142">
        <v>0</v>
      </c>
      <c r="U250" s="142">
        <v>0</v>
      </c>
      <c r="V250" s="142">
        <v>0</v>
      </c>
      <c r="W250" s="142">
        <v>0</v>
      </c>
    </row>
    <row r="251" spans="1:23" s="106" customFormat="1" ht="47.25" x14ac:dyDescent="0.25">
      <c r="A251" s="267">
        <f t="shared" si="88"/>
        <v>203</v>
      </c>
      <c r="B251" s="133" t="s">
        <v>471</v>
      </c>
      <c r="C251" s="139" t="s">
        <v>472</v>
      </c>
      <c r="D251" s="142">
        <v>0</v>
      </c>
      <c r="E251" s="142">
        <v>0</v>
      </c>
      <c r="F251" s="142">
        <v>0</v>
      </c>
      <c r="G251" s="142">
        <v>0</v>
      </c>
      <c r="H251" s="142">
        <v>0</v>
      </c>
      <c r="I251" s="142">
        <v>0</v>
      </c>
      <c r="J251" s="142"/>
      <c r="K251" s="142"/>
      <c r="L251" s="134">
        <v>0</v>
      </c>
      <c r="M251" s="134">
        <v>0</v>
      </c>
      <c r="N251" s="142">
        <v>0</v>
      </c>
      <c r="O251" s="142">
        <v>0</v>
      </c>
      <c r="P251" s="142">
        <v>0</v>
      </c>
      <c r="Q251" s="142">
        <v>0</v>
      </c>
      <c r="R251" s="142">
        <v>0</v>
      </c>
      <c r="S251" s="142">
        <v>0</v>
      </c>
      <c r="T251" s="142">
        <v>0</v>
      </c>
      <c r="U251" s="142">
        <v>0</v>
      </c>
      <c r="V251" s="142">
        <v>0</v>
      </c>
      <c r="W251" s="142">
        <v>0</v>
      </c>
    </row>
    <row r="252" spans="1:23" s="106" customFormat="1" ht="47.25" x14ac:dyDescent="0.25">
      <c r="A252" s="267">
        <f t="shared" si="88"/>
        <v>204</v>
      </c>
      <c r="B252" s="133" t="s">
        <v>473</v>
      </c>
      <c r="C252" s="139" t="s">
        <v>474</v>
      </c>
      <c r="D252" s="142">
        <v>0</v>
      </c>
      <c r="E252" s="142">
        <v>0</v>
      </c>
      <c r="F252" s="142">
        <v>0</v>
      </c>
      <c r="G252" s="142">
        <v>0</v>
      </c>
      <c r="H252" s="142">
        <v>0</v>
      </c>
      <c r="I252" s="142">
        <v>0</v>
      </c>
      <c r="J252" s="142"/>
      <c r="K252" s="142"/>
      <c r="L252" s="134">
        <v>0</v>
      </c>
      <c r="M252" s="134">
        <v>0</v>
      </c>
      <c r="N252" s="142">
        <v>0</v>
      </c>
      <c r="O252" s="142">
        <v>0</v>
      </c>
      <c r="P252" s="142">
        <v>0</v>
      </c>
      <c r="Q252" s="142">
        <v>0</v>
      </c>
      <c r="R252" s="142">
        <v>0</v>
      </c>
      <c r="S252" s="142">
        <v>0</v>
      </c>
      <c r="T252" s="142">
        <v>0</v>
      </c>
      <c r="U252" s="142">
        <v>0</v>
      </c>
      <c r="V252" s="142">
        <v>0</v>
      </c>
      <c r="W252" s="142">
        <v>0</v>
      </c>
    </row>
    <row r="253" spans="1:23" s="106" customFormat="1" ht="31.5" x14ac:dyDescent="0.25">
      <c r="A253" s="267">
        <f t="shared" si="88"/>
        <v>205</v>
      </c>
      <c r="B253" s="133" t="s">
        <v>475</v>
      </c>
      <c r="C253" s="139" t="s">
        <v>476</v>
      </c>
      <c r="D253" s="142">
        <v>0</v>
      </c>
      <c r="E253" s="142">
        <v>0</v>
      </c>
      <c r="F253" s="142">
        <v>0</v>
      </c>
      <c r="G253" s="142">
        <v>0</v>
      </c>
      <c r="H253" s="142">
        <v>0</v>
      </c>
      <c r="I253" s="142">
        <v>0</v>
      </c>
      <c r="J253" s="142"/>
      <c r="K253" s="142"/>
      <c r="L253" s="134">
        <v>0</v>
      </c>
      <c r="M253" s="134">
        <v>0</v>
      </c>
      <c r="N253" s="142">
        <v>0</v>
      </c>
      <c r="O253" s="142">
        <v>0</v>
      </c>
      <c r="P253" s="142">
        <v>0</v>
      </c>
      <c r="Q253" s="142">
        <v>0</v>
      </c>
      <c r="R253" s="142">
        <v>0</v>
      </c>
      <c r="S253" s="142">
        <v>0</v>
      </c>
      <c r="T253" s="142">
        <v>0</v>
      </c>
      <c r="U253" s="142">
        <v>0</v>
      </c>
      <c r="V253" s="142">
        <v>0</v>
      </c>
      <c r="W253" s="142">
        <v>0</v>
      </c>
    </row>
    <row r="254" spans="1:23" s="106" customFormat="1" ht="47.25" x14ac:dyDescent="0.25">
      <c r="A254" s="267">
        <f t="shared" si="88"/>
        <v>206</v>
      </c>
      <c r="B254" s="133" t="s">
        <v>477</v>
      </c>
      <c r="C254" s="139" t="s">
        <v>478</v>
      </c>
      <c r="D254" s="142">
        <v>0</v>
      </c>
      <c r="E254" s="142">
        <v>0</v>
      </c>
      <c r="F254" s="142">
        <v>0</v>
      </c>
      <c r="G254" s="142">
        <v>0</v>
      </c>
      <c r="H254" s="142">
        <v>0</v>
      </c>
      <c r="I254" s="142">
        <v>0</v>
      </c>
      <c r="J254" s="142"/>
      <c r="K254" s="142"/>
      <c r="L254" s="134">
        <v>0</v>
      </c>
      <c r="M254" s="134">
        <v>0</v>
      </c>
      <c r="N254" s="142">
        <v>0</v>
      </c>
      <c r="O254" s="142">
        <v>0</v>
      </c>
      <c r="P254" s="142">
        <v>0</v>
      </c>
      <c r="Q254" s="142">
        <v>0</v>
      </c>
      <c r="R254" s="142">
        <v>0</v>
      </c>
      <c r="S254" s="142">
        <v>0</v>
      </c>
      <c r="T254" s="142">
        <v>0</v>
      </c>
      <c r="U254" s="142">
        <v>0</v>
      </c>
      <c r="V254" s="142">
        <v>0</v>
      </c>
      <c r="W254" s="142">
        <v>0</v>
      </c>
    </row>
    <row r="255" spans="1:23" s="106" customFormat="1" ht="110.25" x14ac:dyDescent="0.25">
      <c r="A255" s="267">
        <f t="shared" si="88"/>
        <v>207</v>
      </c>
      <c r="B255" s="133" t="s">
        <v>1842</v>
      </c>
      <c r="C255" s="139" t="s">
        <v>479</v>
      </c>
      <c r="D255" s="142">
        <v>0</v>
      </c>
      <c r="E255" s="142">
        <v>0</v>
      </c>
      <c r="F255" s="142">
        <v>0</v>
      </c>
      <c r="G255" s="142">
        <v>0</v>
      </c>
      <c r="H255" s="142">
        <v>0</v>
      </c>
      <c r="I255" s="142">
        <v>0</v>
      </c>
      <c r="J255" s="142"/>
      <c r="K255" s="142"/>
      <c r="L255" s="134">
        <v>0</v>
      </c>
      <c r="M255" s="134">
        <v>0</v>
      </c>
      <c r="N255" s="142">
        <v>0</v>
      </c>
      <c r="O255" s="142">
        <v>0</v>
      </c>
      <c r="P255" s="142">
        <v>0</v>
      </c>
      <c r="Q255" s="142">
        <v>0</v>
      </c>
      <c r="R255" s="142">
        <v>0</v>
      </c>
      <c r="S255" s="142">
        <v>0</v>
      </c>
      <c r="T255" s="142">
        <v>0</v>
      </c>
      <c r="U255" s="142">
        <v>0</v>
      </c>
      <c r="V255" s="142">
        <v>0</v>
      </c>
      <c r="W255" s="142">
        <v>0</v>
      </c>
    </row>
    <row r="256" spans="1:23" s="106" customFormat="1" ht="78.75" x14ac:dyDescent="0.25">
      <c r="A256" s="267">
        <f t="shared" si="88"/>
        <v>208</v>
      </c>
      <c r="B256" s="133" t="s">
        <v>1843</v>
      </c>
      <c r="C256" s="139" t="s">
        <v>480</v>
      </c>
      <c r="D256" s="142">
        <v>0</v>
      </c>
      <c r="E256" s="142">
        <v>0.25</v>
      </c>
      <c r="F256" s="142">
        <v>0</v>
      </c>
      <c r="G256" s="142">
        <v>0</v>
      </c>
      <c r="H256" s="142">
        <v>0</v>
      </c>
      <c r="I256" s="142">
        <v>0</v>
      </c>
      <c r="J256" s="142"/>
      <c r="K256" s="142"/>
      <c r="L256" s="134">
        <v>0</v>
      </c>
      <c r="M256" s="134">
        <v>0.25</v>
      </c>
      <c r="N256" s="142">
        <v>0</v>
      </c>
      <c r="O256" s="142">
        <v>0</v>
      </c>
      <c r="P256" s="142">
        <v>0</v>
      </c>
      <c r="Q256" s="142">
        <v>0</v>
      </c>
      <c r="R256" s="142">
        <v>0</v>
      </c>
      <c r="S256" s="142">
        <v>0</v>
      </c>
      <c r="T256" s="142">
        <v>0</v>
      </c>
      <c r="U256" s="142">
        <v>0</v>
      </c>
      <c r="V256" s="142">
        <v>0</v>
      </c>
      <c r="W256" s="142">
        <v>0</v>
      </c>
    </row>
    <row r="257" spans="1:23" s="106" customFormat="1" ht="78.75" x14ac:dyDescent="0.25">
      <c r="A257" s="267">
        <f t="shared" si="88"/>
        <v>209</v>
      </c>
      <c r="B257" s="174" t="s">
        <v>1844</v>
      </c>
      <c r="C257" s="138" t="s">
        <v>1686</v>
      </c>
      <c r="D257" s="142">
        <v>0</v>
      </c>
      <c r="E257" s="142">
        <v>0</v>
      </c>
      <c r="F257" s="142">
        <v>0.29299999999999998</v>
      </c>
      <c r="G257" s="142">
        <v>0</v>
      </c>
      <c r="H257" s="142">
        <v>0</v>
      </c>
      <c r="I257" s="142">
        <v>0</v>
      </c>
      <c r="J257" s="170">
        <v>0</v>
      </c>
      <c r="K257" s="170">
        <v>0</v>
      </c>
      <c r="L257" s="134">
        <v>0.29299999999999998</v>
      </c>
      <c r="M257" s="134">
        <v>0</v>
      </c>
      <c r="N257" s="170">
        <f t="shared" ref="N257:W257" si="103">SUM(N258:N264)</f>
        <v>0</v>
      </c>
      <c r="O257" s="170">
        <f t="shared" si="103"/>
        <v>0</v>
      </c>
      <c r="P257" s="170">
        <f t="shared" si="103"/>
        <v>0</v>
      </c>
      <c r="Q257" s="170">
        <f t="shared" si="103"/>
        <v>0</v>
      </c>
      <c r="R257" s="170">
        <f t="shared" si="103"/>
        <v>0</v>
      </c>
      <c r="S257" s="170">
        <f t="shared" si="103"/>
        <v>0</v>
      </c>
      <c r="T257" s="170">
        <f t="shared" si="103"/>
        <v>0</v>
      </c>
      <c r="U257" s="170">
        <f t="shared" si="103"/>
        <v>0</v>
      </c>
      <c r="V257" s="170">
        <f t="shared" si="103"/>
        <v>0</v>
      </c>
      <c r="W257" s="170">
        <f t="shared" si="103"/>
        <v>0</v>
      </c>
    </row>
    <row r="258" spans="1:23" s="106" customFormat="1" ht="63" x14ac:dyDescent="0.25">
      <c r="A258" s="267">
        <f t="shared" si="88"/>
        <v>210</v>
      </c>
      <c r="B258" s="133" t="s">
        <v>1845</v>
      </c>
      <c r="C258" s="138" t="s">
        <v>481</v>
      </c>
      <c r="D258" s="142">
        <v>0</v>
      </c>
      <c r="E258" s="142">
        <v>0</v>
      </c>
      <c r="F258" s="142">
        <v>0</v>
      </c>
      <c r="G258" s="142">
        <v>0</v>
      </c>
      <c r="H258" s="142">
        <v>0</v>
      </c>
      <c r="I258" s="142">
        <v>0</v>
      </c>
      <c r="J258" s="142"/>
      <c r="K258" s="142"/>
      <c r="L258" s="134">
        <v>0</v>
      </c>
      <c r="M258" s="134">
        <v>0</v>
      </c>
      <c r="N258" s="142">
        <v>0</v>
      </c>
      <c r="O258" s="142">
        <v>0</v>
      </c>
      <c r="P258" s="142">
        <v>0</v>
      </c>
      <c r="Q258" s="142">
        <v>0</v>
      </c>
      <c r="R258" s="142">
        <v>0</v>
      </c>
      <c r="S258" s="142">
        <v>0</v>
      </c>
      <c r="T258" s="142">
        <v>0</v>
      </c>
      <c r="U258" s="142">
        <v>0</v>
      </c>
      <c r="V258" s="142">
        <v>0</v>
      </c>
      <c r="W258" s="142">
        <v>0</v>
      </c>
    </row>
    <row r="259" spans="1:23" s="106" customFormat="1" ht="63" x14ac:dyDescent="0.25">
      <c r="A259" s="267">
        <f t="shared" si="88"/>
        <v>211</v>
      </c>
      <c r="B259" s="133" t="s">
        <v>482</v>
      </c>
      <c r="C259" s="138" t="s">
        <v>1687</v>
      </c>
      <c r="D259" s="142">
        <v>0</v>
      </c>
      <c r="E259" s="142">
        <v>0</v>
      </c>
      <c r="F259" s="142">
        <v>4.3999999999999997E-2</v>
      </c>
      <c r="G259" s="142">
        <v>0</v>
      </c>
      <c r="H259" s="142">
        <v>0</v>
      </c>
      <c r="I259" s="142">
        <v>0</v>
      </c>
      <c r="J259" s="142"/>
      <c r="K259" s="142"/>
      <c r="L259" s="134">
        <v>4.3999999999999997E-2</v>
      </c>
      <c r="M259" s="134">
        <v>0</v>
      </c>
      <c r="N259" s="142">
        <v>0</v>
      </c>
      <c r="O259" s="142">
        <v>0</v>
      </c>
      <c r="P259" s="142">
        <v>0</v>
      </c>
      <c r="Q259" s="142">
        <v>0</v>
      </c>
      <c r="R259" s="142">
        <v>0</v>
      </c>
      <c r="S259" s="142">
        <v>0</v>
      </c>
      <c r="T259" s="142">
        <v>0</v>
      </c>
      <c r="U259" s="142">
        <v>0</v>
      </c>
      <c r="V259" s="142">
        <v>0</v>
      </c>
      <c r="W259" s="142">
        <v>0</v>
      </c>
    </row>
    <row r="260" spans="1:23" s="106" customFormat="1" ht="47.25" x14ac:dyDescent="0.25">
      <c r="A260" s="267">
        <f t="shared" si="88"/>
        <v>212</v>
      </c>
      <c r="B260" s="133" t="s">
        <v>1846</v>
      </c>
      <c r="C260" s="138" t="s">
        <v>1847</v>
      </c>
      <c r="D260" s="142">
        <v>0</v>
      </c>
      <c r="E260" s="142">
        <v>0</v>
      </c>
      <c r="F260" s="142">
        <v>0</v>
      </c>
      <c r="G260" s="142">
        <v>0</v>
      </c>
      <c r="H260" s="142">
        <v>0</v>
      </c>
      <c r="I260" s="142">
        <v>0</v>
      </c>
      <c r="J260" s="142"/>
      <c r="K260" s="142"/>
      <c r="L260" s="134">
        <v>0</v>
      </c>
      <c r="M260" s="134">
        <v>0</v>
      </c>
      <c r="N260" s="142">
        <v>0</v>
      </c>
      <c r="O260" s="142">
        <v>0</v>
      </c>
      <c r="P260" s="142">
        <v>0</v>
      </c>
      <c r="Q260" s="142">
        <v>0</v>
      </c>
      <c r="R260" s="142">
        <v>0</v>
      </c>
      <c r="S260" s="142">
        <v>0</v>
      </c>
      <c r="T260" s="142">
        <v>0</v>
      </c>
      <c r="U260" s="142">
        <v>0</v>
      </c>
      <c r="V260" s="142">
        <v>0</v>
      </c>
      <c r="W260" s="142">
        <v>0</v>
      </c>
    </row>
    <row r="261" spans="1:23" s="106" customFormat="1" ht="78.75" x14ac:dyDescent="0.25">
      <c r="A261" s="267">
        <f t="shared" si="88"/>
        <v>213</v>
      </c>
      <c r="B261" s="133" t="s">
        <v>1848</v>
      </c>
      <c r="C261" s="138" t="s">
        <v>1849</v>
      </c>
      <c r="D261" s="142">
        <v>0</v>
      </c>
      <c r="E261" s="142">
        <v>0</v>
      </c>
      <c r="F261" s="142">
        <v>0</v>
      </c>
      <c r="G261" s="142">
        <v>0</v>
      </c>
      <c r="H261" s="142">
        <v>0</v>
      </c>
      <c r="I261" s="142">
        <v>0</v>
      </c>
      <c r="J261" s="142"/>
      <c r="K261" s="142"/>
      <c r="L261" s="134">
        <v>0</v>
      </c>
      <c r="M261" s="134">
        <v>0</v>
      </c>
      <c r="N261" s="142">
        <v>0</v>
      </c>
      <c r="O261" s="142">
        <v>0</v>
      </c>
      <c r="P261" s="142">
        <v>0</v>
      </c>
      <c r="Q261" s="142">
        <v>0</v>
      </c>
      <c r="R261" s="142">
        <v>0</v>
      </c>
      <c r="S261" s="142">
        <v>0</v>
      </c>
      <c r="T261" s="142">
        <v>0</v>
      </c>
      <c r="U261" s="142">
        <v>0</v>
      </c>
      <c r="V261" s="142">
        <v>0</v>
      </c>
      <c r="W261" s="142">
        <v>0</v>
      </c>
    </row>
    <row r="262" spans="1:23" s="106" customFormat="1" ht="78.75" x14ac:dyDescent="0.25">
      <c r="A262" s="267">
        <f t="shared" si="88"/>
        <v>214</v>
      </c>
      <c r="B262" s="133" t="s">
        <v>1850</v>
      </c>
      <c r="C262" s="138" t="s">
        <v>1851</v>
      </c>
      <c r="D262" s="142">
        <v>0</v>
      </c>
      <c r="E262" s="142">
        <v>0</v>
      </c>
      <c r="F262" s="142">
        <v>0</v>
      </c>
      <c r="G262" s="142">
        <v>0</v>
      </c>
      <c r="H262" s="142">
        <v>0</v>
      </c>
      <c r="I262" s="142">
        <v>0</v>
      </c>
      <c r="J262" s="142"/>
      <c r="K262" s="142"/>
      <c r="L262" s="134">
        <v>0</v>
      </c>
      <c r="M262" s="134">
        <v>0</v>
      </c>
      <c r="N262" s="142">
        <v>0</v>
      </c>
      <c r="O262" s="142">
        <v>0</v>
      </c>
      <c r="P262" s="142">
        <v>0</v>
      </c>
      <c r="Q262" s="142">
        <v>0</v>
      </c>
      <c r="R262" s="142">
        <v>0</v>
      </c>
      <c r="S262" s="142">
        <v>0</v>
      </c>
      <c r="T262" s="142">
        <v>0</v>
      </c>
      <c r="U262" s="142">
        <v>0</v>
      </c>
      <c r="V262" s="142">
        <v>0</v>
      </c>
      <c r="W262" s="142">
        <v>0</v>
      </c>
    </row>
    <row r="263" spans="1:23" s="106" customFormat="1" ht="94.5" x14ac:dyDescent="0.25">
      <c r="A263" s="267">
        <f t="shared" si="88"/>
        <v>215</v>
      </c>
      <c r="B263" s="133" t="s">
        <v>1519</v>
      </c>
      <c r="C263" s="138" t="s">
        <v>1520</v>
      </c>
      <c r="D263" s="142">
        <v>0</v>
      </c>
      <c r="E263" s="142">
        <v>0</v>
      </c>
      <c r="F263" s="142">
        <v>0</v>
      </c>
      <c r="G263" s="142">
        <v>0</v>
      </c>
      <c r="H263" s="142">
        <v>0</v>
      </c>
      <c r="I263" s="142">
        <v>0</v>
      </c>
      <c r="J263" s="142"/>
      <c r="K263" s="142"/>
      <c r="L263" s="134">
        <v>0</v>
      </c>
      <c r="M263" s="134">
        <v>0</v>
      </c>
      <c r="N263" s="142">
        <v>0</v>
      </c>
      <c r="O263" s="142">
        <v>0</v>
      </c>
      <c r="P263" s="142">
        <v>0</v>
      </c>
      <c r="Q263" s="142">
        <v>0</v>
      </c>
      <c r="R263" s="142">
        <v>0</v>
      </c>
      <c r="S263" s="142">
        <v>0</v>
      </c>
      <c r="T263" s="142">
        <v>0</v>
      </c>
      <c r="U263" s="142">
        <v>0</v>
      </c>
      <c r="V263" s="142">
        <v>0</v>
      </c>
      <c r="W263" s="142">
        <v>0</v>
      </c>
    </row>
    <row r="264" spans="1:23" s="106" customFormat="1" ht="15.75" x14ac:dyDescent="0.25">
      <c r="A264" s="267"/>
      <c r="B264" s="187" t="s">
        <v>483</v>
      </c>
      <c r="C264" s="188"/>
      <c r="D264" s="201">
        <f t="shared" ref="D264:L264" si="104">SUM(D265:D269)</f>
        <v>0</v>
      </c>
      <c r="E264" s="201">
        <f t="shared" si="104"/>
        <v>0.25</v>
      </c>
      <c r="F264" s="201">
        <f t="shared" si="104"/>
        <v>0</v>
      </c>
      <c r="G264" s="201">
        <f t="shared" si="104"/>
        <v>0</v>
      </c>
      <c r="H264" s="201">
        <f t="shared" si="104"/>
        <v>0</v>
      </c>
      <c r="I264" s="201">
        <f t="shared" si="104"/>
        <v>1.26</v>
      </c>
      <c r="J264" s="201">
        <f t="shared" si="104"/>
        <v>0</v>
      </c>
      <c r="K264" s="201">
        <f t="shared" si="104"/>
        <v>0</v>
      </c>
      <c r="L264" s="201">
        <f t="shared" si="104"/>
        <v>0</v>
      </c>
      <c r="M264" s="201">
        <v>1.51</v>
      </c>
      <c r="N264" s="201">
        <f t="shared" ref="N264:W264" si="105">SUM(N265:N269)</f>
        <v>0</v>
      </c>
      <c r="O264" s="201">
        <f t="shared" si="105"/>
        <v>0</v>
      </c>
      <c r="P264" s="201">
        <f t="shared" si="105"/>
        <v>0</v>
      </c>
      <c r="Q264" s="201">
        <f t="shared" si="105"/>
        <v>0</v>
      </c>
      <c r="R264" s="201">
        <f t="shared" si="105"/>
        <v>0</v>
      </c>
      <c r="S264" s="201">
        <f t="shared" si="105"/>
        <v>0</v>
      </c>
      <c r="T264" s="201">
        <f t="shared" si="105"/>
        <v>0</v>
      </c>
      <c r="U264" s="201">
        <f t="shared" si="105"/>
        <v>0</v>
      </c>
      <c r="V264" s="201">
        <f t="shared" si="105"/>
        <v>0</v>
      </c>
      <c r="W264" s="201">
        <f t="shared" si="105"/>
        <v>0</v>
      </c>
    </row>
    <row r="265" spans="1:23" s="106" customFormat="1" ht="31.5" x14ac:dyDescent="0.25">
      <c r="A265" s="267">
        <f t="shared" si="88"/>
        <v>216</v>
      </c>
      <c r="B265" s="174" t="s">
        <v>484</v>
      </c>
      <c r="C265" s="138" t="s">
        <v>485</v>
      </c>
      <c r="D265" s="142">
        <v>0</v>
      </c>
      <c r="E265" s="142">
        <v>0</v>
      </c>
      <c r="F265" s="142">
        <v>0</v>
      </c>
      <c r="G265" s="142">
        <v>0</v>
      </c>
      <c r="H265" s="142">
        <v>0</v>
      </c>
      <c r="I265" s="142">
        <v>0</v>
      </c>
      <c r="J265" s="170">
        <v>0</v>
      </c>
      <c r="K265" s="170">
        <v>0</v>
      </c>
      <c r="L265" s="134">
        <v>0</v>
      </c>
      <c r="M265" s="134">
        <v>0</v>
      </c>
      <c r="N265" s="170">
        <f t="shared" ref="N265:W265" si="106">SUM(N266:N273)</f>
        <v>0</v>
      </c>
      <c r="O265" s="170">
        <f t="shared" si="106"/>
        <v>0</v>
      </c>
      <c r="P265" s="170">
        <f t="shared" si="106"/>
        <v>0</v>
      </c>
      <c r="Q265" s="170">
        <f t="shared" si="106"/>
        <v>0</v>
      </c>
      <c r="R265" s="170">
        <f t="shared" si="106"/>
        <v>0</v>
      </c>
      <c r="S265" s="170">
        <f t="shared" si="106"/>
        <v>0</v>
      </c>
      <c r="T265" s="170">
        <f t="shared" si="106"/>
        <v>0</v>
      </c>
      <c r="U265" s="170">
        <f t="shared" si="106"/>
        <v>0</v>
      </c>
      <c r="V265" s="170">
        <f t="shared" si="106"/>
        <v>0</v>
      </c>
      <c r="W265" s="170">
        <f t="shared" si="106"/>
        <v>0</v>
      </c>
    </row>
    <row r="266" spans="1:23" s="106" customFormat="1" ht="47.25" x14ac:dyDescent="0.25">
      <c r="A266" s="267">
        <f t="shared" si="88"/>
        <v>217</v>
      </c>
      <c r="B266" s="133" t="s">
        <v>486</v>
      </c>
      <c r="C266" s="138" t="s">
        <v>1688</v>
      </c>
      <c r="D266" s="142">
        <v>0</v>
      </c>
      <c r="E266" s="142">
        <v>0.25</v>
      </c>
      <c r="F266" s="142">
        <v>0</v>
      </c>
      <c r="G266" s="142">
        <v>0</v>
      </c>
      <c r="H266" s="142">
        <v>0</v>
      </c>
      <c r="I266" s="142">
        <v>0</v>
      </c>
      <c r="J266" s="142"/>
      <c r="K266" s="142"/>
      <c r="L266" s="134">
        <v>0</v>
      </c>
      <c r="M266" s="134">
        <v>0.25</v>
      </c>
      <c r="N266" s="142">
        <v>0</v>
      </c>
      <c r="O266" s="142">
        <v>0</v>
      </c>
      <c r="P266" s="142">
        <v>0</v>
      </c>
      <c r="Q266" s="142">
        <v>0</v>
      </c>
      <c r="R266" s="142">
        <v>0</v>
      </c>
      <c r="S266" s="142">
        <v>0</v>
      </c>
      <c r="T266" s="142">
        <v>0</v>
      </c>
      <c r="U266" s="142">
        <v>0</v>
      </c>
      <c r="V266" s="142">
        <v>0</v>
      </c>
      <c r="W266" s="142">
        <v>0</v>
      </c>
    </row>
    <row r="267" spans="1:23" s="106" customFormat="1" ht="63" x14ac:dyDescent="0.25">
      <c r="A267" s="267">
        <f t="shared" si="88"/>
        <v>218</v>
      </c>
      <c r="B267" s="133" t="s">
        <v>487</v>
      </c>
      <c r="C267" s="138" t="s">
        <v>488</v>
      </c>
      <c r="D267" s="142">
        <v>0</v>
      </c>
      <c r="E267" s="142">
        <v>0</v>
      </c>
      <c r="F267" s="142">
        <v>0</v>
      </c>
      <c r="G267" s="142">
        <v>0</v>
      </c>
      <c r="H267" s="142">
        <v>0</v>
      </c>
      <c r="I267" s="142">
        <v>1.26</v>
      </c>
      <c r="J267" s="142"/>
      <c r="K267" s="142"/>
      <c r="L267" s="134">
        <v>0</v>
      </c>
      <c r="M267" s="134">
        <v>1.26</v>
      </c>
      <c r="N267" s="142">
        <v>0</v>
      </c>
      <c r="O267" s="142">
        <v>0</v>
      </c>
      <c r="P267" s="142">
        <v>0</v>
      </c>
      <c r="Q267" s="142">
        <v>0</v>
      </c>
      <c r="R267" s="142">
        <v>0</v>
      </c>
      <c r="S267" s="142">
        <v>0</v>
      </c>
      <c r="T267" s="142">
        <v>0</v>
      </c>
      <c r="U267" s="142">
        <v>0</v>
      </c>
      <c r="V267" s="142">
        <v>0</v>
      </c>
      <c r="W267" s="142">
        <v>0</v>
      </c>
    </row>
    <row r="268" spans="1:23" s="106" customFormat="1" ht="63" x14ac:dyDescent="0.25">
      <c r="A268" s="267">
        <f t="shared" si="88"/>
        <v>219</v>
      </c>
      <c r="B268" s="133" t="s">
        <v>1852</v>
      </c>
      <c r="C268" s="138" t="s">
        <v>1853</v>
      </c>
      <c r="D268" s="142">
        <v>0</v>
      </c>
      <c r="E268" s="142">
        <v>0</v>
      </c>
      <c r="F268" s="142">
        <v>0</v>
      </c>
      <c r="G268" s="142">
        <v>0</v>
      </c>
      <c r="H268" s="142">
        <v>0</v>
      </c>
      <c r="I268" s="142">
        <v>0</v>
      </c>
      <c r="J268" s="142"/>
      <c r="K268" s="142"/>
      <c r="L268" s="134">
        <v>0</v>
      </c>
      <c r="M268" s="134">
        <v>0</v>
      </c>
      <c r="N268" s="142">
        <v>0</v>
      </c>
      <c r="O268" s="142">
        <v>0</v>
      </c>
      <c r="P268" s="142">
        <v>0</v>
      </c>
      <c r="Q268" s="142">
        <v>0</v>
      </c>
      <c r="R268" s="142">
        <v>0</v>
      </c>
      <c r="S268" s="142">
        <v>0</v>
      </c>
      <c r="T268" s="142">
        <v>0</v>
      </c>
      <c r="U268" s="142">
        <v>0</v>
      </c>
      <c r="V268" s="142">
        <v>0</v>
      </c>
      <c r="W268" s="142">
        <v>0</v>
      </c>
    </row>
    <row r="269" spans="1:23" s="106" customFormat="1" ht="63" x14ac:dyDescent="0.25">
      <c r="A269" s="267">
        <f t="shared" si="88"/>
        <v>220</v>
      </c>
      <c r="B269" s="133" t="s">
        <v>1854</v>
      </c>
      <c r="C269" s="138" t="s">
        <v>1855</v>
      </c>
      <c r="D269" s="142">
        <v>0</v>
      </c>
      <c r="E269" s="142">
        <v>0</v>
      </c>
      <c r="F269" s="142">
        <v>0</v>
      </c>
      <c r="G269" s="142">
        <v>0</v>
      </c>
      <c r="H269" s="142">
        <v>0</v>
      </c>
      <c r="I269" s="142">
        <v>0</v>
      </c>
      <c r="J269" s="142"/>
      <c r="K269" s="142"/>
      <c r="L269" s="134">
        <v>0</v>
      </c>
      <c r="M269" s="134">
        <v>0</v>
      </c>
      <c r="N269" s="142">
        <v>0</v>
      </c>
      <c r="O269" s="142">
        <v>0</v>
      </c>
      <c r="P269" s="142">
        <v>0</v>
      </c>
      <c r="Q269" s="142">
        <v>0</v>
      </c>
      <c r="R269" s="142">
        <v>0</v>
      </c>
      <c r="S269" s="142">
        <v>0</v>
      </c>
      <c r="T269" s="142">
        <v>0</v>
      </c>
      <c r="U269" s="142">
        <v>0</v>
      </c>
      <c r="V269" s="142">
        <v>0</v>
      </c>
      <c r="W269" s="142">
        <v>0</v>
      </c>
    </row>
    <row r="270" spans="1:23" s="106" customFormat="1" ht="15.75" x14ac:dyDescent="0.25">
      <c r="A270" s="267"/>
      <c r="B270" s="187" t="s">
        <v>489</v>
      </c>
      <c r="C270" s="188"/>
      <c r="D270" s="201">
        <f t="shared" ref="D270:L270" si="107">SUM(D271:D279)</f>
        <v>0</v>
      </c>
      <c r="E270" s="201">
        <f t="shared" si="107"/>
        <v>0</v>
      </c>
      <c r="F270" s="201">
        <f t="shared" si="107"/>
        <v>0.95099999999999996</v>
      </c>
      <c r="G270" s="201">
        <f t="shared" si="107"/>
        <v>0</v>
      </c>
      <c r="H270" s="201">
        <f t="shared" si="107"/>
        <v>1.1830000000000001</v>
      </c>
      <c r="I270" s="201">
        <f t="shared" si="107"/>
        <v>2.52</v>
      </c>
      <c r="J270" s="201">
        <f t="shared" si="107"/>
        <v>0</v>
      </c>
      <c r="K270" s="201">
        <f t="shared" si="107"/>
        <v>0</v>
      </c>
      <c r="L270" s="201">
        <f t="shared" si="107"/>
        <v>2.1339999999999999</v>
      </c>
      <c r="M270" s="201">
        <v>2.52</v>
      </c>
      <c r="N270" s="201">
        <f t="shared" ref="N270:W270" si="108">SUM(N271:N279)</f>
        <v>0</v>
      </c>
      <c r="O270" s="201">
        <f t="shared" si="108"/>
        <v>0</v>
      </c>
      <c r="P270" s="201">
        <f t="shared" si="108"/>
        <v>0</v>
      </c>
      <c r="Q270" s="201">
        <f t="shared" si="108"/>
        <v>0</v>
      </c>
      <c r="R270" s="201">
        <f t="shared" si="108"/>
        <v>0</v>
      </c>
      <c r="S270" s="201">
        <f t="shared" si="108"/>
        <v>0</v>
      </c>
      <c r="T270" s="201">
        <f t="shared" si="108"/>
        <v>0</v>
      </c>
      <c r="U270" s="201">
        <f t="shared" si="108"/>
        <v>0</v>
      </c>
      <c r="V270" s="201">
        <f t="shared" si="108"/>
        <v>0</v>
      </c>
      <c r="W270" s="201">
        <f t="shared" si="108"/>
        <v>0</v>
      </c>
    </row>
    <row r="271" spans="1:23" s="106" customFormat="1" ht="47.25" x14ac:dyDescent="0.25">
      <c r="A271" s="267">
        <f t="shared" si="88"/>
        <v>221</v>
      </c>
      <c r="B271" s="133" t="s">
        <v>490</v>
      </c>
      <c r="C271" s="138" t="s">
        <v>1689</v>
      </c>
      <c r="D271" s="142">
        <v>0</v>
      </c>
      <c r="E271" s="142">
        <v>0</v>
      </c>
      <c r="F271" s="142">
        <v>0</v>
      </c>
      <c r="G271" s="142">
        <v>0</v>
      </c>
      <c r="H271" s="142">
        <v>0</v>
      </c>
      <c r="I271" s="142">
        <v>0</v>
      </c>
      <c r="J271" s="142"/>
      <c r="K271" s="142"/>
      <c r="L271" s="134">
        <v>0</v>
      </c>
      <c r="M271" s="134">
        <v>0</v>
      </c>
      <c r="N271" s="142">
        <v>0</v>
      </c>
      <c r="O271" s="142">
        <v>0</v>
      </c>
      <c r="P271" s="142">
        <v>0</v>
      </c>
      <c r="Q271" s="142">
        <v>0</v>
      </c>
      <c r="R271" s="142">
        <v>0</v>
      </c>
      <c r="S271" s="142">
        <v>0</v>
      </c>
      <c r="T271" s="142">
        <v>0</v>
      </c>
      <c r="U271" s="142">
        <v>0</v>
      </c>
      <c r="V271" s="142">
        <v>0</v>
      </c>
      <c r="W271" s="142">
        <v>0</v>
      </c>
    </row>
    <row r="272" spans="1:23" s="106" customFormat="1" ht="47.25" x14ac:dyDescent="0.25">
      <c r="A272" s="267">
        <f t="shared" si="88"/>
        <v>222</v>
      </c>
      <c r="B272" s="133" t="s">
        <v>491</v>
      </c>
      <c r="C272" s="138" t="s">
        <v>492</v>
      </c>
      <c r="D272" s="142">
        <v>0</v>
      </c>
      <c r="E272" s="142">
        <v>0</v>
      </c>
      <c r="F272" s="142">
        <v>0.95099999999999996</v>
      </c>
      <c r="G272" s="142">
        <v>0</v>
      </c>
      <c r="H272" s="142">
        <v>0</v>
      </c>
      <c r="I272" s="142">
        <v>0</v>
      </c>
      <c r="J272" s="142"/>
      <c r="K272" s="142"/>
      <c r="L272" s="134">
        <v>0.95099999999999996</v>
      </c>
      <c r="M272" s="134">
        <v>0</v>
      </c>
      <c r="N272" s="142">
        <v>0</v>
      </c>
      <c r="O272" s="142">
        <v>0</v>
      </c>
      <c r="P272" s="142">
        <v>0</v>
      </c>
      <c r="Q272" s="142">
        <v>0</v>
      </c>
      <c r="R272" s="142">
        <v>0</v>
      </c>
      <c r="S272" s="142">
        <v>0</v>
      </c>
      <c r="T272" s="142">
        <v>0</v>
      </c>
      <c r="U272" s="142">
        <v>0</v>
      </c>
      <c r="V272" s="142">
        <v>0</v>
      </c>
      <c r="W272" s="142">
        <v>0</v>
      </c>
    </row>
    <row r="273" spans="1:23" s="106" customFormat="1" ht="78.75" x14ac:dyDescent="0.25">
      <c r="A273" s="267">
        <f t="shared" si="88"/>
        <v>223</v>
      </c>
      <c r="B273" s="133" t="s">
        <v>493</v>
      </c>
      <c r="C273" s="138" t="s">
        <v>494</v>
      </c>
      <c r="D273" s="142">
        <v>0</v>
      </c>
      <c r="E273" s="142">
        <v>0</v>
      </c>
      <c r="F273" s="142">
        <v>0</v>
      </c>
      <c r="G273" s="142">
        <v>0</v>
      </c>
      <c r="H273" s="142">
        <v>0</v>
      </c>
      <c r="I273" s="142">
        <v>0</v>
      </c>
      <c r="J273" s="142"/>
      <c r="K273" s="142"/>
      <c r="L273" s="134">
        <v>0</v>
      </c>
      <c r="M273" s="134">
        <v>0</v>
      </c>
      <c r="N273" s="142">
        <v>0</v>
      </c>
      <c r="O273" s="142">
        <v>0</v>
      </c>
      <c r="P273" s="142">
        <v>0</v>
      </c>
      <c r="Q273" s="142">
        <v>0</v>
      </c>
      <c r="R273" s="142">
        <v>0</v>
      </c>
      <c r="S273" s="142">
        <v>0</v>
      </c>
      <c r="T273" s="142">
        <v>0</v>
      </c>
      <c r="U273" s="142">
        <v>0</v>
      </c>
      <c r="V273" s="142">
        <v>0</v>
      </c>
      <c r="W273" s="142">
        <v>0</v>
      </c>
    </row>
    <row r="274" spans="1:23" s="106" customFormat="1" ht="47.25" x14ac:dyDescent="0.25">
      <c r="A274" s="267">
        <f t="shared" si="88"/>
        <v>224</v>
      </c>
      <c r="B274" s="174" t="s">
        <v>495</v>
      </c>
      <c r="C274" s="138" t="s">
        <v>496</v>
      </c>
      <c r="D274" s="142">
        <v>0</v>
      </c>
      <c r="E274" s="142">
        <v>0</v>
      </c>
      <c r="F274" s="142">
        <v>0</v>
      </c>
      <c r="G274" s="142">
        <v>0</v>
      </c>
      <c r="H274" s="142">
        <v>0</v>
      </c>
      <c r="I274" s="142">
        <v>1.26</v>
      </c>
      <c r="J274" s="170">
        <v>0</v>
      </c>
      <c r="K274" s="170">
        <v>0</v>
      </c>
      <c r="L274" s="134">
        <v>0</v>
      </c>
      <c r="M274" s="134">
        <v>1.26</v>
      </c>
      <c r="N274" s="170">
        <f t="shared" ref="N274:W274" si="109">SUM(N275:N312)</f>
        <v>0</v>
      </c>
      <c r="O274" s="170">
        <f t="shared" si="109"/>
        <v>0</v>
      </c>
      <c r="P274" s="170">
        <f t="shared" si="109"/>
        <v>0</v>
      </c>
      <c r="Q274" s="170">
        <f t="shared" si="109"/>
        <v>0</v>
      </c>
      <c r="R274" s="170">
        <f t="shared" si="109"/>
        <v>0</v>
      </c>
      <c r="S274" s="170">
        <f t="shared" si="109"/>
        <v>0</v>
      </c>
      <c r="T274" s="170">
        <f t="shared" si="109"/>
        <v>0</v>
      </c>
      <c r="U274" s="170">
        <f t="shared" si="109"/>
        <v>0</v>
      </c>
      <c r="V274" s="170">
        <f t="shared" si="109"/>
        <v>0</v>
      </c>
      <c r="W274" s="170">
        <f t="shared" si="109"/>
        <v>0</v>
      </c>
    </row>
    <row r="275" spans="1:23" s="106" customFormat="1" ht="78.75" x14ac:dyDescent="0.25">
      <c r="A275" s="267">
        <f t="shared" si="88"/>
        <v>225</v>
      </c>
      <c r="B275" s="133" t="s">
        <v>1856</v>
      </c>
      <c r="C275" s="138" t="s">
        <v>1857</v>
      </c>
      <c r="D275" s="142">
        <v>0</v>
      </c>
      <c r="E275" s="142">
        <v>0</v>
      </c>
      <c r="F275" s="142">
        <v>0</v>
      </c>
      <c r="G275" s="142">
        <v>0</v>
      </c>
      <c r="H275" s="142">
        <v>0</v>
      </c>
      <c r="I275" s="142">
        <v>0</v>
      </c>
      <c r="J275" s="142"/>
      <c r="K275" s="142"/>
      <c r="L275" s="134">
        <v>0</v>
      </c>
      <c r="M275" s="134">
        <v>0</v>
      </c>
      <c r="N275" s="142">
        <v>0</v>
      </c>
      <c r="O275" s="142">
        <v>0</v>
      </c>
      <c r="P275" s="142">
        <v>0</v>
      </c>
      <c r="Q275" s="142">
        <v>0</v>
      </c>
      <c r="R275" s="142">
        <v>0</v>
      </c>
      <c r="S275" s="142">
        <v>0</v>
      </c>
      <c r="T275" s="142">
        <v>0</v>
      </c>
      <c r="U275" s="142">
        <v>0</v>
      </c>
      <c r="V275" s="142">
        <v>0</v>
      </c>
      <c r="W275" s="142">
        <v>0</v>
      </c>
    </row>
    <row r="276" spans="1:23" s="106" customFormat="1" ht="47.25" x14ac:dyDescent="0.25">
      <c r="A276" s="267">
        <f t="shared" si="88"/>
        <v>226</v>
      </c>
      <c r="B276" s="133" t="s">
        <v>1858</v>
      </c>
      <c r="C276" s="138" t="s">
        <v>1521</v>
      </c>
      <c r="D276" s="142">
        <v>0</v>
      </c>
      <c r="E276" s="142">
        <v>0</v>
      </c>
      <c r="F276" s="142">
        <v>0</v>
      </c>
      <c r="G276" s="142">
        <v>0</v>
      </c>
      <c r="H276" s="142">
        <v>0</v>
      </c>
      <c r="I276" s="142">
        <v>1.26</v>
      </c>
      <c r="J276" s="142"/>
      <c r="K276" s="142"/>
      <c r="L276" s="134">
        <v>0</v>
      </c>
      <c r="M276" s="134">
        <v>1.26</v>
      </c>
      <c r="N276" s="142">
        <v>0</v>
      </c>
      <c r="O276" s="142">
        <v>0</v>
      </c>
      <c r="P276" s="142">
        <v>0</v>
      </c>
      <c r="Q276" s="142">
        <v>0</v>
      </c>
      <c r="R276" s="142">
        <v>0</v>
      </c>
      <c r="S276" s="142">
        <v>0</v>
      </c>
      <c r="T276" s="142">
        <v>0</v>
      </c>
      <c r="U276" s="142">
        <v>0</v>
      </c>
      <c r="V276" s="142">
        <v>0</v>
      </c>
      <c r="W276" s="142">
        <v>0</v>
      </c>
    </row>
    <row r="277" spans="1:23" s="106" customFormat="1" ht="31.5" x14ac:dyDescent="0.25">
      <c r="A277" s="267">
        <f t="shared" si="88"/>
        <v>227</v>
      </c>
      <c r="B277" s="133" t="s">
        <v>1859</v>
      </c>
      <c r="C277" s="138" t="s">
        <v>1860</v>
      </c>
      <c r="D277" s="142">
        <v>0</v>
      </c>
      <c r="E277" s="142">
        <v>0</v>
      </c>
      <c r="F277" s="142">
        <v>0</v>
      </c>
      <c r="G277" s="142">
        <v>0</v>
      </c>
      <c r="H277" s="142">
        <v>0</v>
      </c>
      <c r="I277" s="142">
        <v>0</v>
      </c>
      <c r="J277" s="142"/>
      <c r="K277" s="142"/>
      <c r="L277" s="134">
        <v>0</v>
      </c>
      <c r="M277" s="134">
        <v>0</v>
      </c>
      <c r="N277" s="142">
        <v>0</v>
      </c>
      <c r="O277" s="142">
        <v>0</v>
      </c>
      <c r="P277" s="142">
        <v>0</v>
      </c>
      <c r="Q277" s="142">
        <v>0</v>
      </c>
      <c r="R277" s="142">
        <v>0</v>
      </c>
      <c r="S277" s="142">
        <v>0</v>
      </c>
      <c r="T277" s="142">
        <v>0</v>
      </c>
      <c r="U277" s="142">
        <v>0</v>
      </c>
      <c r="V277" s="142">
        <v>0</v>
      </c>
      <c r="W277" s="142">
        <v>0</v>
      </c>
    </row>
    <row r="278" spans="1:23" s="106" customFormat="1" ht="78.75" x14ac:dyDescent="0.25">
      <c r="A278" s="267">
        <f t="shared" si="88"/>
        <v>228</v>
      </c>
      <c r="B278" s="133" t="s">
        <v>1861</v>
      </c>
      <c r="C278" s="138" t="s">
        <v>1862</v>
      </c>
      <c r="D278" s="142">
        <v>0</v>
      </c>
      <c r="E278" s="142">
        <v>0</v>
      </c>
      <c r="F278" s="142">
        <v>0</v>
      </c>
      <c r="G278" s="142">
        <v>0</v>
      </c>
      <c r="H278" s="142">
        <v>0</v>
      </c>
      <c r="I278" s="142">
        <v>0</v>
      </c>
      <c r="J278" s="142"/>
      <c r="K278" s="142"/>
      <c r="L278" s="134">
        <v>0</v>
      </c>
      <c r="M278" s="134">
        <v>0</v>
      </c>
      <c r="N278" s="142">
        <v>0</v>
      </c>
      <c r="O278" s="142">
        <v>0</v>
      </c>
      <c r="P278" s="142">
        <v>0</v>
      </c>
      <c r="Q278" s="142">
        <v>0</v>
      </c>
      <c r="R278" s="142">
        <v>0</v>
      </c>
      <c r="S278" s="142">
        <v>0</v>
      </c>
      <c r="T278" s="142">
        <v>0</v>
      </c>
      <c r="U278" s="142">
        <v>0</v>
      </c>
      <c r="V278" s="142">
        <v>0</v>
      </c>
      <c r="W278" s="142">
        <v>0</v>
      </c>
    </row>
    <row r="279" spans="1:23" s="106" customFormat="1" ht="47.25" x14ac:dyDescent="0.25">
      <c r="A279" s="267">
        <f t="shared" si="88"/>
        <v>229</v>
      </c>
      <c r="B279" s="133" t="s">
        <v>1522</v>
      </c>
      <c r="C279" s="138" t="s">
        <v>1523</v>
      </c>
      <c r="D279" s="142">
        <v>0</v>
      </c>
      <c r="E279" s="142">
        <v>0</v>
      </c>
      <c r="F279" s="142">
        <v>0</v>
      </c>
      <c r="G279" s="142">
        <v>0</v>
      </c>
      <c r="H279" s="142">
        <v>1.1830000000000001</v>
      </c>
      <c r="I279" s="142">
        <v>0</v>
      </c>
      <c r="J279" s="142"/>
      <c r="K279" s="142"/>
      <c r="L279" s="134">
        <v>1.1830000000000001</v>
      </c>
      <c r="M279" s="134">
        <v>0</v>
      </c>
      <c r="N279" s="142">
        <v>0</v>
      </c>
      <c r="O279" s="142">
        <v>0</v>
      </c>
      <c r="P279" s="142">
        <v>0</v>
      </c>
      <c r="Q279" s="142">
        <v>0</v>
      </c>
      <c r="R279" s="142">
        <v>0</v>
      </c>
      <c r="S279" s="142">
        <v>0</v>
      </c>
      <c r="T279" s="142">
        <v>0</v>
      </c>
      <c r="U279" s="142">
        <v>0</v>
      </c>
      <c r="V279" s="142">
        <v>0</v>
      </c>
      <c r="W279" s="142">
        <v>0</v>
      </c>
    </row>
    <row r="280" spans="1:23" s="106" customFormat="1" ht="15.75" x14ac:dyDescent="0.25">
      <c r="A280" s="267"/>
      <c r="B280" s="187" t="s">
        <v>497</v>
      </c>
      <c r="C280" s="188"/>
      <c r="D280" s="201">
        <f t="shared" ref="D280:L280" si="110">SUM(D281:D290)</f>
        <v>0.46400000000000002</v>
      </c>
      <c r="E280" s="201">
        <f t="shared" si="110"/>
        <v>0.63</v>
      </c>
      <c r="F280" s="201">
        <f t="shared" si="110"/>
        <v>6.0309999999999997</v>
      </c>
      <c r="G280" s="201">
        <f t="shared" si="110"/>
        <v>0.63</v>
      </c>
      <c r="H280" s="201">
        <f t="shared" si="110"/>
        <v>0.16</v>
      </c>
      <c r="I280" s="201">
        <f t="shared" si="110"/>
        <v>0.4</v>
      </c>
      <c r="J280" s="201">
        <f t="shared" si="110"/>
        <v>0</v>
      </c>
      <c r="K280" s="201">
        <f t="shared" si="110"/>
        <v>0</v>
      </c>
      <c r="L280" s="201">
        <f t="shared" si="110"/>
        <v>6.6549999999999994</v>
      </c>
      <c r="M280" s="201">
        <v>1.6600000000000001</v>
      </c>
      <c r="N280" s="201">
        <f t="shared" ref="N280:W280" si="111">SUM(N281:N290)</f>
        <v>0</v>
      </c>
      <c r="O280" s="201">
        <f t="shared" si="111"/>
        <v>0</v>
      </c>
      <c r="P280" s="201">
        <f t="shared" si="111"/>
        <v>0</v>
      </c>
      <c r="Q280" s="201">
        <f t="shared" si="111"/>
        <v>0</v>
      </c>
      <c r="R280" s="201">
        <f t="shared" si="111"/>
        <v>0</v>
      </c>
      <c r="S280" s="201">
        <f t="shared" si="111"/>
        <v>0</v>
      </c>
      <c r="T280" s="201">
        <f t="shared" si="111"/>
        <v>0</v>
      </c>
      <c r="U280" s="201">
        <f t="shared" si="111"/>
        <v>0</v>
      </c>
      <c r="V280" s="201">
        <f t="shared" si="111"/>
        <v>0</v>
      </c>
      <c r="W280" s="201">
        <f t="shared" si="111"/>
        <v>0</v>
      </c>
    </row>
    <row r="281" spans="1:23" s="106" customFormat="1" ht="110.25" x14ac:dyDescent="0.25">
      <c r="A281" s="267">
        <f t="shared" ref="A281:A344" si="112">IF(A280&gt;0,A280+1,A279+1)</f>
        <v>230</v>
      </c>
      <c r="B281" s="133" t="s">
        <v>1863</v>
      </c>
      <c r="C281" s="138" t="s">
        <v>498</v>
      </c>
      <c r="D281" s="142">
        <v>0</v>
      </c>
      <c r="E281" s="142">
        <v>0</v>
      </c>
      <c r="F281" s="142">
        <v>1.4999999999999999E-2</v>
      </c>
      <c r="G281" s="142">
        <v>0.63</v>
      </c>
      <c r="H281" s="142">
        <v>0</v>
      </c>
      <c r="I281" s="142">
        <v>0</v>
      </c>
      <c r="J281" s="142"/>
      <c r="K281" s="142"/>
      <c r="L281" s="134">
        <v>1.4999999999999999E-2</v>
      </c>
      <c r="M281" s="134">
        <v>0.63</v>
      </c>
      <c r="N281" s="142">
        <v>0</v>
      </c>
      <c r="O281" s="142">
        <v>0</v>
      </c>
      <c r="P281" s="142">
        <v>0</v>
      </c>
      <c r="Q281" s="142">
        <v>0</v>
      </c>
      <c r="R281" s="142">
        <v>0</v>
      </c>
      <c r="S281" s="142">
        <v>0</v>
      </c>
      <c r="T281" s="142">
        <v>0</v>
      </c>
      <c r="U281" s="142">
        <v>0</v>
      </c>
      <c r="V281" s="142">
        <v>0</v>
      </c>
      <c r="W281" s="142">
        <v>0</v>
      </c>
    </row>
    <row r="282" spans="1:23" s="106" customFormat="1" ht="78.75" x14ac:dyDescent="0.25">
      <c r="A282" s="267">
        <f t="shared" si="112"/>
        <v>231</v>
      </c>
      <c r="B282" s="133" t="s">
        <v>499</v>
      </c>
      <c r="C282" s="138" t="s">
        <v>500</v>
      </c>
      <c r="D282" s="142">
        <v>0</v>
      </c>
      <c r="E282" s="142">
        <v>0</v>
      </c>
      <c r="F282" s="142">
        <v>0</v>
      </c>
      <c r="G282" s="142">
        <v>0</v>
      </c>
      <c r="H282" s="142">
        <v>0</v>
      </c>
      <c r="I282" s="142">
        <v>0</v>
      </c>
      <c r="J282" s="142"/>
      <c r="K282" s="142"/>
      <c r="L282" s="134">
        <v>0</v>
      </c>
      <c r="M282" s="134">
        <v>0</v>
      </c>
      <c r="N282" s="142">
        <v>0</v>
      </c>
      <c r="O282" s="142">
        <v>0</v>
      </c>
      <c r="P282" s="142">
        <v>0</v>
      </c>
      <c r="Q282" s="142">
        <v>0</v>
      </c>
      <c r="R282" s="142">
        <v>0</v>
      </c>
      <c r="S282" s="142">
        <v>0</v>
      </c>
      <c r="T282" s="142">
        <v>0</v>
      </c>
      <c r="U282" s="142">
        <v>0</v>
      </c>
      <c r="V282" s="142">
        <v>0</v>
      </c>
      <c r="W282" s="142">
        <v>0</v>
      </c>
    </row>
    <row r="283" spans="1:23" s="106" customFormat="1" ht="94.5" x14ac:dyDescent="0.25">
      <c r="A283" s="267">
        <f t="shared" si="112"/>
        <v>232</v>
      </c>
      <c r="B283" s="133" t="s">
        <v>1864</v>
      </c>
      <c r="C283" s="138" t="s">
        <v>1690</v>
      </c>
      <c r="D283" s="142">
        <v>0</v>
      </c>
      <c r="E283" s="142">
        <v>0</v>
      </c>
      <c r="F283" s="142">
        <v>6.016</v>
      </c>
      <c r="G283" s="142">
        <v>0</v>
      </c>
      <c r="H283" s="142">
        <v>0</v>
      </c>
      <c r="I283" s="142">
        <v>0</v>
      </c>
      <c r="J283" s="142"/>
      <c r="K283" s="142"/>
      <c r="L283" s="134">
        <v>6.016</v>
      </c>
      <c r="M283" s="134">
        <v>0</v>
      </c>
      <c r="N283" s="142">
        <v>0</v>
      </c>
      <c r="O283" s="142">
        <v>0</v>
      </c>
      <c r="P283" s="142">
        <v>0</v>
      </c>
      <c r="Q283" s="142">
        <v>0</v>
      </c>
      <c r="R283" s="142">
        <v>0</v>
      </c>
      <c r="S283" s="142">
        <v>0</v>
      </c>
      <c r="T283" s="142">
        <v>0</v>
      </c>
      <c r="U283" s="142">
        <v>0</v>
      </c>
      <c r="V283" s="142">
        <v>0</v>
      </c>
      <c r="W283" s="142">
        <v>0</v>
      </c>
    </row>
    <row r="284" spans="1:23" s="106" customFormat="1" ht="63" x14ac:dyDescent="0.25">
      <c r="A284" s="267">
        <f t="shared" si="112"/>
        <v>233</v>
      </c>
      <c r="B284" s="133" t="s">
        <v>501</v>
      </c>
      <c r="C284" s="138" t="s">
        <v>1691</v>
      </c>
      <c r="D284" s="142">
        <v>0</v>
      </c>
      <c r="E284" s="142">
        <v>0.63</v>
      </c>
      <c r="F284" s="142">
        <v>0</v>
      </c>
      <c r="G284" s="142">
        <v>0</v>
      </c>
      <c r="H284" s="142">
        <v>0</v>
      </c>
      <c r="I284" s="142">
        <v>0</v>
      </c>
      <c r="J284" s="142"/>
      <c r="K284" s="142"/>
      <c r="L284" s="134">
        <v>0</v>
      </c>
      <c r="M284" s="134">
        <v>0.63</v>
      </c>
      <c r="N284" s="142">
        <v>0</v>
      </c>
      <c r="O284" s="142">
        <v>0</v>
      </c>
      <c r="P284" s="142">
        <v>0</v>
      </c>
      <c r="Q284" s="142">
        <v>0</v>
      </c>
      <c r="R284" s="142">
        <v>0</v>
      </c>
      <c r="S284" s="142">
        <v>0</v>
      </c>
      <c r="T284" s="142">
        <v>0</v>
      </c>
      <c r="U284" s="142">
        <v>0</v>
      </c>
      <c r="V284" s="142">
        <v>0</v>
      </c>
      <c r="W284" s="142">
        <v>0</v>
      </c>
    </row>
    <row r="285" spans="1:23" s="106" customFormat="1" ht="31.5" x14ac:dyDescent="0.25">
      <c r="A285" s="267">
        <f t="shared" si="112"/>
        <v>234</v>
      </c>
      <c r="B285" s="133" t="s">
        <v>502</v>
      </c>
      <c r="C285" s="138" t="s">
        <v>503</v>
      </c>
      <c r="D285" s="142">
        <v>0.108</v>
      </c>
      <c r="E285" s="142">
        <v>0</v>
      </c>
      <c r="F285" s="142">
        <v>0</v>
      </c>
      <c r="G285" s="142">
        <v>0</v>
      </c>
      <c r="H285" s="142">
        <v>0</v>
      </c>
      <c r="I285" s="142">
        <v>0</v>
      </c>
      <c r="J285" s="142"/>
      <c r="K285" s="142"/>
      <c r="L285" s="134">
        <v>0.108</v>
      </c>
      <c r="M285" s="134">
        <v>0</v>
      </c>
      <c r="N285" s="142">
        <v>0</v>
      </c>
      <c r="O285" s="142">
        <v>0</v>
      </c>
      <c r="P285" s="142">
        <v>0</v>
      </c>
      <c r="Q285" s="142">
        <v>0</v>
      </c>
      <c r="R285" s="142">
        <v>0</v>
      </c>
      <c r="S285" s="142">
        <v>0</v>
      </c>
      <c r="T285" s="142">
        <v>0</v>
      </c>
      <c r="U285" s="142">
        <v>0</v>
      </c>
      <c r="V285" s="142">
        <v>0</v>
      </c>
      <c r="W285" s="142">
        <v>0</v>
      </c>
    </row>
    <row r="286" spans="1:23" s="106" customFormat="1" ht="78.75" x14ac:dyDescent="0.25">
      <c r="A286" s="267">
        <f t="shared" si="112"/>
        <v>235</v>
      </c>
      <c r="B286" s="133" t="s">
        <v>504</v>
      </c>
      <c r="C286" s="138" t="s">
        <v>505</v>
      </c>
      <c r="D286" s="142">
        <v>0.224</v>
      </c>
      <c r="E286" s="142">
        <v>0</v>
      </c>
      <c r="F286" s="142">
        <v>0</v>
      </c>
      <c r="G286" s="142">
        <v>0</v>
      </c>
      <c r="H286" s="142">
        <v>0</v>
      </c>
      <c r="I286" s="142">
        <v>0</v>
      </c>
      <c r="J286" s="142"/>
      <c r="K286" s="142"/>
      <c r="L286" s="134">
        <v>0.224</v>
      </c>
      <c r="M286" s="134">
        <v>0</v>
      </c>
      <c r="N286" s="142">
        <v>0</v>
      </c>
      <c r="O286" s="142">
        <v>0</v>
      </c>
      <c r="P286" s="142">
        <v>0</v>
      </c>
      <c r="Q286" s="142">
        <v>0</v>
      </c>
      <c r="R286" s="142">
        <v>0</v>
      </c>
      <c r="S286" s="142">
        <v>0</v>
      </c>
      <c r="T286" s="142">
        <v>0</v>
      </c>
      <c r="U286" s="142">
        <v>0</v>
      </c>
      <c r="V286" s="142">
        <v>0</v>
      </c>
      <c r="W286" s="142">
        <v>0</v>
      </c>
    </row>
    <row r="287" spans="1:23" s="106" customFormat="1" ht="47.25" x14ac:dyDescent="0.25">
      <c r="A287" s="267">
        <f t="shared" si="112"/>
        <v>236</v>
      </c>
      <c r="B287" s="133" t="s">
        <v>506</v>
      </c>
      <c r="C287" s="138" t="s">
        <v>507</v>
      </c>
      <c r="D287" s="142">
        <v>0.13200000000000001</v>
      </c>
      <c r="E287" s="142">
        <v>0</v>
      </c>
      <c r="F287" s="142">
        <v>0</v>
      </c>
      <c r="G287" s="142">
        <v>0</v>
      </c>
      <c r="H287" s="142">
        <v>0</v>
      </c>
      <c r="I287" s="142">
        <v>0</v>
      </c>
      <c r="J287" s="142"/>
      <c r="K287" s="142"/>
      <c r="L287" s="134">
        <v>0.13200000000000001</v>
      </c>
      <c r="M287" s="134">
        <v>0</v>
      </c>
      <c r="N287" s="142">
        <v>0</v>
      </c>
      <c r="O287" s="142">
        <v>0</v>
      </c>
      <c r="P287" s="142">
        <v>0</v>
      </c>
      <c r="Q287" s="142">
        <v>0</v>
      </c>
      <c r="R287" s="142">
        <v>0</v>
      </c>
      <c r="S287" s="142">
        <v>0</v>
      </c>
      <c r="T287" s="142">
        <v>0</v>
      </c>
      <c r="U287" s="142">
        <v>0</v>
      </c>
      <c r="V287" s="142">
        <v>0</v>
      </c>
      <c r="W287" s="142">
        <v>0</v>
      </c>
    </row>
    <row r="288" spans="1:23" s="106" customFormat="1" ht="47.25" x14ac:dyDescent="0.25">
      <c r="A288" s="267">
        <f t="shared" si="112"/>
        <v>237</v>
      </c>
      <c r="B288" s="133" t="s">
        <v>1524</v>
      </c>
      <c r="C288" s="138" t="s">
        <v>1525</v>
      </c>
      <c r="D288" s="142">
        <v>0</v>
      </c>
      <c r="E288" s="142">
        <v>0</v>
      </c>
      <c r="F288" s="142">
        <v>0</v>
      </c>
      <c r="G288" s="142">
        <v>0</v>
      </c>
      <c r="H288" s="142">
        <v>0</v>
      </c>
      <c r="I288" s="142">
        <v>0</v>
      </c>
      <c r="J288" s="142"/>
      <c r="K288" s="142"/>
      <c r="L288" s="134">
        <v>0</v>
      </c>
      <c r="M288" s="134">
        <v>0</v>
      </c>
      <c r="N288" s="142">
        <v>0</v>
      </c>
      <c r="O288" s="142">
        <v>0</v>
      </c>
      <c r="P288" s="142">
        <v>0</v>
      </c>
      <c r="Q288" s="142">
        <v>0</v>
      </c>
      <c r="R288" s="142">
        <v>0</v>
      </c>
      <c r="S288" s="142">
        <v>0</v>
      </c>
      <c r="T288" s="142">
        <v>0</v>
      </c>
      <c r="U288" s="142">
        <v>0</v>
      </c>
      <c r="V288" s="142">
        <v>0</v>
      </c>
      <c r="W288" s="142">
        <v>0</v>
      </c>
    </row>
    <row r="289" spans="1:23" s="106" customFormat="1" ht="47.25" x14ac:dyDescent="0.25">
      <c r="A289" s="267">
        <f t="shared" si="112"/>
        <v>238</v>
      </c>
      <c r="B289" s="133" t="s">
        <v>1526</v>
      </c>
      <c r="C289" s="138" t="s">
        <v>1527</v>
      </c>
      <c r="D289" s="142">
        <v>0</v>
      </c>
      <c r="E289" s="142">
        <v>0</v>
      </c>
      <c r="F289" s="142">
        <v>0</v>
      </c>
      <c r="G289" s="142">
        <v>0</v>
      </c>
      <c r="H289" s="142">
        <v>0.16</v>
      </c>
      <c r="I289" s="142">
        <v>0</v>
      </c>
      <c r="J289" s="142"/>
      <c r="K289" s="142"/>
      <c r="L289" s="134">
        <v>0.16</v>
      </c>
      <c r="M289" s="134">
        <v>0</v>
      </c>
      <c r="N289" s="142">
        <v>0</v>
      </c>
      <c r="O289" s="142">
        <v>0</v>
      </c>
      <c r="P289" s="142">
        <v>0</v>
      </c>
      <c r="Q289" s="142">
        <v>0</v>
      </c>
      <c r="R289" s="142">
        <v>0</v>
      </c>
      <c r="S289" s="142">
        <v>0</v>
      </c>
      <c r="T289" s="142">
        <v>0</v>
      </c>
      <c r="U289" s="142">
        <v>0</v>
      </c>
      <c r="V289" s="142">
        <v>0</v>
      </c>
      <c r="W289" s="142">
        <v>0</v>
      </c>
    </row>
    <row r="290" spans="1:23" s="106" customFormat="1" ht="31.5" x14ac:dyDescent="0.25">
      <c r="A290" s="267">
        <f t="shared" si="112"/>
        <v>239</v>
      </c>
      <c r="B290" s="133" t="s">
        <v>1528</v>
      </c>
      <c r="C290" s="138" t="s">
        <v>1529</v>
      </c>
      <c r="D290" s="142">
        <v>0</v>
      </c>
      <c r="E290" s="142">
        <v>0</v>
      </c>
      <c r="F290" s="142">
        <v>0</v>
      </c>
      <c r="G290" s="142">
        <v>0</v>
      </c>
      <c r="H290" s="142">
        <v>0</v>
      </c>
      <c r="I290" s="142">
        <v>0.4</v>
      </c>
      <c r="J290" s="142"/>
      <c r="K290" s="142"/>
      <c r="L290" s="134">
        <v>0</v>
      </c>
      <c r="M290" s="134">
        <v>0.4</v>
      </c>
      <c r="N290" s="142">
        <v>0</v>
      </c>
      <c r="O290" s="142">
        <v>0</v>
      </c>
      <c r="P290" s="142">
        <v>0</v>
      </c>
      <c r="Q290" s="142">
        <v>0</v>
      </c>
      <c r="R290" s="142">
        <v>0</v>
      </c>
      <c r="S290" s="142">
        <v>0</v>
      </c>
      <c r="T290" s="142">
        <v>0</v>
      </c>
      <c r="U290" s="142">
        <v>0</v>
      </c>
      <c r="V290" s="142">
        <v>0</v>
      </c>
      <c r="W290" s="142">
        <v>0</v>
      </c>
    </row>
    <row r="291" spans="1:23" s="106" customFormat="1" ht="15.75" x14ac:dyDescent="0.25">
      <c r="A291" s="267"/>
      <c r="B291" s="187" t="s">
        <v>508</v>
      </c>
      <c r="C291" s="188"/>
      <c r="D291" s="201">
        <f t="shared" ref="D291:L291" si="113">SUM(D292:D300)</f>
        <v>0</v>
      </c>
      <c r="E291" s="201">
        <f t="shared" si="113"/>
        <v>0</v>
      </c>
      <c r="F291" s="201">
        <f t="shared" si="113"/>
        <v>0.30000000000000004</v>
      </c>
      <c r="G291" s="201">
        <f t="shared" si="113"/>
        <v>0.8</v>
      </c>
      <c r="H291" s="201">
        <f t="shared" si="113"/>
        <v>0.23</v>
      </c>
      <c r="I291" s="201">
        <f t="shared" si="113"/>
        <v>0.4</v>
      </c>
      <c r="J291" s="201">
        <f t="shared" si="113"/>
        <v>0</v>
      </c>
      <c r="K291" s="201">
        <f t="shared" si="113"/>
        <v>0</v>
      </c>
      <c r="L291" s="201">
        <f t="shared" si="113"/>
        <v>0.53</v>
      </c>
      <c r="M291" s="201">
        <v>1.2000000000000002</v>
      </c>
      <c r="N291" s="201">
        <f t="shared" ref="N291:W291" si="114">SUM(N292:N300)</f>
        <v>0</v>
      </c>
      <c r="O291" s="201">
        <f t="shared" si="114"/>
        <v>0</v>
      </c>
      <c r="P291" s="201">
        <f t="shared" si="114"/>
        <v>0</v>
      </c>
      <c r="Q291" s="201">
        <f t="shared" si="114"/>
        <v>0</v>
      </c>
      <c r="R291" s="201">
        <f t="shared" si="114"/>
        <v>0</v>
      </c>
      <c r="S291" s="201">
        <f t="shared" si="114"/>
        <v>0</v>
      </c>
      <c r="T291" s="201">
        <f t="shared" si="114"/>
        <v>0</v>
      </c>
      <c r="U291" s="201">
        <f t="shared" si="114"/>
        <v>0</v>
      </c>
      <c r="V291" s="201">
        <f t="shared" si="114"/>
        <v>0</v>
      </c>
      <c r="W291" s="201">
        <f t="shared" si="114"/>
        <v>0</v>
      </c>
    </row>
    <row r="292" spans="1:23" s="106" customFormat="1" ht="31.5" x14ac:dyDescent="0.25">
      <c r="A292" s="267">
        <f t="shared" si="112"/>
        <v>240</v>
      </c>
      <c r="B292" s="133" t="s">
        <v>509</v>
      </c>
      <c r="C292" s="138" t="s">
        <v>510</v>
      </c>
      <c r="D292" s="142">
        <v>0</v>
      </c>
      <c r="E292" s="142">
        <v>0</v>
      </c>
      <c r="F292" s="142">
        <v>0</v>
      </c>
      <c r="G292" s="142">
        <v>0</v>
      </c>
      <c r="H292" s="142">
        <v>0</v>
      </c>
      <c r="I292" s="142">
        <v>0</v>
      </c>
      <c r="J292" s="142"/>
      <c r="K292" s="142"/>
      <c r="L292" s="134">
        <v>0</v>
      </c>
      <c r="M292" s="134">
        <v>0</v>
      </c>
      <c r="N292" s="142">
        <v>0</v>
      </c>
      <c r="O292" s="142">
        <v>0</v>
      </c>
      <c r="P292" s="142">
        <v>0</v>
      </c>
      <c r="Q292" s="142">
        <v>0</v>
      </c>
      <c r="R292" s="142">
        <v>0</v>
      </c>
      <c r="S292" s="142">
        <v>0</v>
      </c>
      <c r="T292" s="142">
        <v>0</v>
      </c>
      <c r="U292" s="142">
        <v>0</v>
      </c>
      <c r="V292" s="142">
        <v>0</v>
      </c>
      <c r="W292" s="142">
        <v>0</v>
      </c>
    </row>
    <row r="293" spans="1:23" s="106" customFormat="1" ht="47.25" x14ac:dyDescent="0.25">
      <c r="A293" s="267">
        <f t="shared" si="112"/>
        <v>241</v>
      </c>
      <c r="B293" s="133" t="s">
        <v>511</v>
      </c>
      <c r="C293" s="139" t="s">
        <v>512</v>
      </c>
      <c r="D293" s="142">
        <v>0</v>
      </c>
      <c r="E293" s="142">
        <v>0</v>
      </c>
      <c r="F293" s="142">
        <v>0</v>
      </c>
      <c r="G293" s="142">
        <v>0</v>
      </c>
      <c r="H293" s="142">
        <v>0</v>
      </c>
      <c r="I293" s="142">
        <v>0.4</v>
      </c>
      <c r="J293" s="142"/>
      <c r="K293" s="142"/>
      <c r="L293" s="134">
        <v>0</v>
      </c>
      <c r="M293" s="134">
        <v>0.4</v>
      </c>
      <c r="N293" s="142">
        <v>0</v>
      </c>
      <c r="O293" s="142">
        <v>0</v>
      </c>
      <c r="P293" s="142">
        <v>0</v>
      </c>
      <c r="Q293" s="142">
        <v>0</v>
      </c>
      <c r="R293" s="142">
        <v>0</v>
      </c>
      <c r="S293" s="142">
        <v>0</v>
      </c>
      <c r="T293" s="142">
        <v>0</v>
      </c>
      <c r="U293" s="142">
        <v>0</v>
      </c>
      <c r="V293" s="142">
        <v>0</v>
      </c>
      <c r="W293" s="142">
        <v>0</v>
      </c>
    </row>
    <row r="294" spans="1:23" s="106" customFormat="1" ht="47.25" x14ac:dyDescent="0.25">
      <c r="A294" s="267">
        <f t="shared" si="112"/>
        <v>242</v>
      </c>
      <c r="B294" s="133" t="s">
        <v>513</v>
      </c>
      <c r="C294" s="138" t="s">
        <v>514</v>
      </c>
      <c r="D294" s="142">
        <v>0</v>
      </c>
      <c r="E294" s="142">
        <v>0</v>
      </c>
      <c r="F294" s="142">
        <v>0</v>
      </c>
      <c r="G294" s="142">
        <v>0</v>
      </c>
      <c r="H294" s="142">
        <v>0</v>
      </c>
      <c r="I294" s="142">
        <v>0</v>
      </c>
      <c r="J294" s="142"/>
      <c r="K294" s="142"/>
      <c r="L294" s="134">
        <v>0</v>
      </c>
      <c r="M294" s="134">
        <v>0</v>
      </c>
      <c r="N294" s="142">
        <v>0</v>
      </c>
      <c r="O294" s="142">
        <v>0</v>
      </c>
      <c r="P294" s="142">
        <v>0</v>
      </c>
      <c r="Q294" s="142">
        <v>0</v>
      </c>
      <c r="R294" s="142">
        <v>0</v>
      </c>
      <c r="S294" s="142">
        <v>0</v>
      </c>
      <c r="T294" s="142">
        <v>0</v>
      </c>
      <c r="U294" s="142">
        <v>0</v>
      </c>
      <c r="V294" s="142">
        <v>0</v>
      </c>
      <c r="W294" s="142">
        <v>0</v>
      </c>
    </row>
    <row r="295" spans="1:23" s="106" customFormat="1" ht="63" x14ac:dyDescent="0.25">
      <c r="A295" s="267">
        <f t="shared" si="112"/>
        <v>243</v>
      </c>
      <c r="B295" s="133" t="s">
        <v>515</v>
      </c>
      <c r="C295" s="138" t="s">
        <v>516</v>
      </c>
      <c r="D295" s="142">
        <v>0</v>
      </c>
      <c r="E295" s="142">
        <v>0</v>
      </c>
      <c r="F295" s="142">
        <v>0</v>
      </c>
      <c r="G295" s="142">
        <v>0</v>
      </c>
      <c r="H295" s="142">
        <v>0</v>
      </c>
      <c r="I295" s="142">
        <v>0</v>
      </c>
      <c r="J295" s="142"/>
      <c r="K295" s="142"/>
      <c r="L295" s="134">
        <v>0</v>
      </c>
      <c r="M295" s="134">
        <v>0</v>
      </c>
      <c r="N295" s="142">
        <v>0</v>
      </c>
      <c r="O295" s="142">
        <v>0</v>
      </c>
      <c r="P295" s="142">
        <v>0</v>
      </c>
      <c r="Q295" s="142">
        <v>0</v>
      </c>
      <c r="R295" s="142">
        <v>0</v>
      </c>
      <c r="S295" s="142">
        <v>0</v>
      </c>
      <c r="T295" s="142">
        <v>0</v>
      </c>
      <c r="U295" s="142">
        <v>0</v>
      </c>
      <c r="V295" s="142">
        <v>0</v>
      </c>
      <c r="W295" s="142">
        <v>0</v>
      </c>
    </row>
    <row r="296" spans="1:23" s="106" customFormat="1" ht="47.25" x14ac:dyDescent="0.25">
      <c r="A296" s="267">
        <f t="shared" si="112"/>
        <v>244</v>
      </c>
      <c r="B296" s="133" t="s">
        <v>517</v>
      </c>
      <c r="C296" s="138" t="s">
        <v>518</v>
      </c>
      <c r="D296" s="142">
        <v>0</v>
      </c>
      <c r="E296" s="142">
        <v>0</v>
      </c>
      <c r="F296" s="142">
        <v>0</v>
      </c>
      <c r="G296" s="142">
        <v>0</v>
      </c>
      <c r="H296" s="142">
        <v>0</v>
      </c>
      <c r="I296" s="142">
        <v>0</v>
      </c>
      <c r="J296" s="142"/>
      <c r="K296" s="142"/>
      <c r="L296" s="134">
        <v>0</v>
      </c>
      <c r="M296" s="134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0</v>
      </c>
      <c r="S296" s="142">
        <v>0</v>
      </c>
      <c r="T296" s="142">
        <v>0</v>
      </c>
      <c r="U296" s="142">
        <v>0</v>
      </c>
      <c r="V296" s="142">
        <v>0</v>
      </c>
      <c r="W296" s="142">
        <v>0</v>
      </c>
    </row>
    <row r="297" spans="1:23" s="106" customFormat="1" ht="31.5" x14ac:dyDescent="0.25">
      <c r="A297" s="267">
        <f t="shared" si="112"/>
        <v>245</v>
      </c>
      <c r="B297" s="133" t="s">
        <v>1530</v>
      </c>
      <c r="C297" s="138" t="s">
        <v>1692</v>
      </c>
      <c r="D297" s="142">
        <v>0</v>
      </c>
      <c r="E297" s="142">
        <v>0</v>
      </c>
      <c r="F297" s="142">
        <v>0</v>
      </c>
      <c r="G297" s="142">
        <v>0.8</v>
      </c>
      <c r="H297" s="142">
        <v>0</v>
      </c>
      <c r="I297" s="142">
        <v>0</v>
      </c>
      <c r="J297" s="142"/>
      <c r="K297" s="142"/>
      <c r="L297" s="134">
        <v>0</v>
      </c>
      <c r="M297" s="134">
        <v>0.8</v>
      </c>
      <c r="N297" s="142">
        <v>0</v>
      </c>
      <c r="O297" s="142">
        <v>0</v>
      </c>
      <c r="P297" s="142">
        <v>0</v>
      </c>
      <c r="Q297" s="142">
        <v>0</v>
      </c>
      <c r="R297" s="142">
        <v>0</v>
      </c>
      <c r="S297" s="142">
        <v>0</v>
      </c>
      <c r="T297" s="142">
        <v>0</v>
      </c>
      <c r="U297" s="142">
        <v>0</v>
      </c>
      <c r="V297" s="142">
        <v>0</v>
      </c>
      <c r="W297" s="142">
        <v>0</v>
      </c>
    </row>
    <row r="298" spans="1:23" s="106" customFormat="1" ht="78.75" x14ac:dyDescent="0.25">
      <c r="A298" s="267">
        <f t="shared" si="112"/>
        <v>246</v>
      </c>
      <c r="B298" s="133" t="s">
        <v>1865</v>
      </c>
      <c r="C298" s="138" t="s">
        <v>519</v>
      </c>
      <c r="D298" s="142">
        <v>0</v>
      </c>
      <c r="E298" s="142">
        <v>0</v>
      </c>
      <c r="F298" s="142">
        <v>0.30000000000000004</v>
      </c>
      <c r="G298" s="142">
        <v>0</v>
      </c>
      <c r="H298" s="142">
        <v>0</v>
      </c>
      <c r="I298" s="142">
        <v>0</v>
      </c>
      <c r="J298" s="142"/>
      <c r="K298" s="142"/>
      <c r="L298" s="134">
        <v>0.30000000000000004</v>
      </c>
      <c r="M298" s="134">
        <v>0</v>
      </c>
      <c r="N298" s="142">
        <v>0</v>
      </c>
      <c r="O298" s="142">
        <v>0</v>
      </c>
      <c r="P298" s="142">
        <v>0</v>
      </c>
      <c r="Q298" s="142">
        <v>0</v>
      </c>
      <c r="R298" s="142">
        <v>0</v>
      </c>
      <c r="S298" s="142">
        <v>0</v>
      </c>
      <c r="T298" s="142">
        <v>0</v>
      </c>
      <c r="U298" s="142">
        <v>0</v>
      </c>
      <c r="V298" s="142">
        <v>0</v>
      </c>
      <c r="W298" s="142">
        <v>0</v>
      </c>
    </row>
    <row r="299" spans="1:23" s="106" customFormat="1" ht="31.5" x14ac:dyDescent="0.25">
      <c r="A299" s="267">
        <f t="shared" si="112"/>
        <v>247</v>
      </c>
      <c r="B299" s="133" t="s">
        <v>1866</v>
      </c>
      <c r="C299" s="138" t="s">
        <v>1867</v>
      </c>
      <c r="D299" s="142">
        <v>0</v>
      </c>
      <c r="E299" s="142">
        <v>0</v>
      </c>
      <c r="F299" s="142">
        <v>0</v>
      </c>
      <c r="G299" s="142">
        <v>0</v>
      </c>
      <c r="H299" s="142">
        <v>0.23</v>
      </c>
      <c r="I299" s="142">
        <v>0</v>
      </c>
      <c r="J299" s="142"/>
      <c r="K299" s="142"/>
      <c r="L299" s="134">
        <v>0.23</v>
      </c>
      <c r="M299" s="134">
        <v>0</v>
      </c>
      <c r="N299" s="142">
        <v>0</v>
      </c>
      <c r="O299" s="142">
        <v>0</v>
      </c>
      <c r="P299" s="142">
        <v>0</v>
      </c>
      <c r="Q299" s="142">
        <v>0</v>
      </c>
      <c r="R299" s="142">
        <v>0</v>
      </c>
      <c r="S299" s="142">
        <v>0</v>
      </c>
      <c r="T299" s="142">
        <v>0</v>
      </c>
      <c r="U299" s="142">
        <v>0</v>
      </c>
      <c r="V299" s="142">
        <v>0</v>
      </c>
      <c r="W299" s="142">
        <v>0</v>
      </c>
    </row>
    <row r="300" spans="1:23" s="106" customFormat="1" ht="63" x14ac:dyDescent="0.25">
      <c r="A300" s="267">
        <f t="shared" si="112"/>
        <v>248</v>
      </c>
      <c r="B300" s="133" t="s">
        <v>1868</v>
      </c>
      <c r="C300" s="138" t="s">
        <v>1869</v>
      </c>
      <c r="D300" s="142">
        <v>0</v>
      </c>
      <c r="E300" s="142">
        <v>0</v>
      </c>
      <c r="F300" s="142">
        <v>0</v>
      </c>
      <c r="G300" s="142">
        <v>0</v>
      </c>
      <c r="H300" s="142">
        <v>0</v>
      </c>
      <c r="I300" s="142">
        <v>0</v>
      </c>
      <c r="J300" s="142"/>
      <c r="K300" s="142"/>
      <c r="L300" s="134">
        <v>0</v>
      </c>
      <c r="M300" s="134">
        <v>0</v>
      </c>
      <c r="N300" s="142">
        <v>0</v>
      </c>
      <c r="O300" s="142">
        <v>0</v>
      </c>
      <c r="P300" s="142">
        <v>0</v>
      </c>
      <c r="Q300" s="142">
        <v>0</v>
      </c>
      <c r="R300" s="142">
        <v>0</v>
      </c>
      <c r="S300" s="142">
        <v>0</v>
      </c>
      <c r="T300" s="142">
        <v>0</v>
      </c>
      <c r="U300" s="142">
        <v>0</v>
      </c>
      <c r="V300" s="142">
        <v>0</v>
      </c>
      <c r="W300" s="142">
        <v>0</v>
      </c>
    </row>
    <row r="301" spans="1:23" s="106" customFormat="1" ht="15.75" x14ac:dyDescent="0.25">
      <c r="A301" s="267"/>
      <c r="B301" s="187" t="s">
        <v>520</v>
      </c>
      <c r="C301" s="188"/>
      <c r="D301" s="201">
        <f t="shared" ref="D301:L301" si="115">SUM(D302:D310)</f>
        <v>0.15</v>
      </c>
      <c r="E301" s="201">
        <f t="shared" si="115"/>
        <v>2.52</v>
      </c>
      <c r="F301" s="201">
        <f t="shared" si="115"/>
        <v>0.13</v>
      </c>
      <c r="G301" s="201">
        <f t="shared" si="115"/>
        <v>0</v>
      </c>
      <c r="H301" s="201">
        <f t="shared" si="115"/>
        <v>0</v>
      </c>
      <c r="I301" s="201">
        <f t="shared" si="115"/>
        <v>0</v>
      </c>
      <c r="J301" s="201">
        <f t="shared" si="115"/>
        <v>0</v>
      </c>
      <c r="K301" s="201">
        <f t="shared" si="115"/>
        <v>0</v>
      </c>
      <c r="L301" s="201">
        <f t="shared" si="115"/>
        <v>0.28000000000000003</v>
      </c>
      <c r="M301" s="201">
        <v>2.52</v>
      </c>
      <c r="N301" s="201">
        <f t="shared" ref="N301:W301" si="116">SUM(N302:N310)</f>
        <v>0</v>
      </c>
      <c r="O301" s="201">
        <f t="shared" si="116"/>
        <v>0</v>
      </c>
      <c r="P301" s="201">
        <f t="shared" si="116"/>
        <v>0</v>
      </c>
      <c r="Q301" s="201">
        <f t="shared" si="116"/>
        <v>0</v>
      </c>
      <c r="R301" s="201">
        <f t="shared" si="116"/>
        <v>0</v>
      </c>
      <c r="S301" s="201">
        <f t="shared" si="116"/>
        <v>0</v>
      </c>
      <c r="T301" s="201">
        <f t="shared" si="116"/>
        <v>0</v>
      </c>
      <c r="U301" s="201">
        <f t="shared" si="116"/>
        <v>0</v>
      </c>
      <c r="V301" s="201">
        <f t="shared" si="116"/>
        <v>0</v>
      </c>
      <c r="W301" s="201">
        <f t="shared" si="116"/>
        <v>0</v>
      </c>
    </row>
    <row r="302" spans="1:23" s="106" customFormat="1" ht="63" x14ac:dyDescent="0.25">
      <c r="A302" s="267">
        <f t="shared" si="112"/>
        <v>249</v>
      </c>
      <c r="B302" s="133" t="s">
        <v>1870</v>
      </c>
      <c r="C302" s="138" t="s">
        <v>521</v>
      </c>
      <c r="D302" s="142">
        <v>0</v>
      </c>
      <c r="E302" s="142">
        <v>1.26</v>
      </c>
      <c r="F302" s="142">
        <v>0</v>
      </c>
      <c r="G302" s="142">
        <v>0</v>
      </c>
      <c r="H302" s="142">
        <v>0</v>
      </c>
      <c r="I302" s="142">
        <v>0</v>
      </c>
      <c r="J302" s="142"/>
      <c r="K302" s="142"/>
      <c r="L302" s="134">
        <v>0</v>
      </c>
      <c r="M302" s="134">
        <v>1.26</v>
      </c>
      <c r="N302" s="142">
        <v>0</v>
      </c>
      <c r="O302" s="142">
        <v>0</v>
      </c>
      <c r="P302" s="142">
        <v>0</v>
      </c>
      <c r="Q302" s="142">
        <v>0</v>
      </c>
      <c r="R302" s="142">
        <v>0</v>
      </c>
      <c r="S302" s="142">
        <v>0</v>
      </c>
      <c r="T302" s="142">
        <v>0</v>
      </c>
      <c r="U302" s="142">
        <v>0</v>
      </c>
      <c r="V302" s="142">
        <v>0</v>
      </c>
      <c r="W302" s="142">
        <v>0</v>
      </c>
    </row>
    <row r="303" spans="1:23" s="106" customFormat="1" ht="63" x14ac:dyDescent="0.25">
      <c r="A303" s="267">
        <f t="shared" si="112"/>
        <v>250</v>
      </c>
      <c r="B303" s="133" t="s">
        <v>522</v>
      </c>
      <c r="C303" s="138" t="s">
        <v>523</v>
      </c>
      <c r="D303" s="142">
        <v>0</v>
      </c>
      <c r="E303" s="142">
        <v>0</v>
      </c>
      <c r="F303" s="142">
        <v>0</v>
      </c>
      <c r="G303" s="142">
        <v>0</v>
      </c>
      <c r="H303" s="142">
        <v>0</v>
      </c>
      <c r="I303" s="142">
        <v>0</v>
      </c>
      <c r="J303" s="142"/>
      <c r="K303" s="142"/>
      <c r="L303" s="134">
        <v>0</v>
      </c>
      <c r="M303" s="134">
        <v>0</v>
      </c>
      <c r="N303" s="142">
        <v>0</v>
      </c>
      <c r="O303" s="142">
        <v>0</v>
      </c>
      <c r="P303" s="142">
        <v>0</v>
      </c>
      <c r="Q303" s="142">
        <v>0</v>
      </c>
      <c r="R303" s="142">
        <v>0</v>
      </c>
      <c r="S303" s="142">
        <v>0</v>
      </c>
      <c r="T303" s="142">
        <v>0</v>
      </c>
      <c r="U303" s="142">
        <v>0</v>
      </c>
      <c r="V303" s="142">
        <v>0</v>
      </c>
      <c r="W303" s="142">
        <v>0</v>
      </c>
    </row>
    <row r="304" spans="1:23" s="106" customFormat="1" ht="47.25" x14ac:dyDescent="0.25">
      <c r="A304" s="267">
        <f t="shared" si="112"/>
        <v>251</v>
      </c>
      <c r="B304" s="133" t="s">
        <v>524</v>
      </c>
      <c r="C304" s="138" t="s">
        <v>525</v>
      </c>
      <c r="D304" s="142">
        <v>0</v>
      </c>
      <c r="E304" s="142">
        <v>0</v>
      </c>
      <c r="F304" s="142">
        <v>0</v>
      </c>
      <c r="G304" s="142">
        <v>0</v>
      </c>
      <c r="H304" s="142">
        <v>0</v>
      </c>
      <c r="I304" s="142">
        <v>0</v>
      </c>
      <c r="J304" s="142"/>
      <c r="K304" s="142"/>
      <c r="L304" s="134">
        <v>0</v>
      </c>
      <c r="M304" s="134">
        <v>0</v>
      </c>
      <c r="N304" s="142">
        <v>0</v>
      </c>
      <c r="O304" s="142">
        <v>0</v>
      </c>
      <c r="P304" s="142">
        <v>0</v>
      </c>
      <c r="Q304" s="142">
        <v>0</v>
      </c>
      <c r="R304" s="142">
        <v>0</v>
      </c>
      <c r="S304" s="142">
        <v>0</v>
      </c>
      <c r="T304" s="142">
        <v>0</v>
      </c>
      <c r="U304" s="142">
        <v>0</v>
      </c>
      <c r="V304" s="142">
        <v>0</v>
      </c>
      <c r="W304" s="142">
        <v>0</v>
      </c>
    </row>
    <row r="305" spans="1:23" s="106" customFormat="1" ht="31.5" x14ac:dyDescent="0.25">
      <c r="A305" s="267">
        <f t="shared" si="112"/>
        <v>252</v>
      </c>
      <c r="B305" s="133" t="s">
        <v>526</v>
      </c>
      <c r="C305" s="138" t="s">
        <v>527</v>
      </c>
      <c r="D305" s="142">
        <v>0</v>
      </c>
      <c r="E305" s="142">
        <v>0</v>
      </c>
      <c r="F305" s="142">
        <v>0</v>
      </c>
      <c r="G305" s="142">
        <v>0</v>
      </c>
      <c r="H305" s="142">
        <v>0</v>
      </c>
      <c r="I305" s="142">
        <v>0</v>
      </c>
      <c r="J305" s="142"/>
      <c r="K305" s="142"/>
      <c r="L305" s="134">
        <v>0</v>
      </c>
      <c r="M305" s="134">
        <v>0</v>
      </c>
      <c r="N305" s="142">
        <v>0</v>
      </c>
      <c r="O305" s="142">
        <v>0</v>
      </c>
      <c r="P305" s="142">
        <v>0</v>
      </c>
      <c r="Q305" s="142">
        <v>0</v>
      </c>
      <c r="R305" s="142">
        <v>0</v>
      </c>
      <c r="S305" s="142">
        <v>0</v>
      </c>
      <c r="T305" s="142">
        <v>0</v>
      </c>
      <c r="U305" s="142">
        <v>0</v>
      </c>
      <c r="V305" s="142">
        <v>0</v>
      </c>
      <c r="W305" s="142">
        <v>0</v>
      </c>
    </row>
    <row r="306" spans="1:23" s="106" customFormat="1" ht="78.75" x14ac:dyDescent="0.25">
      <c r="A306" s="267">
        <f t="shared" si="112"/>
        <v>253</v>
      </c>
      <c r="B306" s="133" t="s">
        <v>1871</v>
      </c>
      <c r="C306" s="138" t="s">
        <v>1693</v>
      </c>
      <c r="D306" s="142">
        <v>0</v>
      </c>
      <c r="E306" s="142">
        <v>0</v>
      </c>
      <c r="F306" s="142">
        <v>0</v>
      </c>
      <c r="G306" s="142">
        <v>0</v>
      </c>
      <c r="H306" s="142">
        <v>0</v>
      </c>
      <c r="I306" s="142">
        <v>0</v>
      </c>
      <c r="J306" s="142"/>
      <c r="K306" s="142"/>
      <c r="L306" s="134">
        <v>0</v>
      </c>
      <c r="M306" s="134">
        <v>0</v>
      </c>
      <c r="N306" s="142">
        <v>0</v>
      </c>
      <c r="O306" s="142">
        <v>0</v>
      </c>
      <c r="P306" s="142">
        <v>0</v>
      </c>
      <c r="Q306" s="142">
        <v>0</v>
      </c>
      <c r="R306" s="142">
        <v>0</v>
      </c>
      <c r="S306" s="142">
        <v>0</v>
      </c>
      <c r="T306" s="142">
        <v>0</v>
      </c>
      <c r="U306" s="142">
        <v>0</v>
      </c>
      <c r="V306" s="142">
        <v>0</v>
      </c>
      <c r="W306" s="142">
        <v>0</v>
      </c>
    </row>
    <row r="307" spans="1:23" s="106" customFormat="1" ht="31.5" x14ac:dyDescent="0.25">
      <c r="A307" s="267">
        <f t="shared" si="112"/>
        <v>254</v>
      </c>
      <c r="B307" s="133" t="s">
        <v>528</v>
      </c>
      <c r="C307" s="138" t="s">
        <v>529</v>
      </c>
      <c r="D307" s="142">
        <v>0</v>
      </c>
      <c r="E307" s="142">
        <v>1.26</v>
      </c>
      <c r="F307" s="142">
        <v>0</v>
      </c>
      <c r="G307" s="142">
        <v>0</v>
      </c>
      <c r="H307" s="142">
        <v>0</v>
      </c>
      <c r="I307" s="142">
        <v>0</v>
      </c>
      <c r="J307" s="142"/>
      <c r="K307" s="142"/>
      <c r="L307" s="134">
        <v>0</v>
      </c>
      <c r="M307" s="134">
        <v>1.26</v>
      </c>
      <c r="N307" s="142">
        <v>0</v>
      </c>
      <c r="O307" s="142">
        <v>0</v>
      </c>
      <c r="P307" s="142">
        <v>0</v>
      </c>
      <c r="Q307" s="142">
        <v>0</v>
      </c>
      <c r="R307" s="142">
        <v>0</v>
      </c>
      <c r="S307" s="142">
        <v>0</v>
      </c>
      <c r="T307" s="142">
        <v>0</v>
      </c>
      <c r="U307" s="142">
        <v>0</v>
      </c>
      <c r="V307" s="142">
        <v>0</v>
      </c>
      <c r="W307" s="142">
        <v>0</v>
      </c>
    </row>
    <row r="308" spans="1:23" s="106" customFormat="1" ht="94.5" x14ac:dyDescent="0.25">
      <c r="A308" s="267">
        <f t="shared" si="112"/>
        <v>255</v>
      </c>
      <c r="B308" s="133" t="s">
        <v>1872</v>
      </c>
      <c r="C308" s="138" t="s">
        <v>530</v>
      </c>
      <c r="D308" s="142">
        <v>0</v>
      </c>
      <c r="E308" s="142">
        <v>0</v>
      </c>
      <c r="F308" s="142">
        <v>0.13</v>
      </c>
      <c r="G308" s="142">
        <v>0</v>
      </c>
      <c r="H308" s="142">
        <v>0</v>
      </c>
      <c r="I308" s="142">
        <v>0</v>
      </c>
      <c r="J308" s="142"/>
      <c r="K308" s="142"/>
      <c r="L308" s="134">
        <v>0.13</v>
      </c>
      <c r="M308" s="134">
        <v>0</v>
      </c>
      <c r="N308" s="142">
        <v>0</v>
      </c>
      <c r="O308" s="142">
        <v>0</v>
      </c>
      <c r="P308" s="142">
        <v>0</v>
      </c>
      <c r="Q308" s="142">
        <v>0</v>
      </c>
      <c r="R308" s="142">
        <v>0</v>
      </c>
      <c r="S308" s="142">
        <v>0</v>
      </c>
      <c r="T308" s="142">
        <v>0</v>
      </c>
      <c r="U308" s="142">
        <v>0</v>
      </c>
      <c r="V308" s="142">
        <v>0</v>
      </c>
      <c r="W308" s="142">
        <v>0</v>
      </c>
    </row>
    <row r="309" spans="1:23" s="106" customFormat="1" ht="78.75" x14ac:dyDescent="0.25">
      <c r="A309" s="267">
        <f t="shared" si="112"/>
        <v>256</v>
      </c>
      <c r="B309" s="133" t="s">
        <v>1873</v>
      </c>
      <c r="C309" s="138" t="s">
        <v>1874</v>
      </c>
      <c r="D309" s="142">
        <v>0</v>
      </c>
      <c r="E309" s="142">
        <v>0</v>
      </c>
      <c r="F309" s="142">
        <v>0</v>
      </c>
      <c r="G309" s="142">
        <v>0</v>
      </c>
      <c r="H309" s="142">
        <v>0</v>
      </c>
      <c r="I309" s="142">
        <v>0</v>
      </c>
      <c r="J309" s="142"/>
      <c r="K309" s="142"/>
      <c r="L309" s="134">
        <v>0</v>
      </c>
      <c r="M309" s="134">
        <v>0</v>
      </c>
      <c r="N309" s="142">
        <v>0</v>
      </c>
      <c r="O309" s="142">
        <v>0</v>
      </c>
      <c r="P309" s="142">
        <v>0</v>
      </c>
      <c r="Q309" s="142">
        <v>0</v>
      </c>
      <c r="R309" s="142">
        <v>0</v>
      </c>
      <c r="S309" s="142">
        <v>0</v>
      </c>
      <c r="T309" s="142">
        <v>0</v>
      </c>
      <c r="U309" s="142">
        <v>0</v>
      </c>
      <c r="V309" s="142">
        <v>0</v>
      </c>
      <c r="W309" s="142">
        <v>0</v>
      </c>
    </row>
    <row r="310" spans="1:23" s="106" customFormat="1" ht="78.75" x14ac:dyDescent="0.25">
      <c r="A310" s="267">
        <f t="shared" si="112"/>
        <v>257</v>
      </c>
      <c r="B310" s="133" t="s">
        <v>1875</v>
      </c>
      <c r="C310" s="138" t="s">
        <v>531</v>
      </c>
      <c r="D310" s="142">
        <v>0.15</v>
      </c>
      <c r="E310" s="142">
        <v>0</v>
      </c>
      <c r="F310" s="142">
        <v>0</v>
      </c>
      <c r="G310" s="142">
        <v>0</v>
      </c>
      <c r="H310" s="142">
        <v>0</v>
      </c>
      <c r="I310" s="142">
        <v>0</v>
      </c>
      <c r="J310" s="142"/>
      <c r="K310" s="142"/>
      <c r="L310" s="134">
        <v>0.15</v>
      </c>
      <c r="M310" s="134">
        <v>0</v>
      </c>
      <c r="N310" s="142">
        <v>0</v>
      </c>
      <c r="O310" s="142">
        <v>0</v>
      </c>
      <c r="P310" s="142">
        <v>0</v>
      </c>
      <c r="Q310" s="142">
        <v>0</v>
      </c>
      <c r="R310" s="142">
        <v>0</v>
      </c>
      <c r="S310" s="142">
        <v>0</v>
      </c>
      <c r="T310" s="142">
        <v>0</v>
      </c>
      <c r="U310" s="142">
        <v>0</v>
      </c>
      <c r="V310" s="142">
        <v>0</v>
      </c>
      <c r="W310" s="142">
        <v>0</v>
      </c>
    </row>
    <row r="311" spans="1:23" s="106" customFormat="1" ht="15.75" x14ac:dyDescent="0.25">
      <c r="A311" s="267"/>
      <c r="B311" s="187" t="s">
        <v>532</v>
      </c>
      <c r="C311" s="188"/>
      <c r="D311" s="201">
        <f t="shared" ref="D311:L311" si="117">SUM(D312:D355)</f>
        <v>0</v>
      </c>
      <c r="E311" s="201">
        <f t="shared" si="117"/>
        <v>5.32</v>
      </c>
      <c r="F311" s="201">
        <f t="shared" si="117"/>
        <v>0</v>
      </c>
      <c r="G311" s="201">
        <f t="shared" si="117"/>
        <v>1.4300000000000002</v>
      </c>
      <c r="H311" s="201">
        <f t="shared" si="117"/>
        <v>0</v>
      </c>
      <c r="I311" s="201">
        <f t="shared" si="117"/>
        <v>0</v>
      </c>
      <c r="J311" s="201">
        <f t="shared" si="117"/>
        <v>0</v>
      </c>
      <c r="K311" s="201">
        <f t="shared" si="117"/>
        <v>0</v>
      </c>
      <c r="L311" s="201">
        <f t="shared" si="117"/>
        <v>0</v>
      </c>
      <c r="M311" s="201">
        <v>6.75</v>
      </c>
      <c r="N311" s="201">
        <f t="shared" ref="N311:W311" si="118">SUM(N312:N355)</f>
        <v>0</v>
      </c>
      <c r="O311" s="201">
        <f t="shared" si="118"/>
        <v>0</v>
      </c>
      <c r="P311" s="201">
        <f t="shared" si="118"/>
        <v>0</v>
      </c>
      <c r="Q311" s="201">
        <f t="shared" si="118"/>
        <v>0</v>
      </c>
      <c r="R311" s="201">
        <f t="shared" si="118"/>
        <v>0</v>
      </c>
      <c r="S311" s="201">
        <f t="shared" si="118"/>
        <v>0</v>
      </c>
      <c r="T311" s="201">
        <f t="shared" si="118"/>
        <v>0</v>
      </c>
      <c r="U311" s="201">
        <f t="shared" si="118"/>
        <v>0</v>
      </c>
      <c r="V311" s="201">
        <f t="shared" si="118"/>
        <v>0</v>
      </c>
      <c r="W311" s="201">
        <f t="shared" si="118"/>
        <v>0</v>
      </c>
    </row>
    <row r="312" spans="1:23" s="106" customFormat="1" ht="63" x14ac:dyDescent="0.25">
      <c r="A312" s="267">
        <f t="shared" si="112"/>
        <v>258</v>
      </c>
      <c r="B312" s="133" t="s">
        <v>1876</v>
      </c>
      <c r="C312" s="138" t="s">
        <v>533</v>
      </c>
      <c r="D312" s="142">
        <v>0</v>
      </c>
      <c r="E312" s="142">
        <v>0</v>
      </c>
      <c r="F312" s="142">
        <v>0</v>
      </c>
      <c r="G312" s="142">
        <v>0</v>
      </c>
      <c r="H312" s="142">
        <v>0</v>
      </c>
      <c r="I312" s="142">
        <v>0</v>
      </c>
      <c r="J312" s="142"/>
      <c r="K312" s="142"/>
      <c r="L312" s="134">
        <v>0</v>
      </c>
      <c r="M312" s="134">
        <v>0</v>
      </c>
      <c r="N312" s="142">
        <v>0</v>
      </c>
      <c r="O312" s="142">
        <v>0</v>
      </c>
      <c r="P312" s="142">
        <v>0</v>
      </c>
      <c r="Q312" s="142">
        <v>0</v>
      </c>
      <c r="R312" s="142">
        <v>0</v>
      </c>
      <c r="S312" s="142">
        <v>0</v>
      </c>
      <c r="T312" s="142">
        <v>0</v>
      </c>
      <c r="U312" s="142">
        <v>0</v>
      </c>
      <c r="V312" s="142">
        <v>0</v>
      </c>
      <c r="W312" s="142">
        <v>0</v>
      </c>
    </row>
    <row r="313" spans="1:23" s="106" customFormat="1" ht="31.5" x14ac:dyDescent="0.25">
      <c r="A313" s="267">
        <f t="shared" si="112"/>
        <v>259</v>
      </c>
      <c r="B313" s="174" t="s">
        <v>534</v>
      </c>
      <c r="C313" s="138" t="s">
        <v>535</v>
      </c>
      <c r="D313" s="142">
        <v>0</v>
      </c>
      <c r="E313" s="142">
        <v>0</v>
      </c>
      <c r="F313" s="142">
        <v>0</v>
      </c>
      <c r="G313" s="142">
        <v>0</v>
      </c>
      <c r="H313" s="142">
        <v>0</v>
      </c>
      <c r="I313" s="142">
        <v>0</v>
      </c>
      <c r="J313" s="170">
        <v>0</v>
      </c>
      <c r="K313" s="170">
        <v>0</v>
      </c>
      <c r="L313" s="134">
        <v>0</v>
      </c>
      <c r="M313" s="134">
        <v>0</v>
      </c>
      <c r="N313" s="170">
        <f t="shared" ref="N313:W313" si="119">SUM(N314:N318)</f>
        <v>0</v>
      </c>
      <c r="O313" s="170">
        <f t="shared" si="119"/>
        <v>0</v>
      </c>
      <c r="P313" s="170">
        <f t="shared" si="119"/>
        <v>0</v>
      </c>
      <c r="Q313" s="170">
        <f t="shared" si="119"/>
        <v>0</v>
      </c>
      <c r="R313" s="170">
        <f t="shared" si="119"/>
        <v>0</v>
      </c>
      <c r="S313" s="170">
        <f t="shared" si="119"/>
        <v>0</v>
      </c>
      <c r="T313" s="170">
        <f t="shared" si="119"/>
        <v>0</v>
      </c>
      <c r="U313" s="170">
        <f t="shared" si="119"/>
        <v>0</v>
      </c>
      <c r="V313" s="170">
        <f t="shared" si="119"/>
        <v>0</v>
      </c>
      <c r="W313" s="170">
        <f t="shared" si="119"/>
        <v>0</v>
      </c>
    </row>
    <row r="314" spans="1:23" s="106" customFormat="1" ht="31.5" x14ac:dyDescent="0.25">
      <c r="A314" s="267">
        <f t="shared" si="112"/>
        <v>260</v>
      </c>
      <c r="B314" s="133" t="s">
        <v>536</v>
      </c>
      <c r="C314" s="138" t="s">
        <v>537</v>
      </c>
      <c r="D314" s="142">
        <v>0</v>
      </c>
      <c r="E314" s="142">
        <v>0</v>
      </c>
      <c r="F314" s="142">
        <v>0</v>
      </c>
      <c r="G314" s="142">
        <v>0</v>
      </c>
      <c r="H314" s="142">
        <v>0</v>
      </c>
      <c r="I314" s="142">
        <v>0</v>
      </c>
      <c r="J314" s="142"/>
      <c r="K314" s="142"/>
      <c r="L314" s="134">
        <v>0</v>
      </c>
      <c r="M314" s="134">
        <v>0</v>
      </c>
      <c r="N314" s="142">
        <v>0</v>
      </c>
      <c r="O314" s="142">
        <v>0</v>
      </c>
      <c r="P314" s="142">
        <v>0</v>
      </c>
      <c r="Q314" s="142">
        <v>0</v>
      </c>
      <c r="R314" s="142">
        <v>0</v>
      </c>
      <c r="S314" s="142">
        <v>0</v>
      </c>
      <c r="T314" s="142">
        <v>0</v>
      </c>
      <c r="U314" s="142">
        <v>0</v>
      </c>
      <c r="V314" s="142">
        <v>0</v>
      </c>
      <c r="W314" s="142">
        <v>0</v>
      </c>
    </row>
    <row r="315" spans="1:23" s="106" customFormat="1" ht="94.5" x14ac:dyDescent="0.25">
      <c r="A315" s="267">
        <f t="shared" si="112"/>
        <v>261</v>
      </c>
      <c r="B315" s="133" t="s">
        <v>1877</v>
      </c>
      <c r="C315" s="138" t="s">
        <v>538</v>
      </c>
      <c r="D315" s="142">
        <v>0</v>
      </c>
      <c r="E315" s="142">
        <v>0</v>
      </c>
      <c r="F315" s="142">
        <v>0</v>
      </c>
      <c r="G315" s="142">
        <v>0</v>
      </c>
      <c r="H315" s="142">
        <v>0</v>
      </c>
      <c r="I315" s="142">
        <v>0</v>
      </c>
      <c r="J315" s="142"/>
      <c r="K315" s="142"/>
      <c r="L315" s="134">
        <v>0</v>
      </c>
      <c r="M315" s="134">
        <v>0</v>
      </c>
      <c r="N315" s="142">
        <v>0</v>
      </c>
      <c r="O315" s="142">
        <v>0</v>
      </c>
      <c r="P315" s="142">
        <v>0</v>
      </c>
      <c r="Q315" s="142">
        <v>0</v>
      </c>
      <c r="R315" s="142">
        <v>0</v>
      </c>
      <c r="S315" s="142">
        <v>0</v>
      </c>
      <c r="T315" s="142">
        <v>0</v>
      </c>
      <c r="U315" s="142">
        <v>0</v>
      </c>
      <c r="V315" s="142">
        <v>0</v>
      </c>
      <c r="W315" s="142">
        <v>0</v>
      </c>
    </row>
    <row r="316" spans="1:23" s="106" customFormat="1" ht="31.5" x14ac:dyDescent="0.25">
      <c r="A316" s="267">
        <f t="shared" si="112"/>
        <v>262</v>
      </c>
      <c r="B316" s="133" t="s">
        <v>539</v>
      </c>
      <c r="C316" s="138" t="s">
        <v>540</v>
      </c>
      <c r="D316" s="142">
        <v>0</v>
      </c>
      <c r="E316" s="142">
        <v>1.26</v>
      </c>
      <c r="F316" s="142">
        <v>0</v>
      </c>
      <c r="G316" s="142">
        <v>0</v>
      </c>
      <c r="H316" s="142">
        <v>0</v>
      </c>
      <c r="I316" s="142">
        <v>0</v>
      </c>
      <c r="J316" s="142"/>
      <c r="K316" s="142"/>
      <c r="L316" s="134">
        <v>0</v>
      </c>
      <c r="M316" s="134">
        <v>1.26</v>
      </c>
      <c r="N316" s="142">
        <v>0</v>
      </c>
      <c r="O316" s="142">
        <v>0</v>
      </c>
      <c r="P316" s="142">
        <v>0</v>
      </c>
      <c r="Q316" s="142">
        <v>0</v>
      </c>
      <c r="R316" s="142">
        <v>0</v>
      </c>
      <c r="S316" s="142">
        <v>0</v>
      </c>
      <c r="T316" s="142">
        <v>0</v>
      </c>
      <c r="U316" s="142">
        <v>0</v>
      </c>
      <c r="V316" s="142">
        <v>0</v>
      </c>
      <c r="W316" s="142">
        <v>0</v>
      </c>
    </row>
    <row r="317" spans="1:23" s="106" customFormat="1" ht="31.5" x14ac:dyDescent="0.25">
      <c r="A317" s="267">
        <f t="shared" si="112"/>
        <v>263</v>
      </c>
      <c r="B317" s="133" t="s">
        <v>541</v>
      </c>
      <c r="C317" s="138" t="s">
        <v>542</v>
      </c>
      <c r="D317" s="142">
        <v>0</v>
      </c>
      <c r="E317" s="142">
        <v>0</v>
      </c>
      <c r="F317" s="142">
        <v>0</v>
      </c>
      <c r="G317" s="142">
        <v>0</v>
      </c>
      <c r="H317" s="142">
        <v>0</v>
      </c>
      <c r="I317" s="142">
        <v>0</v>
      </c>
      <c r="J317" s="142"/>
      <c r="K317" s="142"/>
      <c r="L317" s="134">
        <v>0</v>
      </c>
      <c r="M317" s="134">
        <v>0</v>
      </c>
      <c r="N317" s="142">
        <v>0</v>
      </c>
      <c r="O317" s="142">
        <v>0</v>
      </c>
      <c r="P317" s="142">
        <v>0</v>
      </c>
      <c r="Q317" s="142">
        <v>0</v>
      </c>
      <c r="R317" s="142">
        <v>0</v>
      </c>
      <c r="S317" s="142">
        <v>0</v>
      </c>
      <c r="T317" s="142">
        <v>0</v>
      </c>
      <c r="U317" s="142">
        <v>0</v>
      </c>
      <c r="V317" s="142">
        <v>0</v>
      </c>
      <c r="W317" s="142">
        <v>0</v>
      </c>
    </row>
    <row r="318" spans="1:23" s="106" customFormat="1" ht="31.5" x14ac:dyDescent="0.25">
      <c r="A318" s="267">
        <f t="shared" si="112"/>
        <v>264</v>
      </c>
      <c r="B318" s="133" t="s">
        <v>543</v>
      </c>
      <c r="C318" s="138" t="s">
        <v>544</v>
      </c>
      <c r="D318" s="142">
        <v>0</v>
      </c>
      <c r="E318" s="142">
        <v>0</v>
      </c>
      <c r="F318" s="142">
        <v>0</v>
      </c>
      <c r="G318" s="142">
        <v>0</v>
      </c>
      <c r="H318" s="142">
        <v>0</v>
      </c>
      <c r="I318" s="142">
        <v>0</v>
      </c>
      <c r="J318" s="142"/>
      <c r="K318" s="142"/>
      <c r="L318" s="134">
        <v>0</v>
      </c>
      <c r="M318" s="134">
        <v>0</v>
      </c>
      <c r="N318" s="142">
        <v>0</v>
      </c>
      <c r="O318" s="142">
        <v>0</v>
      </c>
      <c r="P318" s="142">
        <v>0</v>
      </c>
      <c r="Q318" s="142">
        <v>0</v>
      </c>
      <c r="R318" s="142">
        <v>0</v>
      </c>
      <c r="S318" s="142">
        <v>0</v>
      </c>
      <c r="T318" s="142">
        <v>0</v>
      </c>
      <c r="U318" s="142">
        <v>0</v>
      </c>
      <c r="V318" s="142">
        <v>0</v>
      </c>
      <c r="W318" s="142">
        <v>0</v>
      </c>
    </row>
    <row r="319" spans="1:23" s="106" customFormat="1" ht="47.25" x14ac:dyDescent="0.25">
      <c r="A319" s="267">
        <f t="shared" si="112"/>
        <v>265</v>
      </c>
      <c r="B319" s="133" t="s">
        <v>545</v>
      </c>
      <c r="C319" s="138" t="s">
        <v>546</v>
      </c>
      <c r="D319" s="142">
        <v>0</v>
      </c>
      <c r="E319" s="142">
        <v>0</v>
      </c>
      <c r="F319" s="142">
        <v>0</v>
      </c>
      <c r="G319" s="142">
        <v>0</v>
      </c>
      <c r="H319" s="142">
        <v>0</v>
      </c>
      <c r="I319" s="142">
        <v>0</v>
      </c>
      <c r="J319" s="170">
        <v>0</v>
      </c>
      <c r="K319" s="170">
        <v>0</v>
      </c>
      <c r="L319" s="134">
        <v>0</v>
      </c>
      <c r="M319" s="134">
        <v>0</v>
      </c>
      <c r="N319" s="170">
        <f t="shared" ref="N319:W319" si="120">SUM(N320:N328)</f>
        <v>0</v>
      </c>
      <c r="O319" s="170">
        <f t="shared" si="120"/>
        <v>0</v>
      </c>
      <c r="P319" s="170">
        <f t="shared" si="120"/>
        <v>0</v>
      </c>
      <c r="Q319" s="170">
        <f t="shared" si="120"/>
        <v>0</v>
      </c>
      <c r="R319" s="170">
        <f t="shared" si="120"/>
        <v>0</v>
      </c>
      <c r="S319" s="170">
        <f t="shared" si="120"/>
        <v>0</v>
      </c>
      <c r="T319" s="170">
        <f t="shared" si="120"/>
        <v>0</v>
      </c>
      <c r="U319" s="170">
        <f t="shared" si="120"/>
        <v>0</v>
      </c>
      <c r="V319" s="170">
        <f t="shared" si="120"/>
        <v>0</v>
      </c>
      <c r="W319" s="170">
        <f t="shared" si="120"/>
        <v>0</v>
      </c>
    </row>
    <row r="320" spans="1:23" s="106" customFormat="1" ht="63" x14ac:dyDescent="0.25">
      <c r="A320" s="267">
        <f t="shared" si="112"/>
        <v>266</v>
      </c>
      <c r="B320" s="133" t="s">
        <v>1878</v>
      </c>
      <c r="C320" s="138" t="s">
        <v>547</v>
      </c>
      <c r="D320" s="142">
        <v>0</v>
      </c>
      <c r="E320" s="142">
        <v>0</v>
      </c>
      <c r="F320" s="142">
        <v>0</v>
      </c>
      <c r="G320" s="142">
        <v>0</v>
      </c>
      <c r="H320" s="142">
        <v>0</v>
      </c>
      <c r="I320" s="142">
        <v>0</v>
      </c>
      <c r="J320" s="142"/>
      <c r="K320" s="142"/>
      <c r="L320" s="134">
        <v>0</v>
      </c>
      <c r="M320" s="134">
        <v>0</v>
      </c>
      <c r="N320" s="142">
        <v>0</v>
      </c>
      <c r="O320" s="142">
        <v>0</v>
      </c>
      <c r="P320" s="142">
        <v>0</v>
      </c>
      <c r="Q320" s="142">
        <v>0</v>
      </c>
      <c r="R320" s="142">
        <v>0</v>
      </c>
      <c r="S320" s="142">
        <v>0</v>
      </c>
      <c r="T320" s="142">
        <v>0</v>
      </c>
      <c r="U320" s="142">
        <v>0</v>
      </c>
      <c r="V320" s="142">
        <v>0</v>
      </c>
      <c r="W320" s="142">
        <v>0</v>
      </c>
    </row>
    <row r="321" spans="1:23" s="106" customFormat="1" ht="47.25" x14ac:dyDescent="0.25">
      <c r="A321" s="267">
        <f t="shared" si="112"/>
        <v>267</v>
      </c>
      <c r="B321" s="133" t="s">
        <v>548</v>
      </c>
      <c r="C321" s="138" t="s">
        <v>549</v>
      </c>
      <c r="D321" s="142">
        <v>0</v>
      </c>
      <c r="E321" s="142">
        <v>1.26</v>
      </c>
      <c r="F321" s="142">
        <v>0</v>
      </c>
      <c r="G321" s="142">
        <v>0</v>
      </c>
      <c r="H321" s="142">
        <v>0</v>
      </c>
      <c r="I321" s="142">
        <v>0</v>
      </c>
      <c r="J321" s="142"/>
      <c r="K321" s="142"/>
      <c r="L321" s="134">
        <v>0</v>
      </c>
      <c r="M321" s="134">
        <v>1.26</v>
      </c>
      <c r="N321" s="142">
        <v>0</v>
      </c>
      <c r="O321" s="142">
        <v>0</v>
      </c>
      <c r="P321" s="142">
        <v>0</v>
      </c>
      <c r="Q321" s="142">
        <v>0</v>
      </c>
      <c r="R321" s="142">
        <v>0</v>
      </c>
      <c r="S321" s="142">
        <v>0</v>
      </c>
      <c r="T321" s="142">
        <v>0</v>
      </c>
      <c r="U321" s="142">
        <v>0</v>
      </c>
      <c r="V321" s="142">
        <v>0</v>
      </c>
      <c r="W321" s="142">
        <v>0</v>
      </c>
    </row>
    <row r="322" spans="1:23" s="106" customFormat="1" ht="63" x14ac:dyDescent="0.25">
      <c r="A322" s="267">
        <f t="shared" si="112"/>
        <v>268</v>
      </c>
      <c r="B322" s="133" t="s">
        <v>550</v>
      </c>
      <c r="C322" s="138" t="s">
        <v>551</v>
      </c>
      <c r="D322" s="142">
        <v>0</v>
      </c>
      <c r="E322" s="142">
        <v>0</v>
      </c>
      <c r="F322" s="142">
        <v>0</v>
      </c>
      <c r="G322" s="142">
        <v>0</v>
      </c>
      <c r="H322" s="142">
        <v>0</v>
      </c>
      <c r="I322" s="142">
        <v>0</v>
      </c>
      <c r="J322" s="142"/>
      <c r="K322" s="142"/>
      <c r="L322" s="134">
        <v>0</v>
      </c>
      <c r="M322" s="134">
        <v>0</v>
      </c>
      <c r="N322" s="142">
        <v>0</v>
      </c>
      <c r="O322" s="142">
        <v>0</v>
      </c>
      <c r="P322" s="142">
        <v>0</v>
      </c>
      <c r="Q322" s="142">
        <v>0</v>
      </c>
      <c r="R322" s="142">
        <v>0</v>
      </c>
      <c r="S322" s="142">
        <v>0</v>
      </c>
      <c r="T322" s="142">
        <v>0</v>
      </c>
      <c r="U322" s="142">
        <v>0</v>
      </c>
      <c r="V322" s="142">
        <v>0</v>
      </c>
      <c r="W322" s="142">
        <v>0</v>
      </c>
    </row>
    <row r="323" spans="1:23" s="106" customFormat="1" ht="63" x14ac:dyDescent="0.25">
      <c r="A323" s="267">
        <f t="shared" si="112"/>
        <v>269</v>
      </c>
      <c r="B323" s="133" t="s">
        <v>552</v>
      </c>
      <c r="C323" s="138" t="s">
        <v>553</v>
      </c>
      <c r="D323" s="142">
        <v>0</v>
      </c>
      <c r="E323" s="142">
        <v>0</v>
      </c>
      <c r="F323" s="142">
        <v>0</v>
      </c>
      <c r="G323" s="142">
        <v>0</v>
      </c>
      <c r="H323" s="142">
        <v>0</v>
      </c>
      <c r="I323" s="142">
        <v>0</v>
      </c>
      <c r="J323" s="142"/>
      <c r="K323" s="142"/>
      <c r="L323" s="134">
        <v>0</v>
      </c>
      <c r="M323" s="134">
        <v>0</v>
      </c>
      <c r="N323" s="142">
        <v>0</v>
      </c>
      <c r="O323" s="142">
        <v>0</v>
      </c>
      <c r="P323" s="142">
        <v>0</v>
      </c>
      <c r="Q323" s="142">
        <v>0</v>
      </c>
      <c r="R323" s="142">
        <v>0</v>
      </c>
      <c r="S323" s="142">
        <v>0</v>
      </c>
      <c r="T323" s="142">
        <v>0</v>
      </c>
      <c r="U323" s="142">
        <v>0</v>
      </c>
      <c r="V323" s="142">
        <v>0</v>
      </c>
      <c r="W323" s="142">
        <v>0</v>
      </c>
    </row>
    <row r="324" spans="1:23" s="106" customFormat="1" ht="63" x14ac:dyDescent="0.25">
      <c r="A324" s="267">
        <f t="shared" si="112"/>
        <v>270</v>
      </c>
      <c r="B324" s="133" t="s">
        <v>1879</v>
      </c>
      <c r="C324" s="138" t="s">
        <v>554</v>
      </c>
      <c r="D324" s="142">
        <v>0</v>
      </c>
      <c r="E324" s="142">
        <v>0</v>
      </c>
      <c r="F324" s="142">
        <v>0</v>
      </c>
      <c r="G324" s="142">
        <v>0</v>
      </c>
      <c r="H324" s="142">
        <v>0</v>
      </c>
      <c r="I324" s="142">
        <v>0</v>
      </c>
      <c r="J324" s="142"/>
      <c r="K324" s="142"/>
      <c r="L324" s="134">
        <v>0</v>
      </c>
      <c r="M324" s="134">
        <v>0</v>
      </c>
      <c r="N324" s="142">
        <v>0</v>
      </c>
      <c r="O324" s="142">
        <v>0</v>
      </c>
      <c r="P324" s="142">
        <v>0</v>
      </c>
      <c r="Q324" s="142">
        <v>0</v>
      </c>
      <c r="R324" s="142">
        <v>0</v>
      </c>
      <c r="S324" s="142">
        <v>0</v>
      </c>
      <c r="T324" s="142">
        <v>0</v>
      </c>
      <c r="U324" s="142">
        <v>0</v>
      </c>
      <c r="V324" s="142">
        <v>0</v>
      </c>
      <c r="W324" s="142">
        <v>0</v>
      </c>
    </row>
    <row r="325" spans="1:23" s="106" customFormat="1" ht="78.75" x14ac:dyDescent="0.25">
      <c r="A325" s="267">
        <f t="shared" si="112"/>
        <v>271</v>
      </c>
      <c r="B325" s="133" t="s">
        <v>1880</v>
      </c>
      <c r="C325" s="138" t="s">
        <v>555</v>
      </c>
      <c r="D325" s="142">
        <v>0</v>
      </c>
      <c r="E325" s="142">
        <v>0</v>
      </c>
      <c r="F325" s="142">
        <v>0</v>
      </c>
      <c r="G325" s="142">
        <v>0.4</v>
      </c>
      <c r="H325" s="142">
        <v>0</v>
      </c>
      <c r="I325" s="142">
        <v>0</v>
      </c>
      <c r="J325" s="142"/>
      <c r="K325" s="142"/>
      <c r="L325" s="134">
        <v>0</v>
      </c>
      <c r="M325" s="134">
        <v>0.4</v>
      </c>
      <c r="N325" s="142">
        <v>0</v>
      </c>
      <c r="O325" s="142">
        <v>0</v>
      </c>
      <c r="P325" s="142">
        <v>0</v>
      </c>
      <c r="Q325" s="142">
        <v>0</v>
      </c>
      <c r="R325" s="142">
        <v>0</v>
      </c>
      <c r="S325" s="142">
        <v>0</v>
      </c>
      <c r="T325" s="142">
        <v>0</v>
      </c>
      <c r="U325" s="142">
        <v>0</v>
      </c>
      <c r="V325" s="142">
        <v>0</v>
      </c>
      <c r="W325" s="142">
        <v>0</v>
      </c>
    </row>
    <row r="326" spans="1:23" s="106" customFormat="1" ht="78.75" x14ac:dyDescent="0.25">
      <c r="A326" s="267">
        <f t="shared" si="112"/>
        <v>272</v>
      </c>
      <c r="B326" s="133" t="s">
        <v>1881</v>
      </c>
      <c r="C326" s="138" t="s">
        <v>556</v>
      </c>
      <c r="D326" s="142">
        <v>0</v>
      </c>
      <c r="E326" s="142">
        <v>0.4</v>
      </c>
      <c r="F326" s="142">
        <v>0</v>
      </c>
      <c r="G326" s="142">
        <v>0</v>
      </c>
      <c r="H326" s="142">
        <v>0</v>
      </c>
      <c r="I326" s="142">
        <v>0</v>
      </c>
      <c r="J326" s="142"/>
      <c r="K326" s="142"/>
      <c r="L326" s="134">
        <v>0</v>
      </c>
      <c r="M326" s="134">
        <v>0.4</v>
      </c>
      <c r="N326" s="142">
        <v>0</v>
      </c>
      <c r="O326" s="142">
        <v>0</v>
      </c>
      <c r="P326" s="142">
        <v>0</v>
      </c>
      <c r="Q326" s="142">
        <v>0</v>
      </c>
      <c r="R326" s="142">
        <v>0</v>
      </c>
      <c r="S326" s="142">
        <v>0</v>
      </c>
      <c r="T326" s="142">
        <v>0</v>
      </c>
      <c r="U326" s="142">
        <v>0</v>
      </c>
      <c r="V326" s="142">
        <v>0</v>
      </c>
      <c r="W326" s="142">
        <v>0</v>
      </c>
    </row>
    <row r="327" spans="1:23" s="106" customFormat="1" ht="78.75" x14ac:dyDescent="0.25">
      <c r="A327" s="267">
        <f t="shared" si="112"/>
        <v>273</v>
      </c>
      <c r="B327" s="133" t="s">
        <v>1882</v>
      </c>
      <c r="C327" s="138" t="s">
        <v>557</v>
      </c>
      <c r="D327" s="142">
        <v>0</v>
      </c>
      <c r="E327" s="142">
        <v>0</v>
      </c>
      <c r="F327" s="142">
        <v>0</v>
      </c>
      <c r="G327" s="142">
        <v>0</v>
      </c>
      <c r="H327" s="142">
        <v>0</v>
      </c>
      <c r="I327" s="142">
        <v>0</v>
      </c>
      <c r="J327" s="142"/>
      <c r="K327" s="142"/>
      <c r="L327" s="134">
        <v>0</v>
      </c>
      <c r="M327" s="134">
        <v>0</v>
      </c>
      <c r="N327" s="142">
        <v>0</v>
      </c>
      <c r="O327" s="142">
        <v>0</v>
      </c>
      <c r="P327" s="142">
        <v>0</v>
      </c>
      <c r="Q327" s="142">
        <v>0</v>
      </c>
      <c r="R327" s="142">
        <v>0</v>
      </c>
      <c r="S327" s="142">
        <v>0</v>
      </c>
      <c r="T327" s="142">
        <v>0</v>
      </c>
      <c r="U327" s="142">
        <v>0</v>
      </c>
      <c r="V327" s="142">
        <v>0</v>
      </c>
      <c r="W327" s="142">
        <v>0</v>
      </c>
    </row>
    <row r="328" spans="1:23" s="106" customFormat="1" ht="78.75" x14ac:dyDescent="0.25">
      <c r="A328" s="267">
        <f t="shared" si="112"/>
        <v>274</v>
      </c>
      <c r="B328" s="133" t="s">
        <v>1883</v>
      </c>
      <c r="C328" s="138" t="s">
        <v>558</v>
      </c>
      <c r="D328" s="142">
        <v>0</v>
      </c>
      <c r="E328" s="142">
        <v>0</v>
      </c>
      <c r="F328" s="142">
        <v>0</v>
      </c>
      <c r="G328" s="142">
        <v>0</v>
      </c>
      <c r="H328" s="142">
        <v>0</v>
      </c>
      <c r="I328" s="142">
        <v>0</v>
      </c>
      <c r="J328" s="142"/>
      <c r="K328" s="142"/>
      <c r="L328" s="134">
        <v>0</v>
      </c>
      <c r="M328" s="134">
        <v>0</v>
      </c>
      <c r="N328" s="142">
        <v>0</v>
      </c>
      <c r="O328" s="142">
        <v>0</v>
      </c>
      <c r="P328" s="142">
        <v>0</v>
      </c>
      <c r="Q328" s="142">
        <v>0</v>
      </c>
      <c r="R328" s="142">
        <v>0</v>
      </c>
      <c r="S328" s="142">
        <v>0</v>
      </c>
      <c r="T328" s="142">
        <v>0</v>
      </c>
      <c r="U328" s="142">
        <v>0</v>
      </c>
      <c r="V328" s="142">
        <v>0</v>
      </c>
      <c r="W328" s="142">
        <v>0</v>
      </c>
    </row>
    <row r="329" spans="1:23" s="106" customFormat="1" ht="78.75" x14ac:dyDescent="0.25">
      <c r="A329" s="267">
        <f t="shared" si="112"/>
        <v>275</v>
      </c>
      <c r="B329" s="174" t="s">
        <v>1884</v>
      </c>
      <c r="C329" s="138" t="s">
        <v>559</v>
      </c>
      <c r="D329" s="142">
        <v>0</v>
      </c>
      <c r="E329" s="142">
        <v>0.4</v>
      </c>
      <c r="F329" s="142">
        <v>0</v>
      </c>
      <c r="G329" s="142">
        <v>0</v>
      </c>
      <c r="H329" s="142">
        <v>0</v>
      </c>
      <c r="I329" s="142">
        <v>0</v>
      </c>
      <c r="J329" s="170">
        <v>0</v>
      </c>
      <c r="K329" s="170">
        <v>0</v>
      </c>
      <c r="L329" s="134">
        <v>0</v>
      </c>
      <c r="M329" s="134">
        <v>0.4</v>
      </c>
      <c r="N329" s="170">
        <f t="shared" ref="N329:W329" si="121">SUM(N330:N331)</f>
        <v>0</v>
      </c>
      <c r="O329" s="170">
        <f t="shared" si="121"/>
        <v>0</v>
      </c>
      <c r="P329" s="170">
        <f t="shared" si="121"/>
        <v>0</v>
      </c>
      <c r="Q329" s="170">
        <f t="shared" si="121"/>
        <v>0</v>
      </c>
      <c r="R329" s="170">
        <f t="shared" si="121"/>
        <v>0</v>
      </c>
      <c r="S329" s="170">
        <f t="shared" si="121"/>
        <v>0</v>
      </c>
      <c r="T329" s="170">
        <f t="shared" si="121"/>
        <v>0</v>
      </c>
      <c r="U329" s="170">
        <f t="shared" si="121"/>
        <v>0</v>
      </c>
      <c r="V329" s="170">
        <f t="shared" si="121"/>
        <v>0</v>
      </c>
      <c r="W329" s="170">
        <f t="shared" si="121"/>
        <v>0</v>
      </c>
    </row>
    <row r="330" spans="1:23" s="106" customFormat="1" ht="63" x14ac:dyDescent="0.25">
      <c r="A330" s="267">
        <f t="shared" si="112"/>
        <v>276</v>
      </c>
      <c r="B330" s="133" t="s">
        <v>1885</v>
      </c>
      <c r="C330" s="138" t="s">
        <v>560</v>
      </c>
      <c r="D330" s="142">
        <v>0</v>
      </c>
      <c r="E330" s="142">
        <v>0</v>
      </c>
      <c r="F330" s="142">
        <v>0</v>
      </c>
      <c r="G330" s="142">
        <v>0</v>
      </c>
      <c r="H330" s="142">
        <v>0</v>
      </c>
      <c r="I330" s="142">
        <v>0</v>
      </c>
      <c r="J330" s="142"/>
      <c r="K330" s="142"/>
      <c r="L330" s="134">
        <v>0</v>
      </c>
      <c r="M330" s="134">
        <v>0</v>
      </c>
      <c r="N330" s="142">
        <v>0</v>
      </c>
      <c r="O330" s="142">
        <v>0</v>
      </c>
      <c r="P330" s="142">
        <v>0</v>
      </c>
      <c r="Q330" s="142">
        <v>0</v>
      </c>
      <c r="R330" s="142">
        <v>0</v>
      </c>
      <c r="S330" s="142">
        <v>0</v>
      </c>
      <c r="T330" s="142">
        <v>0</v>
      </c>
      <c r="U330" s="142">
        <v>0</v>
      </c>
      <c r="V330" s="142">
        <v>0</v>
      </c>
      <c r="W330" s="142">
        <v>0</v>
      </c>
    </row>
    <row r="331" spans="1:23" s="106" customFormat="1" ht="78.75" x14ac:dyDescent="0.25">
      <c r="A331" s="267">
        <f t="shared" si="112"/>
        <v>277</v>
      </c>
      <c r="B331" s="133" t="s">
        <v>1886</v>
      </c>
      <c r="C331" s="138" t="s">
        <v>1694</v>
      </c>
      <c r="D331" s="142">
        <v>0</v>
      </c>
      <c r="E331" s="142">
        <v>2</v>
      </c>
      <c r="F331" s="142">
        <v>0</v>
      </c>
      <c r="G331" s="142">
        <v>0</v>
      </c>
      <c r="H331" s="142">
        <v>0</v>
      </c>
      <c r="I331" s="142">
        <v>0</v>
      </c>
      <c r="J331" s="142"/>
      <c r="K331" s="142"/>
      <c r="L331" s="134">
        <v>0</v>
      </c>
      <c r="M331" s="134">
        <v>2</v>
      </c>
      <c r="N331" s="142">
        <v>0</v>
      </c>
      <c r="O331" s="142">
        <v>0</v>
      </c>
      <c r="P331" s="142">
        <v>0</v>
      </c>
      <c r="Q331" s="142">
        <v>0</v>
      </c>
      <c r="R331" s="142">
        <v>0</v>
      </c>
      <c r="S331" s="142">
        <v>0</v>
      </c>
      <c r="T331" s="142">
        <v>0</v>
      </c>
      <c r="U331" s="142">
        <v>0</v>
      </c>
      <c r="V331" s="142">
        <v>0</v>
      </c>
      <c r="W331" s="142">
        <v>0</v>
      </c>
    </row>
    <row r="332" spans="1:23" s="106" customFormat="1" ht="63" x14ac:dyDescent="0.25">
      <c r="A332" s="267">
        <f t="shared" si="112"/>
        <v>278</v>
      </c>
      <c r="B332" s="174" t="s">
        <v>561</v>
      </c>
      <c r="C332" s="138" t="s">
        <v>1695</v>
      </c>
      <c r="D332" s="142">
        <v>0</v>
      </c>
      <c r="E332" s="142">
        <v>0</v>
      </c>
      <c r="F332" s="142">
        <v>0</v>
      </c>
      <c r="G332" s="142">
        <v>0</v>
      </c>
      <c r="H332" s="142">
        <v>0</v>
      </c>
      <c r="I332" s="142">
        <v>0</v>
      </c>
      <c r="J332" s="170">
        <v>0</v>
      </c>
      <c r="K332" s="170">
        <v>0</v>
      </c>
      <c r="L332" s="134">
        <v>0</v>
      </c>
      <c r="M332" s="134">
        <v>0</v>
      </c>
      <c r="N332" s="170">
        <f t="shared" ref="N332:W332" si="122">SUM(N333:N336)</f>
        <v>0</v>
      </c>
      <c r="O332" s="170">
        <f t="shared" si="122"/>
        <v>0</v>
      </c>
      <c r="P332" s="170">
        <f t="shared" si="122"/>
        <v>0</v>
      </c>
      <c r="Q332" s="170">
        <f t="shared" si="122"/>
        <v>0</v>
      </c>
      <c r="R332" s="170">
        <f t="shared" si="122"/>
        <v>0</v>
      </c>
      <c r="S332" s="170">
        <f t="shared" si="122"/>
        <v>0</v>
      </c>
      <c r="T332" s="170">
        <f t="shared" si="122"/>
        <v>0</v>
      </c>
      <c r="U332" s="170">
        <f t="shared" si="122"/>
        <v>0</v>
      </c>
      <c r="V332" s="170">
        <f t="shared" si="122"/>
        <v>0</v>
      </c>
      <c r="W332" s="170">
        <f t="shared" si="122"/>
        <v>0</v>
      </c>
    </row>
    <row r="333" spans="1:23" s="106" customFormat="1" ht="78.75" x14ac:dyDescent="0.25">
      <c r="A333" s="267">
        <f t="shared" si="112"/>
        <v>279</v>
      </c>
      <c r="B333" s="133" t="s">
        <v>1887</v>
      </c>
      <c r="C333" s="138" t="s">
        <v>562</v>
      </c>
      <c r="D333" s="142">
        <v>0</v>
      </c>
      <c r="E333" s="142">
        <v>0</v>
      </c>
      <c r="F333" s="142">
        <v>0</v>
      </c>
      <c r="G333" s="142">
        <v>0</v>
      </c>
      <c r="H333" s="142">
        <v>0</v>
      </c>
      <c r="I333" s="142">
        <v>0</v>
      </c>
      <c r="J333" s="142"/>
      <c r="K333" s="142"/>
      <c r="L333" s="134">
        <v>0</v>
      </c>
      <c r="M333" s="134">
        <v>0</v>
      </c>
      <c r="N333" s="142">
        <v>0</v>
      </c>
      <c r="O333" s="142">
        <v>0</v>
      </c>
      <c r="P333" s="142">
        <v>0</v>
      </c>
      <c r="Q333" s="142">
        <v>0</v>
      </c>
      <c r="R333" s="142">
        <v>0</v>
      </c>
      <c r="S333" s="142">
        <v>0</v>
      </c>
      <c r="T333" s="142">
        <v>0</v>
      </c>
      <c r="U333" s="142">
        <v>0</v>
      </c>
      <c r="V333" s="142">
        <v>0</v>
      </c>
      <c r="W333" s="142">
        <v>0</v>
      </c>
    </row>
    <row r="334" spans="1:23" s="106" customFormat="1" ht="63" x14ac:dyDescent="0.25">
      <c r="A334" s="267">
        <f t="shared" si="112"/>
        <v>280</v>
      </c>
      <c r="B334" s="133" t="s">
        <v>563</v>
      </c>
      <c r="C334" s="138" t="s">
        <v>1696</v>
      </c>
      <c r="D334" s="142">
        <v>0</v>
      </c>
      <c r="E334" s="142">
        <v>0</v>
      </c>
      <c r="F334" s="142">
        <v>0</v>
      </c>
      <c r="G334" s="142">
        <v>0</v>
      </c>
      <c r="H334" s="142">
        <v>0</v>
      </c>
      <c r="I334" s="142">
        <v>0</v>
      </c>
      <c r="J334" s="142"/>
      <c r="K334" s="142"/>
      <c r="L334" s="134">
        <v>0</v>
      </c>
      <c r="M334" s="134">
        <v>0</v>
      </c>
      <c r="N334" s="142">
        <v>0</v>
      </c>
      <c r="O334" s="142">
        <v>0</v>
      </c>
      <c r="P334" s="142">
        <v>0</v>
      </c>
      <c r="Q334" s="142">
        <v>0</v>
      </c>
      <c r="R334" s="142">
        <v>0</v>
      </c>
      <c r="S334" s="142">
        <v>0</v>
      </c>
      <c r="T334" s="142">
        <v>0</v>
      </c>
      <c r="U334" s="142">
        <v>0</v>
      </c>
      <c r="V334" s="142">
        <v>0</v>
      </c>
      <c r="W334" s="142">
        <v>0</v>
      </c>
    </row>
    <row r="335" spans="1:23" s="106" customFormat="1" ht="31.5" x14ac:dyDescent="0.25">
      <c r="A335" s="267">
        <f t="shared" si="112"/>
        <v>281</v>
      </c>
      <c r="B335" s="133" t="s">
        <v>564</v>
      </c>
      <c r="C335" s="138" t="s">
        <v>565</v>
      </c>
      <c r="D335" s="142">
        <v>0</v>
      </c>
      <c r="E335" s="142">
        <v>0</v>
      </c>
      <c r="F335" s="142">
        <v>0</v>
      </c>
      <c r="G335" s="142">
        <v>0</v>
      </c>
      <c r="H335" s="142">
        <v>0</v>
      </c>
      <c r="I335" s="142">
        <v>0</v>
      </c>
      <c r="J335" s="142"/>
      <c r="K335" s="142"/>
      <c r="L335" s="134">
        <v>0</v>
      </c>
      <c r="M335" s="134">
        <v>0</v>
      </c>
      <c r="N335" s="142">
        <v>0</v>
      </c>
      <c r="O335" s="142">
        <v>0</v>
      </c>
      <c r="P335" s="142">
        <v>0</v>
      </c>
      <c r="Q335" s="142">
        <v>0</v>
      </c>
      <c r="R335" s="142">
        <v>0</v>
      </c>
      <c r="S335" s="142">
        <v>0</v>
      </c>
      <c r="T335" s="142">
        <v>0</v>
      </c>
      <c r="U335" s="142">
        <v>0</v>
      </c>
      <c r="V335" s="142">
        <v>0</v>
      </c>
      <c r="W335" s="142">
        <v>0</v>
      </c>
    </row>
    <row r="336" spans="1:23" s="106" customFormat="1" ht="63" x14ac:dyDescent="0.25">
      <c r="A336" s="267">
        <f t="shared" si="112"/>
        <v>282</v>
      </c>
      <c r="B336" s="133" t="s">
        <v>566</v>
      </c>
      <c r="C336" s="138" t="s">
        <v>567</v>
      </c>
      <c r="D336" s="142">
        <v>0</v>
      </c>
      <c r="E336" s="142">
        <v>0</v>
      </c>
      <c r="F336" s="142">
        <v>0</v>
      </c>
      <c r="G336" s="142">
        <v>0.4</v>
      </c>
      <c r="H336" s="142">
        <v>0</v>
      </c>
      <c r="I336" s="142">
        <v>0</v>
      </c>
      <c r="J336" s="142"/>
      <c r="K336" s="142"/>
      <c r="L336" s="134">
        <v>0</v>
      </c>
      <c r="M336" s="134">
        <v>0.4</v>
      </c>
      <c r="N336" s="142">
        <v>0</v>
      </c>
      <c r="O336" s="142">
        <v>0</v>
      </c>
      <c r="P336" s="142">
        <v>0</v>
      </c>
      <c r="Q336" s="142">
        <v>0</v>
      </c>
      <c r="R336" s="142">
        <v>0</v>
      </c>
      <c r="S336" s="142">
        <v>0</v>
      </c>
      <c r="T336" s="142">
        <v>0</v>
      </c>
      <c r="U336" s="142">
        <v>0</v>
      </c>
      <c r="V336" s="142">
        <v>0</v>
      </c>
      <c r="W336" s="142">
        <v>0</v>
      </c>
    </row>
    <row r="337" spans="1:23" s="106" customFormat="1" ht="63" x14ac:dyDescent="0.25">
      <c r="A337" s="267">
        <f t="shared" si="112"/>
        <v>283</v>
      </c>
      <c r="B337" s="174" t="s">
        <v>568</v>
      </c>
      <c r="C337" s="138" t="s">
        <v>1697</v>
      </c>
      <c r="D337" s="142">
        <v>0</v>
      </c>
      <c r="E337" s="142">
        <v>0</v>
      </c>
      <c r="F337" s="142">
        <v>0</v>
      </c>
      <c r="G337" s="142">
        <v>0</v>
      </c>
      <c r="H337" s="142">
        <v>0</v>
      </c>
      <c r="I337" s="142">
        <v>0</v>
      </c>
      <c r="J337" s="170">
        <v>0</v>
      </c>
      <c r="K337" s="170">
        <v>0</v>
      </c>
      <c r="L337" s="134">
        <v>0</v>
      </c>
      <c r="M337" s="134">
        <v>0</v>
      </c>
      <c r="N337" s="170">
        <f t="shared" ref="N337:W337" si="123">SUM(N338:N344)</f>
        <v>0</v>
      </c>
      <c r="O337" s="170">
        <f t="shared" si="123"/>
        <v>0</v>
      </c>
      <c r="P337" s="170">
        <f t="shared" si="123"/>
        <v>0</v>
      </c>
      <c r="Q337" s="170">
        <f t="shared" si="123"/>
        <v>0</v>
      </c>
      <c r="R337" s="170">
        <f t="shared" si="123"/>
        <v>0</v>
      </c>
      <c r="S337" s="170">
        <f t="shared" si="123"/>
        <v>0</v>
      </c>
      <c r="T337" s="170">
        <f t="shared" si="123"/>
        <v>0</v>
      </c>
      <c r="U337" s="170">
        <f t="shared" si="123"/>
        <v>0</v>
      </c>
      <c r="V337" s="170">
        <f t="shared" si="123"/>
        <v>0</v>
      </c>
      <c r="W337" s="170">
        <f t="shared" si="123"/>
        <v>0</v>
      </c>
    </row>
    <row r="338" spans="1:23" s="106" customFormat="1" ht="78.75" x14ac:dyDescent="0.25">
      <c r="A338" s="267">
        <f t="shared" si="112"/>
        <v>284</v>
      </c>
      <c r="B338" s="133" t="s">
        <v>569</v>
      </c>
      <c r="C338" s="138" t="s">
        <v>1698</v>
      </c>
      <c r="D338" s="142">
        <v>0</v>
      </c>
      <c r="E338" s="142">
        <v>0</v>
      </c>
      <c r="F338" s="142">
        <v>0</v>
      </c>
      <c r="G338" s="142">
        <v>0</v>
      </c>
      <c r="H338" s="142">
        <v>0</v>
      </c>
      <c r="I338" s="142">
        <v>0</v>
      </c>
      <c r="J338" s="142"/>
      <c r="K338" s="142"/>
      <c r="L338" s="134">
        <v>0</v>
      </c>
      <c r="M338" s="134">
        <v>0</v>
      </c>
      <c r="N338" s="142">
        <v>0</v>
      </c>
      <c r="O338" s="142">
        <v>0</v>
      </c>
      <c r="P338" s="142">
        <v>0</v>
      </c>
      <c r="Q338" s="142">
        <v>0</v>
      </c>
      <c r="R338" s="142">
        <v>0</v>
      </c>
      <c r="S338" s="142">
        <v>0</v>
      </c>
      <c r="T338" s="142">
        <v>0</v>
      </c>
      <c r="U338" s="142">
        <v>0</v>
      </c>
      <c r="V338" s="142">
        <v>0</v>
      </c>
      <c r="W338" s="142">
        <v>0</v>
      </c>
    </row>
    <row r="339" spans="1:23" s="106" customFormat="1" ht="63" x14ac:dyDescent="0.25">
      <c r="A339" s="267">
        <f t="shared" si="112"/>
        <v>285</v>
      </c>
      <c r="B339" s="133" t="s">
        <v>1888</v>
      </c>
      <c r="C339" s="138" t="s">
        <v>1699</v>
      </c>
      <c r="D339" s="142">
        <v>0</v>
      </c>
      <c r="E339" s="142">
        <v>0</v>
      </c>
      <c r="F339" s="142">
        <v>0</v>
      </c>
      <c r="G339" s="142">
        <v>0</v>
      </c>
      <c r="H339" s="142">
        <v>0</v>
      </c>
      <c r="I339" s="142">
        <v>0</v>
      </c>
      <c r="J339" s="142"/>
      <c r="K339" s="142"/>
      <c r="L339" s="134">
        <v>0</v>
      </c>
      <c r="M339" s="134">
        <v>0</v>
      </c>
      <c r="N339" s="142">
        <v>0</v>
      </c>
      <c r="O339" s="142">
        <v>0</v>
      </c>
      <c r="P339" s="142">
        <v>0</v>
      </c>
      <c r="Q339" s="142">
        <v>0</v>
      </c>
      <c r="R339" s="142">
        <v>0</v>
      </c>
      <c r="S339" s="142">
        <v>0</v>
      </c>
      <c r="T339" s="142">
        <v>0</v>
      </c>
      <c r="U339" s="142">
        <v>0</v>
      </c>
      <c r="V339" s="142">
        <v>0</v>
      </c>
      <c r="W339" s="142">
        <v>0</v>
      </c>
    </row>
    <row r="340" spans="1:23" s="106" customFormat="1" ht="94.5" x14ac:dyDescent="0.25">
      <c r="A340" s="267">
        <f t="shared" si="112"/>
        <v>286</v>
      </c>
      <c r="B340" s="133" t="s">
        <v>570</v>
      </c>
      <c r="C340" s="138" t="s">
        <v>1700</v>
      </c>
      <c r="D340" s="142">
        <v>0</v>
      </c>
      <c r="E340" s="142">
        <v>0</v>
      </c>
      <c r="F340" s="142">
        <v>0</v>
      </c>
      <c r="G340" s="142">
        <v>0</v>
      </c>
      <c r="H340" s="142">
        <v>0</v>
      </c>
      <c r="I340" s="142">
        <v>0</v>
      </c>
      <c r="J340" s="142"/>
      <c r="K340" s="142"/>
      <c r="L340" s="134">
        <v>0</v>
      </c>
      <c r="M340" s="134">
        <v>0</v>
      </c>
      <c r="N340" s="142">
        <v>0</v>
      </c>
      <c r="O340" s="142">
        <v>0</v>
      </c>
      <c r="P340" s="142">
        <v>0</v>
      </c>
      <c r="Q340" s="142">
        <v>0</v>
      </c>
      <c r="R340" s="142">
        <v>0</v>
      </c>
      <c r="S340" s="142">
        <v>0</v>
      </c>
      <c r="T340" s="142">
        <v>0</v>
      </c>
      <c r="U340" s="142">
        <v>0</v>
      </c>
      <c r="V340" s="142">
        <v>0</v>
      </c>
      <c r="W340" s="142">
        <v>0</v>
      </c>
    </row>
    <row r="341" spans="1:23" s="106" customFormat="1" ht="78.75" x14ac:dyDescent="0.25">
      <c r="A341" s="267">
        <f t="shared" si="112"/>
        <v>287</v>
      </c>
      <c r="B341" s="133" t="s">
        <v>1889</v>
      </c>
      <c r="C341" s="138" t="s">
        <v>1890</v>
      </c>
      <c r="D341" s="142">
        <v>0</v>
      </c>
      <c r="E341" s="142">
        <v>0</v>
      </c>
      <c r="F341" s="142">
        <v>0</v>
      </c>
      <c r="G341" s="142">
        <v>0</v>
      </c>
      <c r="H341" s="142">
        <v>0</v>
      </c>
      <c r="I341" s="142">
        <v>0</v>
      </c>
      <c r="J341" s="142"/>
      <c r="K341" s="142"/>
      <c r="L341" s="134">
        <v>0</v>
      </c>
      <c r="M341" s="134">
        <v>0</v>
      </c>
      <c r="N341" s="142">
        <v>0</v>
      </c>
      <c r="O341" s="142">
        <v>0</v>
      </c>
      <c r="P341" s="142">
        <v>0</v>
      </c>
      <c r="Q341" s="142">
        <v>0</v>
      </c>
      <c r="R341" s="142">
        <v>0</v>
      </c>
      <c r="S341" s="142">
        <v>0</v>
      </c>
      <c r="T341" s="142">
        <v>0</v>
      </c>
      <c r="U341" s="142">
        <v>0</v>
      </c>
      <c r="V341" s="142">
        <v>0</v>
      </c>
      <c r="W341" s="142">
        <v>0</v>
      </c>
    </row>
    <row r="342" spans="1:23" s="106" customFormat="1" ht="94.5" x14ac:dyDescent="0.25">
      <c r="A342" s="267">
        <f t="shared" si="112"/>
        <v>288</v>
      </c>
      <c r="B342" s="133" t="s">
        <v>571</v>
      </c>
      <c r="C342" s="138" t="s">
        <v>572</v>
      </c>
      <c r="D342" s="142">
        <v>0</v>
      </c>
      <c r="E342" s="142">
        <v>0</v>
      </c>
      <c r="F342" s="142">
        <v>0</v>
      </c>
      <c r="G342" s="142">
        <v>0</v>
      </c>
      <c r="H342" s="142">
        <v>0</v>
      </c>
      <c r="I342" s="142">
        <v>0</v>
      </c>
      <c r="J342" s="142"/>
      <c r="K342" s="142"/>
      <c r="L342" s="134">
        <v>0</v>
      </c>
      <c r="M342" s="134">
        <v>0</v>
      </c>
      <c r="N342" s="142">
        <v>0</v>
      </c>
      <c r="O342" s="142">
        <v>0</v>
      </c>
      <c r="P342" s="142">
        <v>0</v>
      </c>
      <c r="Q342" s="142">
        <v>0</v>
      </c>
      <c r="R342" s="142">
        <v>0</v>
      </c>
      <c r="S342" s="142">
        <v>0</v>
      </c>
      <c r="T342" s="142">
        <v>0</v>
      </c>
      <c r="U342" s="142">
        <v>0</v>
      </c>
      <c r="V342" s="142">
        <v>0</v>
      </c>
      <c r="W342" s="142">
        <v>0</v>
      </c>
    </row>
    <row r="343" spans="1:23" s="106" customFormat="1" ht="47.25" x14ac:dyDescent="0.25">
      <c r="A343" s="267">
        <f t="shared" si="112"/>
        <v>289</v>
      </c>
      <c r="B343" s="133" t="s">
        <v>573</v>
      </c>
      <c r="C343" s="138" t="s">
        <v>574</v>
      </c>
      <c r="D343" s="142">
        <v>0</v>
      </c>
      <c r="E343" s="142">
        <v>0</v>
      </c>
      <c r="F343" s="142">
        <v>0</v>
      </c>
      <c r="G343" s="142">
        <v>0</v>
      </c>
      <c r="H343" s="142">
        <v>0</v>
      </c>
      <c r="I343" s="142">
        <v>0</v>
      </c>
      <c r="J343" s="142"/>
      <c r="K343" s="142"/>
      <c r="L343" s="134">
        <v>0</v>
      </c>
      <c r="M343" s="134">
        <v>0</v>
      </c>
      <c r="N343" s="142">
        <v>0</v>
      </c>
      <c r="O343" s="142">
        <v>0</v>
      </c>
      <c r="P343" s="142">
        <v>0</v>
      </c>
      <c r="Q343" s="142">
        <v>0</v>
      </c>
      <c r="R343" s="142">
        <v>0</v>
      </c>
      <c r="S343" s="142">
        <v>0</v>
      </c>
      <c r="T343" s="142">
        <v>0</v>
      </c>
      <c r="U343" s="142">
        <v>0</v>
      </c>
      <c r="V343" s="142">
        <v>0</v>
      </c>
      <c r="W343" s="142">
        <v>0</v>
      </c>
    </row>
    <row r="344" spans="1:23" s="106" customFormat="1" ht="63" x14ac:dyDescent="0.25">
      <c r="A344" s="267">
        <f t="shared" si="112"/>
        <v>290</v>
      </c>
      <c r="B344" s="133" t="s">
        <v>575</v>
      </c>
      <c r="C344" s="138" t="s">
        <v>576</v>
      </c>
      <c r="D344" s="142">
        <v>0</v>
      </c>
      <c r="E344" s="142">
        <v>0</v>
      </c>
      <c r="F344" s="142">
        <v>0</v>
      </c>
      <c r="G344" s="142">
        <v>0</v>
      </c>
      <c r="H344" s="142">
        <v>0</v>
      </c>
      <c r="I344" s="142">
        <v>0</v>
      </c>
      <c r="J344" s="142"/>
      <c r="K344" s="142"/>
      <c r="L344" s="134">
        <v>0</v>
      </c>
      <c r="M344" s="134">
        <v>0</v>
      </c>
      <c r="N344" s="142">
        <v>0</v>
      </c>
      <c r="O344" s="142">
        <v>0</v>
      </c>
      <c r="P344" s="142">
        <v>0</v>
      </c>
      <c r="Q344" s="142">
        <v>0</v>
      </c>
      <c r="R344" s="142">
        <v>0</v>
      </c>
      <c r="S344" s="142">
        <v>0</v>
      </c>
      <c r="T344" s="142">
        <v>0</v>
      </c>
      <c r="U344" s="142">
        <v>0</v>
      </c>
      <c r="V344" s="142">
        <v>0</v>
      </c>
      <c r="W344" s="142">
        <v>0</v>
      </c>
    </row>
    <row r="345" spans="1:23" s="106" customFormat="1" ht="47.25" x14ac:dyDescent="0.25">
      <c r="A345" s="267">
        <f t="shared" ref="A345:A408" si="124">IF(A344&gt;0,A344+1,A343+1)</f>
        <v>291</v>
      </c>
      <c r="B345" s="174" t="s">
        <v>577</v>
      </c>
      <c r="C345" s="138" t="s">
        <v>578</v>
      </c>
      <c r="D345" s="142">
        <v>0</v>
      </c>
      <c r="E345" s="142">
        <v>0</v>
      </c>
      <c r="F345" s="142">
        <v>0</v>
      </c>
      <c r="G345" s="142">
        <v>0</v>
      </c>
      <c r="H345" s="142">
        <v>0</v>
      </c>
      <c r="I345" s="142">
        <v>0</v>
      </c>
      <c r="J345" s="170">
        <v>0</v>
      </c>
      <c r="K345" s="170">
        <v>0</v>
      </c>
      <c r="L345" s="134">
        <v>0</v>
      </c>
      <c r="M345" s="134">
        <v>0</v>
      </c>
      <c r="N345" s="170">
        <f t="shared" ref="N345:W345" si="125">SUM(N346:N361)</f>
        <v>0</v>
      </c>
      <c r="O345" s="170">
        <f t="shared" si="125"/>
        <v>0</v>
      </c>
      <c r="P345" s="170">
        <f t="shared" si="125"/>
        <v>0</v>
      </c>
      <c r="Q345" s="170">
        <f t="shared" si="125"/>
        <v>0</v>
      </c>
      <c r="R345" s="170">
        <f t="shared" si="125"/>
        <v>0</v>
      </c>
      <c r="S345" s="170">
        <f t="shared" si="125"/>
        <v>0</v>
      </c>
      <c r="T345" s="170">
        <f t="shared" si="125"/>
        <v>0</v>
      </c>
      <c r="U345" s="170">
        <f t="shared" si="125"/>
        <v>0</v>
      </c>
      <c r="V345" s="170">
        <f t="shared" si="125"/>
        <v>0</v>
      </c>
      <c r="W345" s="170">
        <f t="shared" si="125"/>
        <v>0</v>
      </c>
    </row>
    <row r="346" spans="1:23" s="106" customFormat="1" ht="78.75" x14ac:dyDescent="0.25">
      <c r="A346" s="267">
        <f t="shared" si="124"/>
        <v>292</v>
      </c>
      <c r="B346" s="133" t="s">
        <v>579</v>
      </c>
      <c r="C346" s="138" t="s">
        <v>580</v>
      </c>
      <c r="D346" s="142">
        <v>0</v>
      </c>
      <c r="E346" s="142">
        <v>0</v>
      </c>
      <c r="F346" s="142">
        <v>0</v>
      </c>
      <c r="G346" s="142">
        <v>0</v>
      </c>
      <c r="H346" s="142">
        <v>0</v>
      </c>
      <c r="I346" s="142">
        <v>0</v>
      </c>
      <c r="J346" s="142"/>
      <c r="K346" s="142"/>
      <c r="L346" s="134">
        <v>0</v>
      </c>
      <c r="M346" s="134">
        <v>0</v>
      </c>
      <c r="N346" s="142">
        <v>0</v>
      </c>
      <c r="O346" s="142">
        <v>0</v>
      </c>
      <c r="P346" s="142">
        <v>0</v>
      </c>
      <c r="Q346" s="142">
        <v>0</v>
      </c>
      <c r="R346" s="142">
        <v>0</v>
      </c>
      <c r="S346" s="142">
        <v>0</v>
      </c>
      <c r="T346" s="142">
        <v>0</v>
      </c>
      <c r="U346" s="142">
        <v>0</v>
      </c>
      <c r="V346" s="142">
        <v>0</v>
      </c>
      <c r="W346" s="142">
        <v>0</v>
      </c>
    </row>
    <row r="347" spans="1:23" s="106" customFormat="1" ht="78.75" x14ac:dyDescent="0.25">
      <c r="A347" s="267">
        <f t="shared" si="124"/>
        <v>293</v>
      </c>
      <c r="B347" s="133" t="s">
        <v>581</v>
      </c>
      <c r="C347" s="138" t="s">
        <v>582</v>
      </c>
      <c r="D347" s="142">
        <v>0</v>
      </c>
      <c r="E347" s="142">
        <v>0</v>
      </c>
      <c r="F347" s="142">
        <v>0</v>
      </c>
      <c r="G347" s="142">
        <v>0</v>
      </c>
      <c r="H347" s="142">
        <v>0</v>
      </c>
      <c r="I347" s="142">
        <v>0</v>
      </c>
      <c r="J347" s="142"/>
      <c r="K347" s="142"/>
      <c r="L347" s="134">
        <v>0</v>
      </c>
      <c r="M347" s="134">
        <v>0</v>
      </c>
      <c r="N347" s="142">
        <v>0</v>
      </c>
      <c r="O347" s="142">
        <v>0</v>
      </c>
      <c r="P347" s="142">
        <v>0</v>
      </c>
      <c r="Q347" s="142">
        <v>0</v>
      </c>
      <c r="R347" s="142">
        <v>0</v>
      </c>
      <c r="S347" s="142">
        <v>0</v>
      </c>
      <c r="T347" s="142">
        <v>0</v>
      </c>
      <c r="U347" s="142">
        <v>0</v>
      </c>
      <c r="V347" s="142">
        <v>0</v>
      </c>
      <c r="W347" s="142">
        <v>0</v>
      </c>
    </row>
    <row r="348" spans="1:23" s="106" customFormat="1" ht="78.75" x14ac:dyDescent="0.25">
      <c r="A348" s="267">
        <f t="shared" si="124"/>
        <v>294</v>
      </c>
      <c r="B348" s="133" t="s">
        <v>583</v>
      </c>
      <c r="C348" s="138" t="s">
        <v>584</v>
      </c>
      <c r="D348" s="142">
        <v>0</v>
      </c>
      <c r="E348" s="142">
        <v>0</v>
      </c>
      <c r="F348" s="142">
        <v>0</v>
      </c>
      <c r="G348" s="142">
        <v>0.63</v>
      </c>
      <c r="H348" s="142">
        <v>0</v>
      </c>
      <c r="I348" s="142">
        <v>0</v>
      </c>
      <c r="J348" s="142"/>
      <c r="K348" s="142"/>
      <c r="L348" s="134">
        <v>0</v>
      </c>
      <c r="M348" s="134">
        <v>0.63</v>
      </c>
      <c r="N348" s="142">
        <v>0</v>
      </c>
      <c r="O348" s="142">
        <v>0</v>
      </c>
      <c r="P348" s="142">
        <v>0</v>
      </c>
      <c r="Q348" s="142">
        <v>0</v>
      </c>
      <c r="R348" s="142">
        <v>0</v>
      </c>
      <c r="S348" s="142">
        <v>0</v>
      </c>
      <c r="T348" s="142">
        <v>0</v>
      </c>
      <c r="U348" s="142">
        <v>0</v>
      </c>
      <c r="V348" s="142">
        <v>0</v>
      </c>
      <c r="W348" s="142">
        <v>0</v>
      </c>
    </row>
    <row r="349" spans="1:23" s="106" customFormat="1" ht="31.5" x14ac:dyDescent="0.25">
      <c r="A349" s="267">
        <f t="shared" si="124"/>
        <v>295</v>
      </c>
      <c r="B349" s="133" t="s">
        <v>1531</v>
      </c>
      <c r="C349" s="138" t="s">
        <v>1532</v>
      </c>
      <c r="D349" s="142">
        <v>0</v>
      </c>
      <c r="E349" s="142">
        <v>0</v>
      </c>
      <c r="F349" s="142">
        <v>0</v>
      </c>
      <c r="G349" s="142">
        <v>0</v>
      </c>
      <c r="H349" s="142">
        <v>0</v>
      </c>
      <c r="I349" s="142">
        <v>0</v>
      </c>
      <c r="J349" s="142"/>
      <c r="K349" s="142"/>
      <c r="L349" s="134">
        <v>0</v>
      </c>
      <c r="M349" s="134">
        <v>0</v>
      </c>
      <c r="N349" s="142">
        <v>0</v>
      </c>
      <c r="O349" s="142">
        <v>0</v>
      </c>
      <c r="P349" s="142">
        <v>0</v>
      </c>
      <c r="Q349" s="142">
        <v>0</v>
      </c>
      <c r="R349" s="142">
        <v>0</v>
      </c>
      <c r="S349" s="142">
        <v>0</v>
      </c>
      <c r="T349" s="142">
        <v>0</v>
      </c>
      <c r="U349" s="142">
        <v>0</v>
      </c>
      <c r="V349" s="142">
        <v>0</v>
      </c>
      <c r="W349" s="142">
        <v>0</v>
      </c>
    </row>
    <row r="350" spans="1:23" s="106" customFormat="1" ht="47.25" x14ac:dyDescent="0.25">
      <c r="A350" s="267">
        <f t="shared" si="124"/>
        <v>296</v>
      </c>
      <c r="B350" s="133" t="s">
        <v>1533</v>
      </c>
      <c r="C350" s="138" t="s">
        <v>1534</v>
      </c>
      <c r="D350" s="142">
        <v>0</v>
      </c>
      <c r="E350" s="142">
        <v>0</v>
      </c>
      <c r="F350" s="142">
        <v>0</v>
      </c>
      <c r="G350" s="142">
        <v>0</v>
      </c>
      <c r="H350" s="142">
        <v>0</v>
      </c>
      <c r="I350" s="142">
        <v>0</v>
      </c>
      <c r="J350" s="142"/>
      <c r="K350" s="142"/>
      <c r="L350" s="134">
        <v>0</v>
      </c>
      <c r="M350" s="134">
        <v>0</v>
      </c>
      <c r="N350" s="142">
        <v>0</v>
      </c>
      <c r="O350" s="142">
        <v>0</v>
      </c>
      <c r="P350" s="142">
        <v>0</v>
      </c>
      <c r="Q350" s="142">
        <v>0</v>
      </c>
      <c r="R350" s="142">
        <v>0</v>
      </c>
      <c r="S350" s="142">
        <v>0</v>
      </c>
      <c r="T350" s="142">
        <v>0</v>
      </c>
      <c r="U350" s="142">
        <v>0</v>
      </c>
      <c r="V350" s="142">
        <v>0</v>
      </c>
      <c r="W350" s="142">
        <v>0</v>
      </c>
    </row>
    <row r="351" spans="1:23" s="106" customFormat="1" ht="63" x14ac:dyDescent="0.25">
      <c r="A351" s="267">
        <f t="shared" si="124"/>
        <v>297</v>
      </c>
      <c r="B351" s="133" t="s">
        <v>1891</v>
      </c>
      <c r="C351" s="138" t="s">
        <v>1892</v>
      </c>
      <c r="D351" s="142">
        <v>0</v>
      </c>
      <c r="E351" s="142">
        <v>0</v>
      </c>
      <c r="F351" s="142">
        <v>0</v>
      </c>
      <c r="G351" s="142">
        <v>0</v>
      </c>
      <c r="H351" s="142">
        <v>0</v>
      </c>
      <c r="I351" s="142">
        <v>0</v>
      </c>
      <c r="J351" s="142"/>
      <c r="K351" s="142"/>
      <c r="L351" s="134">
        <v>0</v>
      </c>
      <c r="M351" s="134">
        <v>0</v>
      </c>
      <c r="N351" s="142">
        <v>0</v>
      </c>
      <c r="O351" s="142">
        <v>0</v>
      </c>
      <c r="P351" s="142">
        <v>0</v>
      </c>
      <c r="Q351" s="142">
        <v>0</v>
      </c>
      <c r="R351" s="142">
        <v>0</v>
      </c>
      <c r="S351" s="142">
        <v>0</v>
      </c>
      <c r="T351" s="142">
        <v>0</v>
      </c>
      <c r="U351" s="142">
        <v>0</v>
      </c>
      <c r="V351" s="142">
        <v>0</v>
      </c>
      <c r="W351" s="142">
        <v>0</v>
      </c>
    </row>
    <row r="352" spans="1:23" s="106" customFormat="1" ht="47.25" x14ac:dyDescent="0.25">
      <c r="A352" s="267">
        <f t="shared" si="124"/>
        <v>298</v>
      </c>
      <c r="B352" s="133" t="s">
        <v>1893</v>
      </c>
      <c r="C352" s="138" t="s">
        <v>1894</v>
      </c>
      <c r="D352" s="142">
        <v>0</v>
      </c>
      <c r="E352" s="142">
        <v>0</v>
      </c>
      <c r="F352" s="142">
        <v>0</v>
      </c>
      <c r="G352" s="142">
        <v>0</v>
      </c>
      <c r="H352" s="142">
        <v>0</v>
      </c>
      <c r="I352" s="142">
        <v>0</v>
      </c>
      <c r="J352" s="142"/>
      <c r="K352" s="142"/>
      <c r="L352" s="134">
        <v>0</v>
      </c>
      <c r="M352" s="134">
        <v>0</v>
      </c>
      <c r="N352" s="142">
        <v>0</v>
      </c>
      <c r="O352" s="142">
        <v>0</v>
      </c>
      <c r="P352" s="142">
        <v>0</v>
      </c>
      <c r="Q352" s="142">
        <v>0</v>
      </c>
      <c r="R352" s="142">
        <v>0</v>
      </c>
      <c r="S352" s="142">
        <v>0</v>
      </c>
      <c r="T352" s="142">
        <v>0</v>
      </c>
      <c r="U352" s="142">
        <v>0</v>
      </c>
      <c r="V352" s="142">
        <v>0</v>
      </c>
      <c r="W352" s="142">
        <v>0</v>
      </c>
    </row>
    <row r="353" spans="1:23" s="106" customFormat="1" ht="63" x14ac:dyDescent="0.25">
      <c r="A353" s="267">
        <f t="shared" si="124"/>
        <v>299</v>
      </c>
      <c r="B353" s="133" t="s">
        <v>1895</v>
      </c>
      <c r="C353" s="138" t="s">
        <v>1896</v>
      </c>
      <c r="D353" s="142">
        <v>0</v>
      </c>
      <c r="E353" s="142">
        <v>0</v>
      </c>
      <c r="F353" s="142">
        <v>0</v>
      </c>
      <c r="G353" s="142">
        <v>0</v>
      </c>
      <c r="H353" s="142">
        <v>0</v>
      </c>
      <c r="I353" s="142">
        <v>0</v>
      </c>
      <c r="J353" s="142"/>
      <c r="K353" s="142"/>
      <c r="L353" s="134">
        <v>0</v>
      </c>
      <c r="M353" s="134">
        <v>0</v>
      </c>
      <c r="N353" s="142">
        <v>0</v>
      </c>
      <c r="O353" s="142">
        <v>0</v>
      </c>
      <c r="P353" s="142">
        <v>0</v>
      </c>
      <c r="Q353" s="142">
        <v>0</v>
      </c>
      <c r="R353" s="142">
        <v>0</v>
      </c>
      <c r="S353" s="142">
        <v>0</v>
      </c>
      <c r="T353" s="142">
        <v>0</v>
      </c>
      <c r="U353" s="142">
        <v>0</v>
      </c>
      <c r="V353" s="142">
        <v>0</v>
      </c>
      <c r="W353" s="142">
        <v>0</v>
      </c>
    </row>
    <row r="354" spans="1:23" s="106" customFormat="1" ht="47.25" x14ac:dyDescent="0.25">
      <c r="A354" s="267">
        <f t="shared" si="124"/>
        <v>300</v>
      </c>
      <c r="B354" s="133" t="s">
        <v>1897</v>
      </c>
      <c r="C354" s="138" t="s">
        <v>1898</v>
      </c>
      <c r="D354" s="142">
        <v>0</v>
      </c>
      <c r="E354" s="142">
        <v>0</v>
      </c>
      <c r="F354" s="142">
        <v>0</v>
      </c>
      <c r="G354" s="142">
        <v>0</v>
      </c>
      <c r="H354" s="142">
        <v>0</v>
      </c>
      <c r="I354" s="142">
        <v>0</v>
      </c>
      <c r="J354" s="142"/>
      <c r="K354" s="142"/>
      <c r="L354" s="134">
        <v>0</v>
      </c>
      <c r="M354" s="134">
        <v>0</v>
      </c>
      <c r="N354" s="142">
        <v>0</v>
      </c>
      <c r="O354" s="142">
        <v>0</v>
      </c>
      <c r="P354" s="142">
        <v>0</v>
      </c>
      <c r="Q354" s="142">
        <v>0</v>
      </c>
      <c r="R354" s="142">
        <v>0</v>
      </c>
      <c r="S354" s="142">
        <v>0</v>
      </c>
      <c r="T354" s="142">
        <v>0</v>
      </c>
      <c r="U354" s="142">
        <v>0</v>
      </c>
      <c r="V354" s="142">
        <v>0</v>
      </c>
      <c r="W354" s="142">
        <v>0</v>
      </c>
    </row>
    <row r="355" spans="1:23" s="106" customFormat="1" ht="47.25" x14ac:dyDescent="0.25">
      <c r="A355" s="267">
        <f t="shared" si="124"/>
        <v>301</v>
      </c>
      <c r="B355" s="133" t="s">
        <v>1899</v>
      </c>
      <c r="C355" s="138" t="s">
        <v>1900</v>
      </c>
      <c r="D355" s="142">
        <v>0</v>
      </c>
      <c r="E355" s="142">
        <v>0</v>
      </c>
      <c r="F355" s="142">
        <v>0</v>
      </c>
      <c r="G355" s="142">
        <v>0</v>
      </c>
      <c r="H355" s="142">
        <v>0</v>
      </c>
      <c r="I355" s="142">
        <v>0</v>
      </c>
      <c r="J355" s="142"/>
      <c r="K355" s="142"/>
      <c r="L355" s="134">
        <v>0</v>
      </c>
      <c r="M355" s="134">
        <v>0</v>
      </c>
      <c r="N355" s="142">
        <v>0</v>
      </c>
      <c r="O355" s="142">
        <v>0</v>
      </c>
      <c r="P355" s="142">
        <v>0</v>
      </c>
      <c r="Q355" s="142">
        <v>0</v>
      </c>
      <c r="R355" s="142">
        <v>0</v>
      </c>
      <c r="S355" s="142">
        <v>0</v>
      </c>
      <c r="T355" s="142">
        <v>0</v>
      </c>
      <c r="U355" s="142">
        <v>0</v>
      </c>
      <c r="V355" s="142">
        <v>0</v>
      </c>
      <c r="W355" s="142">
        <v>0</v>
      </c>
    </row>
    <row r="356" spans="1:23" s="106" customFormat="1" ht="15.75" x14ac:dyDescent="0.25">
      <c r="A356" s="267"/>
      <c r="B356" s="187" t="s">
        <v>585</v>
      </c>
      <c r="C356" s="188"/>
      <c r="D356" s="201">
        <f t="shared" ref="D356:L356" si="126">SUM(D357:D361)</f>
        <v>0</v>
      </c>
      <c r="E356" s="201">
        <f t="shared" si="126"/>
        <v>0</v>
      </c>
      <c r="F356" s="201">
        <f t="shared" si="126"/>
        <v>0.67</v>
      </c>
      <c r="G356" s="201">
        <f t="shared" si="126"/>
        <v>2</v>
      </c>
      <c r="H356" s="201">
        <f t="shared" si="126"/>
        <v>0</v>
      </c>
      <c r="I356" s="201">
        <f t="shared" si="126"/>
        <v>0</v>
      </c>
      <c r="J356" s="201">
        <f t="shared" si="126"/>
        <v>0</v>
      </c>
      <c r="K356" s="201">
        <f t="shared" si="126"/>
        <v>0</v>
      </c>
      <c r="L356" s="201">
        <f t="shared" si="126"/>
        <v>0.67</v>
      </c>
      <c r="M356" s="201">
        <v>2</v>
      </c>
      <c r="N356" s="201">
        <f t="shared" ref="N356:W356" si="127">SUM(N357:N361)</f>
        <v>0</v>
      </c>
      <c r="O356" s="201">
        <f t="shared" si="127"/>
        <v>0</v>
      </c>
      <c r="P356" s="201">
        <f t="shared" si="127"/>
        <v>0</v>
      </c>
      <c r="Q356" s="201">
        <f t="shared" si="127"/>
        <v>0</v>
      </c>
      <c r="R356" s="201">
        <f t="shared" si="127"/>
        <v>0</v>
      </c>
      <c r="S356" s="201">
        <f t="shared" si="127"/>
        <v>0</v>
      </c>
      <c r="T356" s="201">
        <f t="shared" si="127"/>
        <v>0</v>
      </c>
      <c r="U356" s="201">
        <f t="shared" si="127"/>
        <v>0</v>
      </c>
      <c r="V356" s="201">
        <f t="shared" si="127"/>
        <v>0</v>
      </c>
      <c r="W356" s="201">
        <f t="shared" si="127"/>
        <v>0</v>
      </c>
    </row>
    <row r="357" spans="1:23" s="106" customFormat="1" ht="47.25" x14ac:dyDescent="0.25">
      <c r="A357" s="267">
        <f t="shared" si="124"/>
        <v>302</v>
      </c>
      <c r="B357" s="133" t="s">
        <v>586</v>
      </c>
      <c r="C357" s="138" t="s">
        <v>587</v>
      </c>
      <c r="D357" s="142">
        <v>0</v>
      </c>
      <c r="E357" s="142">
        <v>0</v>
      </c>
      <c r="F357" s="142">
        <v>0</v>
      </c>
      <c r="G357" s="142">
        <v>0</v>
      </c>
      <c r="H357" s="142">
        <v>0</v>
      </c>
      <c r="I357" s="142">
        <v>0</v>
      </c>
      <c r="J357" s="142"/>
      <c r="K357" s="142"/>
      <c r="L357" s="134">
        <v>0</v>
      </c>
      <c r="M357" s="134">
        <v>0</v>
      </c>
      <c r="N357" s="142">
        <v>0</v>
      </c>
      <c r="O357" s="142">
        <v>0</v>
      </c>
      <c r="P357" s="142">
        <v>0</v>
      </c>
      <c r="Q357" s="142">
        <v>0</v>
      </c>
      <c r="R357" s="142">
        <v>0</v>
      </c>
      <c r="S357" s="142">
        <v>0</v>
      </c>
      <c r="T357" s="142">
        <v>0</v>
      </c>
      <c r="U357" s="142">
        <v>0</v>
      </c>
      <c r="V357" s="142">
        <v>0</v>
      </c>
      <c r="W357" s="142">
        <v>0</v>
      </c>
    </row>
    <row r="358" spans="1:23" s="106" customFormat="1" ht="47.25" x14ac:dyDescent="0.25">
      <c r="A358" s="267">
        <f t="shared" si="124"/>
        <v>303</v>
      </c>
      <c r="B358" s="133" t="s">
        <v>588</v>
      </c>
      <c r="C358" s="138" t="s">
        <v>589</v>
      </c>
      <c r="D358" s="142">
        <v>0</v>
      </c>
      <c r="E358" s="142">
        <v>0</v>
      </c>
      <c r="F358" s="142">
        <v>0.67</v>
      </c>
      <c r="G358" s="142">
        <v>0</v>
      </c>
      <c r="H358" s="142">
        <v>0</v>
      </c>
      <c r="I358" s="142">
        <v>0</v>
      </c>
      <c r="J358" s="142"/>
      <c r="K358" s="142"/>
      <c r="L358" s="134">
        <v>0.67</v>
      </c>
      <c r="M358" s="134">
        <v>0</v>
      </c>
      <c r="N358" s="142">
        <v>0</v>
      </c>
      <c r="O358" s="142">
        <v>0</v>
      </c>
      <c r="P358" s="142">
        <v>0</v>
      </c>
      <c r="Q358" s="142">
        <v>0</v>
      </c>
      <c r="R358" s="142">
        <v>0</v>
      </c>
      <c r="S358" s="142">
        <v>0</v>
      </c>
      <c r="T358" s="142">
        <v>0</v>
      </c>
      <c r="U358" s="142">
        <v>0</v>
      </c>
      <c r="V358" s="142">
        <v>0</v>
      </c>
      <c r="W358" s="142">
        <v>0</v>
      </c>
    </row>
    <row r="359" spans="1:23" s="106" customFormat="1" ht="63" x14ac:dyDescent="0.25">
      <c r="A359" s="267">
        <f t="shared" si="124"/>
        <v>304</v>
      </c>
      <c r="B359" s="133" t="s">
        <v>590</v>
      </c>
      <c r="C359" s="138" t="s">
        <v>591</v>
      </c>
      <c r="D359" s="142">
        <v>0</v>
      </c>
      <c r="E359" s="142">
        <v>0</v>
      </c>
      <c r="F359" s="142">
        <v>0</v>
      </c>
      <c r="G359" s="142">
        <v>0</v>
      </c>
      <c r="H359" s="142">
        <v>0</v>
      </c>
      <c r="I359" s="142">
        <v>0</v>
      </c>
      <c r="J359" s="142"/>
      <c r="K359" s="142"/>
      <c r="L359" s="134">
        <v>0</v>
      </c>
      <c r="M359" s="134">
        <v>0</v>
      </c>
      <c r="N359" s="142">
        <v>0</v>
      </c>
      <c r="O359" s="142">
        <v>0</v>
      </c>
      <c r="P359" s="142">
        <v>0</v>
      </c>
      <c r="Q359" s="142">
        <v>0</v>
      </c>
      <c r="R359" s="142">
        <v>0</v>
      </c>
      <c r="S359" s="142">
        <v>0</v>
      </c>
      <c r="T359" s="142">
        <v>0</v>
      </c>
      <c r="U359" s="142">
        <v>0</v>
      </c>
      <c r="V359" s="142">
        <v>0</v>
      </c>
      <c r="W359" s="142">
        <v>0</v>
      </c>
    </row>
    <row r="360" spans="1:23" s="106" customFormat="1" ht="47.25" x14ac:dyDescent="0.25">
      <c r="A360" s="267">
        <f t="shared" si="124"/>
        <v>305</v>
      </c>
      <c r="B360" s="133" t="s">
        <v>592</v>
      </c>
      <c r="C360" s="138" t="s">
        <v>1701</v>
      </c>
      <c r="D360" s="142">
        <v>0</v>
      </c>
      <c r="E360" s="142">
        <v>0</v>
      </c>
      <c r="F360" s="142">
        <v>0</v>
      </c>
      <c r="G360" s="142">
        <v>2</v>
      </c>
      <c r="H360" s="142">
        <v>0</v>
      </c>
      <c r="I360" s="142">
        <v>0</v>
      </c>
      <c r="J360" s="142"/>
      <c r="K360" s="142"/>
      <c r="L360" s="134">
        <v>0</v>
      </c>
      <c r="M360" s="134">
        <v>2</v>
      </c>
      <c r="N360" s="142">
        <v>0</v>
      </c>
      <c r="O360" s="142">
        <v>0</v>
      </c>
      <c r="P360" s="142">
        <v>0</v>
      </c>
      <c r="Q360" s="142">
        <v>0</v>
      </c>
      <c r="R360" s="142">
        <v>0</v>
      </c>
      <c r="S360" s="142">
        <v>0</v>
      </c>
      <c r="T360" s="142">
        <v>0</v>
      </c>
      <c r="U360" s="142">
        <v>0</v>
      </c>
      <c r="V360" s="142">
        <v>0</v>
      </c>
      <c r="W360" s="142">
        <v>0</v>
      </c>
    </row>
    <row r="361" spans="1:23" s="106" customFormat="1" ht="78.75" x14ac:dyDescent="0.25">
      <c r="A361" s="267">
        <f t="shared" si="124"/>
        <v>306</v>
      </c>
      <c r="B361" s="133" t="s">
        <v>593</v>
      </c>
      <c r="C361" s="138" t="s">
        <v>1702</v>
      </c>
      <c r="D361" s="142">
        <v>0</v>
      </c>
      <c r="E361" s="142">
        <v>0</v>
      </c>
      <c r="F361" s="142">
        <v>0</v>
      </c>
      <c r="G361" s="142">
        <v>0</v>
      </c>
      <c r="H361" s="142">
        <v>0</v>
      </c>
      <c r="I361" s="142">
        <v>0</v>
      </c>
      <c r="J361" s="142"/>
      <c r="K361" s="142"/>
      <c r="L361" s="134">
        <v>0</v>
      </c>
      <c r="M361" s="134">
        <v>0</v>
      </c>
      <c r="N361" s="142">
        <v>0</v>
      </c>
      <c r="O361" s="142">
        <v>0</v>
      </c>
      <c r="P361" s="142">
        <v>0</v>
      </c>
      <c r="Q361" s="142">
        <v>0</v>
      </c>
      <c r="R361" s="142">
        <v>0</v>
      </c>
      <c r="S361" s="142">
        <v>0</v>
      </c>
      <c r="T361" s="142">
        <v>0</v>
      </c>
      <c r="U361" s="142">
        <v>0</v>
      </c>
      <c r="V361" s="142">
        <v>0</v>
      </c>
      <c r="W361" s="142">
        <v>0</v>
      </c>
    </row>
    <row r="362" spans="1:23" s="106" customFormat="1" ht="15.75" x14ac:dyDescent="0.25">
      <c r="A362" s="267"/>
      <c r="B362" s="191" t="s">
        <v>594</v>
      </c>
      <c r="C362" s="188"/>
      <c r="D362" s="201">
        <f t="shared" ref="D362:L362" si="128">SUM(D363:D372)</f>
        <v>0.03</v>
      </c>
      <c r="E362" s="201">
        <f t="shared" si="128"/>
        <v>0.8</v>
      </c>
      <c r="F362" s="201">
        <f t="shared" si="128"/>
        <v>0</v>
      </c>
      <c r="G362" s="201">
        <f t="shared" si="128"/>
        <v>2.08</v>
      </c>
      <c r="H362" s="201">
        <f t="shared" si="128"/>
        <v>0.27</v>
      </c>
      <c r="I362" s="201">
        <f t="shared" si="128"/>
        <v>0.25</v>
      </c>
      <c r="J362" s="201">
        <f t="shared" si="128"/>
        <v>0</v>
      </c>
      <c r="K362" s="201">
        <f t="shared" si="128"/>
        <v>0</v>
      </c>
      <c r="L362" s="201">
        <f t="shared" si="128"/>
        <v>0.30000000000000004</v>
      </c>
      <c r="M362" s="201">
        <v>3.1300000000000003</v>
      </c>
      <c r="N362" s="201">
        <f t="shared" ref="N362:W362" si="129">SUM(N363:N372)</f>
        <v>0</v>
      </c>
      <c r="O362" s="201">
        <f t="shared" si="129"/>
        <v>0</v>
      </c>
      <c r="P362" s="201">
        <f t="shared" si="129"/>
        <v>0</v>
      </c>
      <c r="Q362" s="201">
        <f t="shared" si="129"/>
        <v>0</v>
      </c>
      <c r="R362" s="201">
        <f t="shared" si="129"/>
        <v>0</v>
      </c>
      <c r="S362" s="201">
        <f t="shared" si="129"/>
        <v>0</v>
      </c>
      <c r="T362" s="201">
        <f t="shared" si="129"/>
        <v>0</v>
      </c>
      <c r="U362" s="201">
        <f t="shared" si="129"/>
        <v>0</v>
      </c>
      <c r="V362" s="201">
        <f t="shared" si="129"/>
        <v>0</v>
      </c>
      <c r="W362" s="201">
        <f t="shared" si="129"/>
        <v>0</v>
      </c>
    </row>
    <row r="363" spans="1:23" s="106" customFormat="1" ht="47.25" x14ac:dyDescent="0.25">
      <c r="A363" s="267">
        <f t="shared" si="124"/>
        <v>307</v>
      </c>
      <c r="B363" s="133" t="s">
        <v>595</v>
      </c>
      <c r="C363" s="138" t="s">
        <v>596</v>
      </c>
      <c r="D363" s="142">
        <v>0</v>
      </c>
      <c r="E363" s="142">
        <v>0</v>
      </c>
      <c r="F363" s="142">
        <v>0</v>
      </c>
      <c r="G363" s="142">
        <v>0</v>
      </c>
      <c r="H363" s="142">
        <v>0</v>
      </c>
      <c r="I363" s="142">
        <v>0</v>
      </c>
      <c r="J363" s="142"/>
      <c r="K363" s="142"/>
      <c r="L363" s="134">
        <v>0</v>
      </c>
      <c r="M363" s="134">
        <v>0</v>
      </c>
      <c r="N363" s="142">
        <v>0</v>
      </c>
      <c r="O363" s="142">
        <v>0</v>
      </c>
      <c r="P363" s="142">
        <v>0</v>
      </c>
      <c r="Q363" s="142">
        <v>0</v>
      </c>
      <c r="R363" s="142">
        <v>0</v>
      </c>
      <c r="S363" s="142">
        <v>0</v>
      </c>
      <c r="T363" s="142">
        <v>0</v>
      </c>
      <c r="U363" s="142">
        <v>0</v>
      </c>
      <c r="V363" s="142">
        <v>0</v>
      </c>
      <c r="W363" s="142">
        <v>0</v>
      </c>
    </row>
    <row r="364" spans="1:23" s="106" customFormat="1" ht="47.25" x14ac:dyDescent="0.25">
      <c r="A364" s="267">
        <f t="shared" si="124"/>
        <v>308</v>
      </c>
      <c r="B364" s="133" t="s">
        <v>597</v>
      </c>
      <c r="C364" s="138" t="s">
        <v>598</v>
      </c>
      <c r="D364" s="142">
        <v>0.03</v>
      </c>
      <c r="E364" s="142">
        <v>0.4</v>
      </c>
      <c r="F364" s="142">
        <v>0</v>
      </c>
      <c r="G364" s="142">
        <v>0</v>
      </c>
      <c r="H364" s="142">
        <v>0</v>
      </c>
      <c r="I364" s="142">
        <v>0</v>
      </c>
      <c r="J364" s="142"/>
      <c r="K364" s="142"/>
      <c r="L364" s="134">
        <v>0.03</v>
      </c>
      <c r="M364" s="134">
        <v>0.4</v>
      </c>
      <c r="N364" s="142">
        <v>0</v>
      </c>
      <c r="O364" s="142">
        <v>0</v>
      </c>
      <c r="P364" s="142">
        <v>0</v>
      </c>
      <c r="Q364" s="142">
        <v>0</v>
      </c>
      <c r="R364" s="142">
        <v>0</v>
      </c>
      <c r="S364" s="142">
        <v>0</v>
      </c>
      <c r="T364" s="142">
        <v>0</v>
      </c>
      <c r="U364" s="142">
        <v>0</v>
      </c>
      <c r="V364" s="142">
        <v>0</v>
      </c>
      <c r="W364" s="142">
        <v>0</v>
      </c>
    </row>
    <row r="365" spans="1:23" s="106" customFormat="1" ht="47.25" x14ac:dyDescent="0.25">
      <c r="A365" s="267">
        <f t="shared" si="124"/>
        <v>309</v>
      </c>
      <c r="B365" s="133" t="s">
        <v>599</v>
      </c>
      <c r="C365" s="138" t="s">
        <v>600</v>
      </c>
      <c r="D365" s="142">
        <v>0</v>
      </c>
      <c r="E365" s="142">
        <v>0</v>
      </c>
      <c r="F365" s="142">
        <v>0</v>
      </c>
      <c r="G365" s="142">
        <v>0</v>
      </c>
      <c r="H365" s="142">
        <v>0</v>
      </c>
      <c r="I365" s="142">
        <v>0</v>
      </c>
      <c r="J365" s="142"/>
      <c r="K365" s="142"/>
      <c r="L365" s="134">
        <v>0</v>
      </c>
      <c r="M365" s="134">
        <v>0</v>
      </c>
      <c r="N365" s="142">
        <v>0</v>
      </c>
      <c r="O365" s="142">
        <v>0</v>
      </c>
      <c r="P365" s="142">
        <v>0</v>
      </c>
      <c r="Q365" s="142">
        <v>0</v>
      </c>
      <c r="R365" s="142">
        <v>0</v>
      </c>
      <c r="S365" s="142">
        <v>0</v>
      </c>
      <c r="T365" s="142">
        <v>0</v>
      </c>
      <c r="U365" s="142">
        <v>0</v>
      </c>
      <c r="V365" s="142">
        <v>0</v>
      </c>
      <c r="W365" s="142">
        <v>0</v>
      </c>
    </row>
    <row r="366" spans="1:23" s="106" customFormat="1" ht="78.75" x14ac:dyDescent="0.25">
      <c r="A366" s="267">
        <f t="shared" si="124"/>
        <v>310</v>
      </c>
      <c r="B366" s="133" t="s">
        <v>601</v>
      </c>
      <c r="C366" s="138" t="s">
        <v>1703</v>
      </c>
      <c r="D366" s="142">
        <v>0</v>
      </c>
      <c r="E366" s="142">
        <v>0</v>
      </c>
      <c r="F366" s="142">
        <v>0</v>
      </c>
      <c r="G366" s="142">
        <v>0.63</v>
      </c>
      <c r="H366" s="142">
        <v>0</v>
      </c>
      <c r="I366" s="142">
        <v>0</v>
      </c>
      <c r="J366" s="142"/>
      <c r="K366" s="142"/>
      <c r="L366" s="134">
        <v>0</v>
      </c>
      <c r="M366" s="134">
        <v>0.63</v>
      </c>
      <c r="N366" s="142">
        <v>0</v>
      </c>
      <c r="O366" s="142">
        <v>0</v>
      </c>
      <c r="P366" s="142">
        <v>0</v>
      </c>
      <c r="Q366" s="142">
        <v>0</v>
      </c>
      <c r="R366" s="142">
        <v>0</v>
      </c>
      <c r="S366" s="142">
        <v>0</v>
      </c>
      <c r="T366" s="142">
        <v>0</v>
      </c>
      <c r="U366" s="142">
        <v>0</v>
      </c>
      <c r="V366" s="142">
        <v>0</v>
      </c>
      <c r="W366" s="142">
        <v>0</v>
      </c>
    </row>
    <row r="367" spans="1:23" s="106" customFormat="1" ht="63" x14ac:dyDescent="0.25">
      <c r="A367" s="267">
        <f t="shared" si="124"/>
        <v>311</v>
      </c>
      <c r="B367" s="133" t="s">
        <v>602</v>
      </c>
      <c r="C367" s="138" t="s">
        <v>603</v>
      </c>
      <c r="D367" s="142">
        <v>0</v>
      </c>
      <c r="E367" s="142">
        <v>0</v>
      </c>
      <c r="F367" s="142">
        <v>0</v>
      </c>
      <c r="G367" s="142">
        <v>0</v>
      </c>
      <c r="H367" s="142">
        <v>0</v>
      </c>
      <c r="I367" s="142">
        <v>0</v>
      </c>
      <c r="J367" s="142"/>
      <c r="K367" s="142"/>
      <c r="L367" s="134">
        <v>0</v>
      </c>
      <c r="M367" s="134">
        <v>0</v>
      </c>
      <c r="N367" s="142">
        <v>0</v>
      </c>
      <c r="O367" s="142">
        <v>0</v>
      </c>
      <c r="P367" s="142">
        <v>0</v>
      </c>
      <c r="Q367" s="142">
        <v>0</v>
      </c>
      <c r="R367" s="142">
        <v>0</v>
      </c>
      <c r="S367" s="142">
        <v>0</v>
      </c>
      <c r="T367" s="142">
        <v>0</v>
      </c>
      <c r="U367" s="142">
        <v>0</v>
      </c>
      <c r="V367" s="142">
        <v>0</v>
      </c>
      <c r="W367" s="142">
        <v>0</v>
      </c>
    </row>
    <row r="368" spans="1:23" s="106" customFormat="1" ht="78.75" x14ac:dyDescent="0.25">
      <c r="A368" s="267">
        <f t="shared" si="124"/>
        <v>312</v>
      </c>
      <c r="B368" s="133" t="s">
        <v>1901</v>
      </c>
      <c r="C368" s="138" t="s">
        <v>604</v>
      </c>
      <c r="D368" s="142">
        <v>0</v>
      </c>
      <c r="E368" s="142">
        <v>0.4</v>
      </c>
      <c r="F368" s="142">
        <v>0</v>
      </c>
      <c r="G368" s="142">
        <v>0</v>
      </c>
      <c r="H368" s="142">
        <v>0</v>
      </c>
      <c r="I368" s="142">
        <v>0</v>
      </c>
      <c r="J368" s="142"/>
      <c r="K368" s="142"/>
      <c r="L368" s="134">
        <v>0</v>
      </c>
      <c r="M368" s="134">
        <v>0.4</v>
      </c>
      <c r="N368" s="142">
        <v>0</v>
      </c>
      <c r="O368" s="142">
        <v>0</v>
      </c>
      <c r="P368" s="142">
        <v>0</v>
      </c>
      <c r="Q368" s="142">
        <v>0</v>
      </c>
      <c r="R368" s="142">
        <v>0</v>
      </c>
      <c r="S368" s="142">
        <v>0</v>
      </c>
      <c r="T368" s="142">
        <v>0</v>
      </c>
      <c r="U368" s="142">
        <v>0</v>
      </c>
      <c r="V368" s="142">
        <v>0</v>
      </c>
      <c r="W368" s="142">
        <v>0</v>
      </c>
    </row>
    <row r="369" spans="1:23" s="106" customFormat="1" ht="78.75" x14ac:dyDescent="0.25">
      <c r="A369" s="267">
        <f t="shared" si="124"/>
        <v>313</v>
      </c>
      <c r="B369" s="133" t="s">
        <v>1902</v>
      </c>
      <c r="C369" s="138" t="s">
        <v>1704</v>
      </c>
      <c r="D369" s="142">
        <v>0</v>
      </c>
      <c r="E369" s="142">
        <v>0</v>
      </c>
      <c r="F369" s="142">
        <v>0</v>
      </c>
      <c r="G369" s="142">
        <v>0.8</v>
      </c>
      <c r="H369" s="142">
        <v>0</v>
      </c>
      <c r="I369" s="142">
        <v>0</v>
      </c>
      <c r="J369" s="142"/>
      <c r="K369" s="142"/>
      <c r="L369" s="134">
        <v>0</v>
      </c>
      <c r="M369" s="134">
        <v>0.8</v>
      </c>
      <c r="N369" s="142">
        <v>0</v>
      </c>
      <c r="O369" s="142">
        <v>0</v>
      </c>
      <c r="P369" s="142">
        <v>0</v>
      </c>
      <c r="Q369" s="142">
        <v>0</v>
      </c>
      <c r="R369" s="142">
        <v>0</v>
      </c>
      <c r="S369" s="142">
        <v>0</v>
      </c>
      <c r="T369" s="142">
        <v>0</v>
      </c>
      <c r="U369" s="142">
        <v>0</v>
      </c>
      <c r="V369" s="142">
        <v>0</v>
      </c>
      <c r="W369" s="142">
        <v>0</v>
      </c>
    </row>
    <row r="370" spans="1:23" s="106" customFormat="1" ht="31.5" x14ac:dyDescent="0.25">
      <c r="A370" s="267">
        <f t="shared" si="124"/>
        <v>314</v>
      </c>
      <c r="B370" s="133" t="s">
        <v>605</v>
      </c>
      <c r="C370" s="138" t="s">
        <v>606</v>
      </c>
      <c r="D370" s="142">
        <v>0</v>
      </c>
      <c r="E370" s="142">
        <v>0</v>
      </c>
      <c r="F370" s="142">
        <v>0</v>
      </c>
      <c r="G370" s="142">
        <v>0.4</v>
      </c>
      <c r="H370" s="142">
        <v>0</v>
      </c>
      <c r="I370" s="142">
        <v>0</v>
      </c>
      <c r="J370" s="142"/>
      <c r="K370" s="142"/>
      <c r="L370" s="134">
        <v>0</v>
      </c>
      <c r="M370" s="134">
        <v>0.4</v>
      </c>
      <c r="N370" s="142">
        <v>0</v>
      </c>
      <c r="O370" s="142">
        <v>0</v>
      </c>
      <c r="P370" s="142">
        <v>0</v>
      </c>
      <c r="Q370" s="142">
        <v>0</v>
      </c>
      <c r="R370" s="142">
        <v>0</v>
      </c>
      <c r="S370" s="142">
        <v>0</v>
      </c>
      <c r="T370" s="142">
        <v>0</v>
      </c>
      <c r="U370" s="142">
        <v>0</v>
      </c>
      <c r="V370" s="142">
        <v>0</v>
      </c>
      <c r="W370" s="142">
        <v>0</v>
      </c>
    </row>
    <row r="371" spans="1:23" s="106" customFormat="1" ht="78.75" x14ac:dyDescent="0.25">
      <c r="A371" s="267">
        <f t="shared" si="124"/>
        <v>315</v>
      </c>
      <c r="B371" s="133" t="s">
        <v>1535</v>
      </c>
      <c r="C371" s="138" t="s">
        <v>1536</v>
      </c>
      <c r="D371" s="142">
        <v>0</v>
      </c>
      <c r="E371" s="142">
        <v>0</v>
      </c>
      <c r="F371" s="142">
        <v>0</v>
      </c>
      <c r="G371" s="142">
        <v>0.25</v>
      </c>
      <c r="H371" s="142">
        <v>0</v>
      </c>
      <c r="I371" s="142">
        <v>0</v>
      </c>
      <c r="J371" s="142"/>
      <c r="K371" s="142"/>
      <c r="L371" s="134">
        <v>0</v>
      </c>
      <c r="M371" s="134">
        <v>0.25</v>
      </c>
      <c r="N371" s="142">
        <v>0</v>
      </c>
      <c r="O371" s="142">
        <v>0</v>
      </c>
      <c r="P371" s="142">
        <v>0</v>
      </c>
      <c r="Q371" s="142">
        <v>0</v>
      </c>
      <c r="R371" s="142">
        <v>0</v>
      </c>
      <c r="S371" s="142">
        <v>0</v>
      </c>
      <c r="T371" s="142">
        <v>0</v>
      </c>
      <c r="U371" s="142">
        <v>0</v>
      </c>
      <c r="V371" s="142">
        <v>0</v>
      </c>
      <c r="W371" s="142">
        <v>0</v>
      </c>
    </row>
    <row r="372" spans="1:23" s="106" customFormat="1" ht="63" x14ac:dyDescent="0.25">
      <c r="A372" s="267">
        <f t="shared" si="124"/>
        <v>316</v>
      </c>
      <c r="B372" s="133" t="s">
        <v>1903</v>
      </c>
      <c r="C372" s="138" t="s">
        <v>1904</v>
      </c>
      <c r="D372" s="142">
        <v>0</v>
      </c>
      <c r="E372" s="142">
        <v>0</v>
      </c>
      <c r="F372" s="142">
        <v>0</v>
      </c>
      <c r="G372" s="142">
        <v>0</v>
      </c>
      <c r="H372" s="142">
        <v>0.27</v>
      </c>
      <c r="I372" s="142">
        <v>0.25</v>
      </c>
      <c r="J372" s="142"/>
      <c r="K372" s="142"/>
      <c r="L372" s="134">
        <v>0.27</v>
      </c>
      <c r="M372" s="134">
        <v>0.25</v>
      </c>
      <c r="N372" s="142">
        <v>0</v>
      </c>
      <c r="O372" s="142">
        <v>0</v>
      </c>
      <c r="P372" s="142">
        <v>0</v>
      </c>
      <c r="Q372" s="142">
        <v>0</v>
      </c>
      <c r="R372" s="142">
        <v>0</v>
      </c>
      <c r="S372" s="142">
        <v>0</v>
      </c>
      <c r="T372" s="142">
        <v>0</v>
      </c>
      <c r="U372" s="142">
        <v>0</v>
      </c>
      <c r="V372" s="142">
        <v>0</v>
      </c>
      <c r="W372" s="142">
        <v>0</v>
      </c>
    </row>
    <row r="373" spans="1:23" s="106" customFormat="1" ht="15.75" x14ac:dyDescent="0.25">
      <c r="A373" s="267"/>
      <c r="B373" s="187" t="s">
        <v>607</v>
      </c>
      <c r="C373" s="188"/>
      <c r="D373" s="201">
        <f t="shared" ref="D373:L373" si="130">SUM(D374:D375)</f>
        <v>3.2610000000000001</v>
      </c>
      <c r="E373" s="201">
        <f t="shared" si="130"/>
        <v>0</v>
      </c>
      <c r="F373" s="201">
        <f t="shared" si="130"/>
        <v>0</v>
      </c>
      <c r="G373" s="201">
        <f t="shared" si="130"/>
        <v>0</v>
      </c>
      <c r="H373" s="201">
        <f t="shared" si="130"/>
        <v>0</v>
      </c>
      <c r="I373" s="201">
        <f t="shared" si="130"/>
        <v>0.4</v>
      </c>
      <c r="J373" s="201">
        <f t="shared" si="130"/>
        <v>0</v>
      </c>
      <c r="K373" s="201">
        <f t="shared" si="130"/>
        <v>0</v>
      </c>
      <c r="L373" s="201">
        <f t="shared" si="130"/>
        <v>3.2610000000000001</v>
      </c>
      <c r="M373" s="201">
        <v>0.4</v>
      </c>
      <c r="N373" s="201">
        <f t="shared" ref="N373:W373" si="131">SUM(N374:N375)</f>
        <v>0</v>
      </c>
      <c r="O373" s="201">
        <f t="shared" si="131"/>
        <v>0</v>
      </c>
      <c r="P373" s="201">
        <f t="shared" si="131"/>
        <v>0</v>
      </c>
      <c r="Q373" s="201">
        <f t="shared" si="131"/>
        <v>0</v>
      </c>
      <c r="R373" s="201">
        <f t="shared" si="131"/>
        <v>0</v>
      </c>
      <c r="S373" s="201">
        <f t="shared" si="131"/>
        <v>0</v>
      </c>
      <c r="T373" s="201">
        <f t="shared" si="131"/>
        <v>0</v>
      </c>
      <c r="U373" s="201">
        <f t="shared" si="131"/>
        <v>0</v>
      </c>
      <c r="V373" s="201">
        <f t="shared" si="131"/>
        <v>0</v>
      </c>
      <c r="W373" s="201">
        <f t="shared" si="131"/>
        <v>0</v>
      </c>
    </row>
    <row r="374" spans="1:23" s="106" customFormat="1" ht="31.5" x14ac:dyDescent="0.25">
      <c r="A374" s="267">
        <f t="shared" si="124"/>
        <v>317</v>
      </c>
      <c r="B374" s="133" t="s">
        <v>608</v>
      </c>
      <c r="C374" s="138" t="s">
        <v>609</v>
      </c>
      <c r="D374" s="142">
        <v>3.2610000000000001</v>
      </c>
      <c r="E374" s="142">
        <v>0</v>
      </c>
      <c r="F374" s="142">
        <v>0</v>
      </c>
      <c r="G374" s="142">
        <v>0</v>
      </c>
      <c r="H374" s="142">
        <v>0</v>
      </c>
      <c r="I374" s="142">
        <v>0</v>
      </c>
      <c r="J374" s="142"/>
      <c r="K374" s="142"/>
      <c r="L374" s="134">
        <v>3.2610000000000001</v>
      </c>
      <c r="M374" s="134">
        <v>0</v>
      </c>
      <c r="N374" s="142">
        <v>0</v>
      </c>
      <c r="O374" s="142">
        <v>0</v>
      </c>
      <c r="P374" s="142">
        <v>0</v>
      </c>
      <c r="Q374" s="142">
        <v>0</v>
      </c>
      <c r="R374" s="142">
        <v>0</v>
      </c>
      <c r="S374" s="142">
        <v>0</v>
      </c>
      <c r="T374" s="142">
        <v>0</v>
      </c>
      <c r="U374" s="142">
        <v>0</v>
      </c>
      <c r="V374" s="142">
        <v>0</v>
      </c>
      <c r="W374" s="142">
        <v>0</v>
      </c>
    </row>
    <row r="375" spans="1:23" s="106" customFormat="1" ht="47.25" x14ac:dyDescent="0.25">
      <c r="A375" s="267">
        <f t="shared" si="124"/>
        <v>318</v>
      </c>
      <c r="B375" s="133" t="s">
        <v>610</v>
      </c>
      <c r="C375" s="138" t="s">
        <v>1705</v>
      </c>
      <c r="D375" s="142">
        <v>0</v>
      </c>
      <c r="E375" s="142">
        <v>0</v>
      </c>
      <c r="F375" s="142">
        <v>0</v>
      </c>
      <c r="G375" s="142">
        <v>0</v>
      </c>
      <c r="H375" s="142">
        <v>0</v>
      </c>
      <c r="I375" s="142">
        <v>0.4</v>
      </c>
      <c r="J375" s="142"/>
      <c r="K375" s="142"/>
      <c r="L375" s="134">
        <v>0</v>
      </c>
      <c r="M375" s="134">
        <v>0.4</v>
      </c>
      <c r="N375" s="142">
        <v>0</v>
      </c>
      <c r="O375" s="142">
        <v>0</v>
      </c>
      <c r="P375" s="142">
        <v>0</v>
      </c>
      <c r="Q375" s="142">
        <v>0</v>
      </c>
      <c r="R375" s="142">
        <v>0</v>
      </c>
      <c r="S375" s="142">
        <v>0</v>
      </c>
      <c r="T375" s="142">
        <v>0</v>
      </c>
      <c r="U375" s="142">
        <v>0</v>
      </c>
      <c r="V375" s="142">
        <v>0</v>
      </c>
      <c r="W375" s="142">
        <v>0</v>
      </c>
    </row>
    <row r="376" spans="1:23" s="106" customFormat="1" ht="15.75" x14ac:dyDescent="0.25">
      <c r="A376" s="267"/>
      <c r="B376" s="187" t="s">
        <v>611</v>
      </c>
      <c r="C376" s="188"/>
      <c r="D376" s="201">
        <f t="shared" ref="D376:L376" si="132">SUM(D377:D384)</f>
        <v>0</v>
      </c>
      <c r="E376" s="201">
        <f t="shared" si="132"/>
        <v>0</v>
      </c>
      <c r="F376" s="201">
        <f t="shared" si="132"/>
        <v>0</v>
      </c>
      <c r="G376" s="201">
        <f t="shared" si="132"/>
        <v>0</v>
      </c>
      <c r="H376" s="201">
        <f t="shared" si="132"/>
        <v>0.61499999999999999</v>
      </c>
      <c r="I376" s="201">
        <f t="shared" si="132"/>
        <v>0</v>
      </c>
      <c r="J376" s="201">
        <f t="shared" si="132"/>
        <v>0</v>
      </c>
      <c r="K376" s="201">
        <f t="shared" si="132"/>
        <v>0</v>
      </c>
      <c r="L376" s="201">
        <f t="shared" si="132"/>
        <v>0.61499999999999999</v>
      </c>
      <c r="M376" s="201">
        <v>0</v>
      </c>
      <c r="N376" s="201">
        <f t="shared" ref="N376:W376" si="133">SUM(N377:N384)</f>
        <v>0</v>
      </c>
      <c r="O376" s="201">
        <f t="shared" si="133"/>
        <v>0</v>
      </c>
      <c r="P376" s="201">
        <f t="shared" si="133"/>
        <v>0</v>
      </c>
      <c r="Q376" s="201">
        <f t="shared" si="133"/>
        <v>0</v>
      </c>
      <c r="R376" s="201">
        <f t="shared" si="133"/>
        <v>0</v>
      </c>
      <c r="S376" s="201">
        <f t="shared" si="133"/>
        <v>0</v>
      </c>
      <c r="T376" s="201">
        <f t="shared" si="133"/>
        <v>0</v>
      </c>
      <c r="U376" s="201">
        <f t="shared" si="133"/>
        <v>0</v>
      </c>
      <c r="V376" s="201">
        <f t="shared" si="133"/>
        <v>0</v>
      </c>
      <c r="W376" s="201">
        <f t="shared" si="133"/>
        <v>0</v>
      </c>
    </row>
    <row r="377" spans="1:23" s="106" customFormat="1" ht="31.5" x14ac:dyDescent="0.25">
      <c r="A377" s="267">
        <f t="shared" si="124"/>
        <v>319</v>
      </c>
      <c r="B377" s="133" t="s">
        <v>612</v>
      </c>
      <c r="C377" s="138" t="s">
        <v>613</v>
      </c>
      <c r="D377" s="142">
        <v>0</v>
      </c>
      <c r="E377" s="142">
        <v>0</v>
      </c>
      <c r="F377" s="142">
        <v>0</v>
      </c>
      <c r="G377" s="142">
        <v>0</v>
      </c>
      <c r="H377" s="142">
        <v>0</v>
      </c>
      <c r="I377" s="142">
        <v>0</v>
      </c>
      <c r="J377" s="142"/>
      <c r="K377" s="142"/>
      <c r="L377" s="134">
        <v>0</v>
      </c>
      <c r="M377" s="134">
        <v>0</v>
      </c>
      <c r="N377" s="142">
        <v>0</v>
      </c>
      <c r="O377" s="142">
        <v>0</v>
      </c>
      <c r="P377" s="142">
        <v>0</v>
      </c>
      <c r="Q377" s="142">
        <v>0</v>
      </c>
      <c r="R377" s="142">
        <v>0</v>
      </c>
      <c r="S377" s="142">
        <v>0</v>
      </c>
      <c r="T377" s="142">
        <v>0</v>
      </c>
      <c r="U377" s="142">
        <v>0</v>
      </c>
      <c r="V377" s="142">
        <v>0</v>
      </c>
      <c r="W377" s="142">
        <v>0</v>
      </c>
    </row>
    <row r="378" spans="1:23" s="106" customFormat="1" ht="47.25" x14ac:dyDescent="0.25">
      <c r="A378" s="267">
        <f t="shared" si="124"/>
        <v>320</v>
      </c>
      <c r="B378" s="133" t="s">
        <v>614</v>
      </c>
      <c r="C378" s="138" t="s">
        <v>615</v>
      </c>
      <c r="D378" s="142">
        <v>0</v>
      </c>
      <c r="E378" s="142">
        <v>0</v>
      </c>
      <c r="F378" s="142">
        <v>0</v>
      </c>
      <c r="G378" s="142">
        <v>0</v>
      </c>
      <c r="H378" s="142">
        <v>0</v>
      </c>
      <c r="I378" s="142">
        <v>0</v>
      </c>
      <c r="J378" s="142"/>
      <c r="K378" s="142"/>
      <c r="L378" s="134">
        <v>0</v>
      </c>
      <c r="M378" s="134">
        <v>0</v>
      </c>
      <c r="N378" s="142">
        <v>0</v>
      </c>
      <c r="O378" s="142">
        <v>0</v>
      </c>
      <c r="P378" s="142">
        <v>0</v>
      </c>
      <c r="Q378" s="142">
        <v>0</v>
      </c>
      <c r="R378" s="142">
        <v>0</v>
      </c>
      <c r="S378" s="142">
        <v>0</v>
      </c>
      <c r="T378" s="142">
        <v>0</v>
      </c>
      <c r="U378" s="142">
        <v>0</v>
      </c>
      <c r="V378" s="142">
        <v>0</v>
      </c>
      <c r="W378" s="142">
        <v>0</v>
      </c>
    </row>
    <row r="379" spans="1:23" s="106" customFormat="1" ht="31.5" x14ac:dyDescent="0.25">
      <c r="A379" s="267">
        <f t="shared" si="124"/>
        <v>321</v>
      </c>
      <c r="B379" s="133" t="s">
        <v>1905</v>
      </c>
      <c r="C379" s="139" t="s">
        <v>616</v>
      </c>
      <c r="D379" s="142">
        <v>0</v>
      </c>
      <c r="E379" s="142">
        <v>0</v>
      </c>
      <c r="F379" s="142">
        <v>0</v>
      </c>
      <c r="G379" s="142">
        <v>0</v>
      </c>
      <c r="H379" s="142">
        <v>0</v>
      </c>
      <c r="I379" s="142">
        <v>0</v>
      </c>
      <c r="J379" s="142"/>
      <c r="K379" s="142"/>
      <c r="L379" s="134">
        <v>0</v>
      </c>
      <c r="M379" s="134">
        <v>0</v>
      </c>
      <c r="N379" s="142">
        <v>0</v>
      </c>
      <c r="O379" s="142">
        <v>0</v>
      </c>
      <c r="P379" s="142">
        <v>0</v>
      </c>
      <c r="Q379" s="142">
        <v>0</v>
      </c>
      <c r="R379" s="142">
        <v>0</v>
      </c>
      <c r="S379" s="142">
        <v>0</v>
      </c>
      <c r="T379" s="142">
        <v>0</v>
      </c>
      <c r="U379" s="142">
        <v>0</v>
      </c>
      <c r="V379" s="142">
        <v>0</v>
      </c>
      <c r="W379" s="142">
        <v>0</v>
      </c>
    </row>
    <row r="380" spans="1:23" s="106" customFormat="1" ht="63" x14ac:dyDescent="0.25">
      <c r="A380" s="267">
        <f t="shared" si="124"/>
        <v>322</v>
      </c>
      <c r="B380" s="133" t="s">
        <v>1906</v>
      </c>
      <c r="C380" s="138" t="s">
        <v>1537</v>
      </c>
      <c r="D380" s="142">
        <v>0</v>
      </c>
      <c r="E380" s="142">
        <v>0</v>
      </c>
      <c r="F380" s="142">
        <v>0</v>
      </c>
      <c r="G380" s="142">
        <v>0</v>
      </c>
      <c r="H380" s="142">
        <v>0.16</v>
      </c>
      <c r="I380" s="142">
        <v>0</v>
      </c>
      <c r="J380" s="142"/>
      <c r="K380" s="142"/>
      <c r="L380" s="134">
        <v>0.16</v>
      </c>
      <c r="M380" s="134">
        <v>0</v>
      </c>
      <c r="N380" s="142">
        <v>0</v>
      </c>
      <c r="O380" s="142">
        <v>0</v>
      </c>
      <c r="P380" s="142">
        <v>0</v>
      </c>
      <c r="Q380" s="142">
        <v>0</v>
      </c>
      <c r="R380" s="142">
        <v>0</v>
      </c>
      <c r="S380" s="142">
        <v>0</v>
      </c>
      <c r="T380" s="142">
        <v>0</v>
      </c>
      <c r="U380" s="142">
        <v>0</v>
      </c>
      <c r="V380" s="142">
        <v>0</v>
      </c>
      <c r="W380" s="142">
        <v>0</v>
      </c>
    </row>
    <row r="381" spans="1:23" s="106" customFormat="1" ht="31.5" x14ac:dyDescent="0.25">
      <c r="A381" s="267">
        <f t="shared" si="124"/>
        <v>323</v>
      </c>
      <c r="B381" s="133" t="s">
        <v>1907</v>
      </c>
      <c r="C381" s="138" t="s">
        <v>1908</v>
      </c>
      <c r="D381" s="142">
        <v>0</v>
      </c>
      <c r="E381" s="142">
        <v>0</v>
      </c>
      <c r="F381" s="142">
        <v>0</v>
      </c>
      <c r="G381" s="142">
        <v>0</v>
      </c>
      <c r="H381" s="142">
        <v>0.11</v>
      </c>
      <c r="I381" s="142">
        <v>0</v>
      </c>
      <c r="J381" s="142"/>
      <c r="K381" s="142"/>
      <c r="L381" s="134">
        <v>0.11</v>
      </c>
      <c r="M381" s="134">
        <v>0</v>
      </c>
      <c r="N381" s="142">
        <v>0</v>
      </c>
      <c r="O381" s="142">
        <v>0</v>
      </c>
      <c r="P381" s="142">
        <v>0</v>
      </c>
      <c r="Q381" s="142">
        <v>0</v>
      </c>
      <c r="R381" s="142">
        <v>0</v>
      </c>
      <c r="S381" s="142">
        <v>0</v>
      </c>
      <c r="T381" s="142">
        <v>0</v>
      </c>
      <c r="U381" s="142">
        <v>0</v>
      </c>
      <c r="V381" s="142">
        <v>0</v>
      </c>
      <c r="W381" s="142">
        <v>0</v>
      </c>
    </row>
    <row r="382" spans="1:23" s="106" customFormat="1" ht="78.75" x14ac:dyDescent="0.25">
      <c r="A382" s="267">
        <f t="shared" si="124"/>
        <v>324</v>
      </c>
      <c r="B382" s="133" t="s">
        <v>1909</v>
      </c>
      <c r="C382" s="138" t="s">
        <v>1910</v>
      </c>
      <c r="D382" s="142">
        <v>0</v>
      </c>
      <c r="E382" s="142">
        <v>0</v>
      </c>
      <c r="F382" s="142">
        <v>0</v>
      </c>
      <c r="G382" s="142">
        <v>0</v>
      </c>
      <c r="H382" s="142">
        <v>0.22</v>
      </c>
      <c r="I382" s="142">
        <v>0</v>
      </c>
      <c r="J382" s="142"/>
      <c r="K382" s="142"/>
      <c r="L382" s="134">
        <v>0.22</v>
      </c>
      <c r="M382" s="134">
        <v>0</v>
      </c>
      <c r="N382" s="142">
        <v>0</v>
      </c>
      <c r="O382" s="142">
        <v>0</v>
      </c>
      <c r="P382" s="142">
        <v>0</v>
      </c>
      <c r="Q382" s="142">
        <v>0</v>
      </c>
      <c r="R382" s="142">
        <v>0</v>
      </c>
      <c r="S382" s="142">
        <v>0</v>
      </c>
      <c r="T382" s="142">
        <v>0</v>
      </c>
      <c r="U382" s="142">
        <v>0</v>
      </c>
      <c r="V382" s="142">
        <v>0</v>
      </c>
      <c r="W382" s="142">
        <v>0</v>
      </c>
    </row>
    <row r="383" spans="1:23" s="106" customFormat="1" ht="47.25" x14ac:dyDescent="0.25">
      <c r="A383" s="267">
        <f t="shared" si="124"/>
        <v>325</v>
      </c>
      <c r="B383" s="133" t="s">
        <v>1911</v>
      </c>
      <c r="C383" s="138" t="s">
        <v>1912</v>
      </c>
      <c r="D383" s="142">
        <v>0</v>
      </c>
      <c r="E383" s="142">
        <v>0</v>
      </c>
      <c r="F383" s="142">
        <v>0</v>
      </c>
      <c r="G383" s="142">
        <v>0</v>
      </c>
      <c r="H383" s="142">
        <v>0.125</v>
      </c>
      <c r="I383" s="142">
        <v>0</v>
      </c>
      <c r="J383" s="142"/>
      <c r="K383" s="142"/>
      <c r="L383" s="134">
        <v>0.125</v>
      </c>
      <c r="M383" s="134">
        <v>0</v>
      </c>
      <c r="N383" s="142">
        <v>0</v>
      </c>
      <c r="O383" s="142">
        <v>0</v>
      </c>
      <c r="P383" s="142">
        <v>0</v>
      </c>
      <c r="Q383" s="142">
        <v>0</v>
      </c>
      <c r="R383" s="142">
        <v>0</v>
      </c>
      <c r="S383" s="142">
        <v>0</v>
      </c>
      <c r="T383" s="142">
        <v>0</v>
      </c>
      <c r="U383" s="142">
        <v>0</v>
      </c>
      <c r="V383" s="142">
        <v>0</v>
      </c>
      <c r="W383" s="142">
        <v>0</v>
      </c>
    </row>
    <row r="384" spans="1:23" s="106" customFormat="1" ht="47.25" x14ac:dyDescent="0.25">
      <c r="A384" s="267">
        <f t="shared" si="124"/>
        <v>326</v>
      </c>
      <c r="B384" s="133" t="s">
        <v>1913</v>
      </c>
      <c r="C384" s="138" t="s">
        <v>1914</v>
      </c>
      <c r="D384" s="142">
        <v>0</v>
      </c>
      <c r="E384" s="142">
        <v>0</v>
      </c>
      <c r="F384" s="142">
        <v>0</v>
      </c>
      <c r="G384" s="142">
        <v>0</v>
      </c>
      <c r="H384" s="142">
        <v>0</v>
      </c>
      <c r="I384" s="142">
        <v>0</v>
      </c>
      <c r="J384" s="142"/>
      <c r="K384" s="142"/>
      <c r="L384" s="134">
        <v>0</v>
      </c>
      <c r="M384" s="134">
        <v>0</v>
      </c>
      <c r="N384" s="142">
        <v>0</v>
      </c>
      <c r="O384" s="142">
        <v>0</v>
      </c>
      <c r="P384" s="142">
        <v>0</v>
      </c>
      <c r="Q384" s="142">
        <v>0</v>
      </c>
      <c r="R384" s="142">
        <v>0</v>
      </c>
      <c r="S384" s="142">
        <v>0</v>
      </c>
      <c r="T384" s="142">
        <v>0</v>
      </c>
      <c r="U384" s="142">
        <v>0</v>
      </c>
      <c r="V384" s="142">
        <v>0</v>
      </c>
      <c r="W384" s="142">
        <v>0</v>
      </c>
    </row>
    <row r="385" spans="1:23" s="106" customFormat="1" ht="15.75" x14ac:dyDescent="0.25">
      <c r="A385" s="267"/>
      <c r="B385" s="187" t="s">
        <v>617</v>
      </c>
      <c r="C385" s="188"/>
      <c r="D385" s="201">
        <f t="shared" ref="D385:L385" si="134">SUM(D386:D393)</f>
        <v>0.32800000000000001</v>
      </c>
      <c r="E385" s="201">
        <f t="shared" si="134"/>
        <v>0.8</v>
      </c>
      <c r="F385" s="201">
        <f t="shared" si="134"/>
        <v>0</v>
      </c>
      <c r="G385" s="201">
        <f t="shared" si="134"/>
        <v>0.5</v>
      </c>
      <c r="H385" s="201">
        <f t="shared" si="134"/>
        <v>0.316</v>
      </c>
      <c r="I385" s="201">
        <f t="shared" si="134"/>
        <v>0.1</v>
      </c>
      <c r="J385" s="201">
        <f t="shared" si="134"/>
        <v>0</v>
      </c>
      <c r="K385" s="201">
        <f t="shared" si="134"/>
        <v>0</v>
      </c>
      <c r="L385" s="201">
        <f t="shared" si="134"/>
        <v>0.64400000000000002</v>
      </c>
      <c r="M385" s="201">
        <v>1.4</v>
      </c>
      <c r="N385" s="201">
        <f t="shared" ref="N385:W385" si="135">SUM(N386:N393)</f>
        <v>0</v>
      </c>
      <c r="O385" s="201">
        <f t="shared" si="135"/>
        <v>0</v>
      </c>
      <c r="P385" s="201">
        <f t="shared" si="135"/>
        <v>0</v>
      </c>
      <c r="Q385" s="201">
        <f t="shared" si="135"/>
        <v>0</v>
      </c>
      <c r="R385" s="201">
        <f t="shared" si="135"/>
        <v>0</v>
      </c>
      <c r="S385" s="201">
        <f t="shared" si="135"/>
        <v>0</v>
      </c>
      <c r="T385" s="201">
        <f t="shared" si="135"/>
        <v>0</v>
      </c>
      <c r="U385" s="201">
        <f t="shared" si="135"/>
        <v>0</v>
      </c>
      <c r="V385" s="201">
        <f t="shared" si="135"/>
        <v>0</v>
      </c>
      <c r="W385" s="201">
        <f t="shared" si="135"/>
        <v>0</v>
      </c>
    </row>
    <row r="386" spans="1:23" s="106" customFormat="1" ht="31.5" x14ac:dyDescent="0.25">
      <c r="A386" s="267">
        <f t="shared" si="124"/>
        <v>327</v>
      </c>
      <c r="B386" s="133" t="s">
        <v>618</v>
      </c>
      <c r="C386" s="185" t="s">
        <v>619</v>
      </c>
      <c r="D386" s="142">
        <v>0</v>
      </c>
      <c r="E386" s="142">
        <v>0</v>
      </c>
      <c r="F386" s="142">
        <v>0</v>
      </c>
      <c r="G386" s="142">
        <v>0.5</v>
      </c>
      <c r="H386" s="142">
        <v>0</v>
      </c>
      <c r="I386" s="142">
        <v>0</v>
      </c>
      <c r="J386" s="142"/>
      <c r="K386" s="142"/>
      <c r="L386" s="134">
        <v>0</v>
      </c>
      <c r="M386" s="134">
        <v>0.5</v>
      </c>
      <c r="N386" s="142">
        <v>0</v>
      </c>
      <c r="O386" s="142">
        <v>0</v>
      </c>
      <c r="P386" s="142">
        <v>0</v>
      </c>
      <c r="Q386" s="142">
        <v>0</v>
      </c>
      <c r="R386" s="142">
        <v>0</v>
      </c>
      <c r="S386" s="142">
        <v>0</v>
      </c>
      <c r="T386" s="142">
        <v>0</v>
      </c>
      <c r="U386" s="142">
        <v>0</v>
      </c>
      <c r="V386" s="142">
        <v>0</v>
      </c>
      <c r="W386" s="142">
        <v>0</v>
      </c>
    </row>
    <row r="387" spans="1:23" s="106" customFormat="1" ht="31.5" x14ac:dyDescent="0.25">
      <c r="A387" s="267">
        <f t="shared" si="124"/>
        <v>328</v>
      </c>
      <c r="B387" s="133" t="s">
        <v>620</v>
      </c>
      <c r="C387" s="185" t="s">
        <v>621</v>
      </c>
      <c r="D387" s="142">
        <v>0</v>
      </c>
      <c r="E387" s="142">
        <v>0</v>
      </c>
      <c r="F387" s="142">
        <v>0</v>
      </c>
      <c r="G387" s="142">
        <v>0</v>
      </c>
      <c r="H387" s="142">
        <v>0</v>
      </c>
      <c r="I387" s="142">
        <v>0.1</v>
      </c>
      <c r="J387" s="142"/>
      <c r="K387" s="142"/>
      <c r="L387" s="134">
        <v>0</v>
      </c>
      <c r="M387" s="134">
        <v>0.1</v>
      </c>
      <c r="N387" s="142">
        <v>0</v>
      </c>
      <c r="O387" s="142">
        <v>0</v>
      </c>
      <c r="P387" s="142">
        <v>0</v>
      </c>
      <c r="Q387" s="142">
        <v>0</v>
      </c>
      <c r="R387" s="142">
        <v>0</v>
      </c>
      <c r="S387" s="142">
        <v>0</v>
      </c>
      <c r="T387" s="142">
        <v>0</v>
      </c>
      <c r="U387" s="142">
        <v>0</v>
      </c>
      <c r="V387" s="142">
        <v>0</v>
      </c>
      <c r="W387" s="142">
        <v>0</v>
      </c>
    </row>
    <row r="388" spans="1:23" s="106" customFormat="1" ht="78.75" x14ac:dyDescent="0.25">
      <c r="A388" s="267">
        <f t="shared" si="124"/>
        <v>329</v>
      </c>
      <c r="B388" s="133" t="s">
        <v>1915</v>
      </c>
      <c r="C388" s="185" t="s">
        <v>622</v>
      </c>
      <c r="D388" s="142">
        <v>0</v>
      </c>
      <c r="E388" s="142">
        <v>0.8</v>
      </c>
      <c r="F388" s="142">
        <v>0</v>
      </c>
      <c r="G388" s="142">
        <v>0</v>
      </c>
      <c r="H388" s="142">
        <v>0</v>
      </c>
      <c r="I388" s="142">
        <v>0</v>
      </c>
      <c r="J388" s="142"/>
      <c r="K388" s="142"/>
      <c r="L388" s="134">
        <v>0</v>
      </c>
      <c r="M388" s="134">
        <v>0.8</v>
      </c>
      <c r="N388" s="142">
        <v>0</v>
      </c>
      <c r="O388" s="142">
        <v>0</v>
      </c>
      <c r="P388" s="142">
        <v>0</v>
      </c>
      <c r="Q388" s="142">
        <v>0</v>
      </c>
      <c r="R388" s="142">
        <v>0</v>
      </c>
      <c r="S388" s="142">
        <v>0</v>
      </c>
      <c r="T388" s="142">
        <v>0</v>
      </c>
      <c r="U388" s="142">
        <v>0</v>
      </c>
      <c r="V388" s="142">
        <v>0</v>
      </c>
      <c r="W388" s="142">
        <v>0</v>
      </c>
    </row>
    <row r="389" spans="1:23" s="106" customFormat="1" ht="78.75" x14ac:dyDescent="0.25">
      <c r="A389" s="267">
        <f t="shared" si="124"/>
        <v>330</v>
      </c>
      <c r="B389" s="133" t="s">
        <v>1916</v>
      </c>
      <c r="C389" s="185" t="s">
        <v>1706</v>
      </c>
      <c r="D389" s="142">
        <v>4.9000000000000002E-2</v>
      </c>
      <c r="E389" s="142">
        <v>0</v>
      </c>
      <c r="F389" s="142">
        <v>0</v>
      </c>
      <c r="G389" s="142">
        <v>0</v>
      </c>
      <c r="H389" s="142">
        <v>0</v>
      </c>
      <c r="I389" s="142">
        <v>0</v>
      </c>
      <c r="J389" s="142"/>
      <c r="K389" s="142"/>
      <c r="L389" s="134">
        <v>4.9000000000000002E-2</v>
      </c>
      <c r="M389" s="134">
        <v>0</v>
      </c>
      <c r="N389" s="142">
        <v>0</v>
      </c>
      <c r="O389" s="142">
        <v>0</v>
      </c>
      <c r="P389" s="142">
        <v>0</v>
      </c>
      <c r="Q389" s="142">
        <v>0</v>
      </c>
      <c r="R389" s="142">
        <v>0</v>
      </c>
      <c r="S389" s="142">
        <v>0</v>
      </c>
      <c r="T389" s="142">
        <v>0</v>
      </c>
      <c r="U389" s="142">
        <v>0</v>
      </c>
      <c r="V389" s="142">
        <v>0</v>
      </c>
      <c r="W389" s="142">
        <v>0</v>
      </c>
    </row>
    <row r="390" spans="1:23" s="106" customFormat="1" ht="63" x14ac:dyDescent="0.25">
      <c r="A390" s="267">
        <f t="shared" si="124"/>
        <v>331</v>
      </c>
      <c r="B390" s="133" t="s">
        <v>623</v>
      </c>
      <c r="C390" s="185" t="s">
        <v>1707</v>
      </c>
      <c r="D390" s="142">
        <v>0.27900000000000003</v>
      </c>
      <c r="E390" s="142">
        <v>0</v>
      </c>
      <c r="F390" s="142">
        <v>0</v>
      </c>
      <c r="G390" s="142">
        <v>0</v>
      </c>
      <c r="H390" s="142">
        <v>0</v>
      </c>
      <c r="I390" s="142">
        <v>0</v>
      </c>
      <c r="J390" s="142"/>
      <c r="K390" s="142"/>
      <c r="L390" s="134">
        <v>0.27900000000000003</v>
      </c>
      <c r="M390" s="134">
        <v>0</v>
      </c>
      <c r="N390" s="142">
        <v>0</v>
      </c>
      <c r="O390" s="142">
        <v>0</v>
      </c>
      <c r="P390" s="142">
        <v>0</v>
      </c>
      <c r="Q390" s="142">
        <v>0</v>
      </c>
      <c r="R390" s="142">
        <v>0</v>
      </c>
      <c r="S390" s="142">
        <v>0</v>
      </c>
      <c r="T390" s="142">
        <v>0</v>
      </c>
      <c r="U390" s="142">
        <v>0</v>
      </c>
      <c r="V390" s="142">
        <v>0</v>
      </c>
      <c r="W390" s="142">
        <v>0</v>
      </c>
    </row>
    <row r="391" spans="1:23" s="106" customFormat="1" ht="78.75" x14ac:dyDescent="0.25">
      <c r="A391" s="267">
        <f t="shared" si="124"/>
        <v>332</v>
      </c>
      <c r="B391" s="133" t="s">
        <v>1538</v>
      </c>
      <c r="C391" s="185" t="s">
        <v>1539</v>
      </c>
      <c r="D391" s="142">
        <v>0</v>
      </c>
      <c r="E391" s="142">
        <v>0</v>
      </c>
      <c r="F391" s="142">
        <v>0</v>
      </c>
      <c r="G391" s="142">
        <v>0</v>
      </c>
      <c r="H391" s="142">
        <v>0.16300000000000001</v>
      </c>
      <c r="I391" s="142">
        <v>0</v>
      </c>
      <c r="J391" s="142"/>
      <c r="K391" s="142"/>
      <c r="L391" s="134">
        <v>0.16300000000000001</v>
      </c>
      <c r="M391" s="134">
        <v>0</v>
      </c>
      <c r="N391" s="142">
        <v>0</v>
      </c>
      <c r="O391" s="142">
        <v>0</v>
      </c>
      <c r="P391" s="142">
        <v>0</v>
      </c>
      <c r="Q391" s="142">
        <v>0</v>
      </c>
      <c r="R391" s="142">
        <v>0</v>
      </c>
      <c r="S391" s="142">
        <v>0</v>
      </c>
      <c r="T391" s="142">
        <v>0</v>
      </c>
      <c r="U391" s="142">
        <v>0</v>
      </c>
      <c r="V391" s="142">
        <v>0</v>
      </c>
      <c r="W391" s="142">
        <v>0</v>
      </c>
    </row>
    <row r="392" spans="1:23" s="106" customFormat="1" ht="78.75" x14ac:dyDescent="0.25">
      <c r="A392" s="267">
        <f t="shared" si="124"/>
        <v>333</v>
      </c>
      <c r="B392" s="133" t="s">
        <v>1917</v>
      </c>
      <c r="C392" s="185" t="s">
        <v>1918</v>
      </c>
      <c r="D392" s="142">
        <v>0</v>
      </c>
      <c r="E392" s="142">
        <v>0</v>
      </c>
      <c r="F392" s="142">
        <v>0</v>
      </c>
      <c r="G392" s="142">
        <v>0</v>
      </c>
      <c r="H392" s="142">
        <v>0</v>
      </c>
      <c r="I392" s="142">
        <v>0</v>
      </c>
      <c r="J392" s="142"/>
      <c r="K392" s="142"/>
      <c r="L392" s="134">
        <v>0</v>
      </c>
      <c r="M392" s="134">
        <v>0</v>
      </c>
      <c r="N392" s="142">
        <v>0</v>
      </c>
      <c r="O392" s="142">
        <v>0</v>
      </c>
      <c r="P392" s="142">
        <v>0</v>
      </c>
      <c r="Q392" s="142">
        <v>0</v>
      </c>
      <c r="R392" s="142">
        <v>0</v>
      </c>
      <c r="S392" s="142">
        <v>0</v>
      </c>
      <c r="T392" s="142">
        <v>0</v>
      </c>
      <c r="U392" s="142">
        <v>0</v>
      </c>
      <c r="V392" s="142">
        <v>0</v>
      </c>
      <c r="W392" s="142">
        <v>0</v>
      </c>
    </row>
    <row r="393" spans="1:23" s="106" customFormat="1" ht="78.75" x14ac:dyDescent="0.25">
      <c r="A393" s="267">
        <f t="shared" si="124"/>
        <v>334</v>
      </c>
      <c r="B393" s="133" t="s">
        <v>1540</v>
      </c>
      <c r="C393" s="185" t="s">
        <v>1541</v>
      </c>
      <c r="D393" s="142">
        <v>0</v>
      </c>
      <c r="E393" s="142">
        <v>0</v>
      </c>
      <c r="F393" s="142">
        <v>0</v>
      </c>
      <c r="G393" s="142">
        <v>0</v>
      </c>
      <c r="H393" s="142">
        <v>0.153</v>
      </c>
      <c r="I393" s="142">
        <v>0</v>
      </c>
      <c r="J393" s="142"/>
      <c r="K393" s="142"/>
      <c r="L393" s="134">
        <v>0.153</v>
      </c>
      <c r="M393" s="134">
        <v>0</v>
      </c>
      <c r="N393" s="142">
        <v>0</v>
      </c>
      <c r="O393" s="142">
        <v>0</v>
      </c>
      <c r="P393" s="142">
        <v>0</v>
      </c>
      <c r="Q393" s="142">
        <v>0</v>
      </c>
      <c r="R393" s="142">
        <v>0</v>
      </c>
      <c r="S393" s="142">
        <v>0</v>
      </c>
      <c r="T393" s="142">
        <v>0</v>
      </c>
      <c r="U393" s="142">
        <v>0</v>
      </c>
      <c r="V393" s="142">
        <v>0</v>
      </c>
      <c r="W393" s="142">
        <v>0</v>
      </c>
    </row>
    <row r="394" spans="1:23" s="106" customFormat="1" ht="15.75" x14ac:dyDescent="0.25">
      <c r="A394" s="267"/>
      <c r="B394" s="187" t="s">
        <v>624</v>
      </c>
      <c r="C394" s="183"/>
      <c r="D394" s="202">
        <f t="shared" ref="D394:L394" si="136">SUM(D395:D411)</f>
        <v>0.6028</v>
      </c>
      <c r="E394" s="202">
        <f t="shared" si="136"/>
        <v>0.4</v>
      </c>
      <c r="F394" s="202">
        <f t="shared" si="136"/>
        <v>0.39</v>
      </c>
      <c r="G394" s="202">
        <f t="shared" si="136"/>
        <v>0</v>
      </c>
      <c r="H394" s="202">
        <f t="shared" si="136"/>
        <v>1.38</v>
      </c>
      <c r="I394" s="202">
        <f t="shared" si="136"/>
        <v>0</v>
      </c>
      <c r="J394" s="202">
        <f t="shared" si="136"/>
        <v>0</v>
      </c>
      <c r="K394" s="202">
        <f t="shared" si="136"/>
        <v>0</v>
      </c>
      <c r="L394" s="202">
        <f t="shared" si="136"/>
        <v>2.3727999999999998</v>
      </c>
      <c r="M394" s="202">
        <v>0.4</v>
      </c>
      <c r="N394" s="202">
        <f t="shared" ref="N394:W394" si="137">SUM(N395:N411)</f>
        <v>0</v>
      </c>
      <c r="O394" s="202">
        <f t="shared" si="137"/>
        <v>0</v>
      </c>
      <c r="P394" s="202">
        <f t="shared" si="137"/>
        <v>0</v>
      </c>
      <c r="Q394" s="202">
        <f t="shared" si="137"/>
        <v>0</v>
      </c>
      <c r="R394" s="202">
        <f t="shared" si="137"/>
        <v>0</v>
      </c>
      <c r="S394" s="202">
        <f t="shared" si="137"/>
        <v>0</v>
      </c>
      <c r="T394" s="202">
        <f t="shared" si="137"/>
        <v>0</v>
      </c>
      <c r="U394" s="202">
        <f t="shared" si="137"/>
        <v>0</v>
      </c>
      <c r="V394" s="202">
        <f t="shared" si="137"/>
        <v>0</v>
      </c>
      <c r="W394" s="202">
        <f t="shared" si="137"/>
        <v>0</v>
      </c>
    </row>
    <row r="395" spans="1:23" s="106" customFormat="1" ht="31.5" x14ac:dyDescent="0.25">
      <c r="A395" s="267">
        <f t="shared" si="124"/>
        <v>335</v>
      </c>
      <c r="B395" s="133" t="s">
        <v>625</v>
      </c>
      <c r="C395" s="185" t="s">
        <v>626</v>
      </c>
      <c r="D395" s="142">
        <v>0</v>
      </c>
      <c r="E395" s="142">
        <v>0</v>
      </c>
      <c r="F395" s="142">
        <v>0</v>
      </c>
      <c r="G395" s="142">
        <v>0</v>
      </c>
      <c r="H395" s="142">
        <v>0</v>
      </c>
      <c r="I395" s="142">
        <v>0</v>
      </c>
      <c r="J395" s="142"/>
      <c r="K395" s="142"/>
      <c r="L395" s="134">
        <v>0</v>
      </c>
      <c r="M395" s="134">
        <v>0</v>
      </c>
      <c r="N395" s="142">
        <v>0</v>
      </c>
      <c r="O395" s="142">
        <v>0</v>
      </c>
      <c r="P395" s="142">
        <v>0</v>
      </c>
      <c r="Q395" s="142">
        <v>0</v>
      </c>
      <c r="R395" s="142">
        <v>0</v>
      </c>
      <c r="S395" s="142">
        <v>0</v>
      </c>
      <c r="T395" s="142">
        <v>0</v>
      </c>
      <c r="U395" s="142">
        <v>0</v>
      </c>
      <c r="V395" s="142">
        <v>0</v>
      </c>
      <c r="W395" s="142">
        <v>0</v>
      </c>
    </row>
    <row r="396" spans="1:23" s="106" customFormat="1" ht="94.5" x14ac:dyDescent="0.25">
      <c r="A396" s="267">
        <f t="shared" si="124"/>
        <v>336</v>
      </c>
      <c r="B396" s="133" t="s">
        <v>1919</v>
      </c>
      <c r="C396" s="185" t="s">
        <v>627</v>
      </c>
      <c r="D396" s="142">
        <v>0</v>
      </c>
      <c r="E396" s="142">
        <v>0</v>
      </c>
      <c r="F396" s="142">
        <v>0</v>
      </c>
      <c r="G396" s="142">
        <v>0</v>
      </c>
      <c r="H396" s="142">
        <v>0</v>
      </c>
      <c r="I396" s="142">
        <v>0</v>
      </c>
      <c r="J396" s="142"/>
      <c r="K396" s="142"/>
      <c r="L396" s="134">
        <v>0</v>
      </c>
      <c r="M396" s="134">
        <v>0</v>
      </c>
      <c r="N396" s="142">
        <v>0</v>
      </c>
      <c r="O396" s="142">
        <v>0</v>
      </c>
      <c r="P396" s="142">
        <v>0</v>
      </c>
      <c r="Q396" s="142">
        <v>0</v>
      </c>
      <c r="R396" s="142">
        <v>0</v>
      </c>
      <c r="S396" s="142">
        <v>0</v>
      </c>
      <c r="T396" s="142">
        <v>0</v>
      </c>
      <c r="U396" s="142">
        <v>0</v>
      </c>
      <c r="V396" s="142">
        <v>0</v>
      </c>
      <c r="W396" s="142">
        <v>0</v>
      </c>
    </row>
    <row r="397" spans="1:23" s="106" customFormat="1" ht="78.75" x14ac:dyDescent="0.25">
      <c r="A397" s="267">
        <f t="shared" si="124"/>
        <v>337</v>
      </c>
      <c r="B397" s="133" t="s">
        <v>628</v>
      </c>
      <c r="C397" s="185" t="s">
        <v>629</v>
      </c>
      <c r="D397" s="142">
        <v>0</v>
      </c>
      <c r="E397" s="142">
        <v>0</v>
      </c>
      <c r="F397" s="142">
        <v>0</v>
      </c>
      <c r="G397" s="142">
        <v>0</v>
      </c>
      <c r="H397" s="142">
        <v>0</v>
      </c>
      <c r="I397" s="142">
        <v>0</v>
      </c>
      <c r="J397" s="142"/>
      <c r="K397" s="142"/>
      <c r="L397" s="134">
        <v>0</v>
      </c>
      <c r="M397" s="134">
        <v>0</v>
      </c>
      <c r="N397" s="142">
        <v>0</v>
      </c>
      <c r="O397" s="142">
        <v>0</v>
      </c>
      <c r="P397" s="142">
        <v>0</v>
      </c>
      <c r="Q397" s="142">
        <v>0</v>
      </c>
      <c r="R397" s="142">
        <v>0</v>
      </c>
      <c r="S397" s="142">
        <v>0</v>
      </c>
      <c r="T397" s="142">
        <v>0</v>
      </c>
      <c r="U397" s="142">
        <v>0</v>
      </c>
      <c r="V397" s="142">
        <v>0</v>
      </c>
      <c r="W397" s="142">
        <v>0</v>
      </c>
    </row>
    <row r="398" spans="1:23" s="106" customFormat="1" ht="47.25" x14ac:dyDescent="0.25">
      <c r="A398" s="267">
        <f t="shared" si="124"/>
        <v>338</v>
      </c>
      <c r="B398" s="133" t="s">
        <v>630</v>
      </c>
      <c r="C398" s="185" t="s">
        <v>631</v>
      </c>
      <c r="D398" s="142">
        <v>0</v>
      </c>
      <c r="E398" s="142">
        <v>0</v>
      </c>
      <c r="F398" s="142">
        <v>0</v>
      </c>
      <c r="G398" s="142">
        <v>0</v>
      </c>
      <c r="H398" s="142">
        <v>0</v>
      </c>
      <c r="I398" s="142">
        <v>0</v>
      </c>
      <c r="J398" s="142"/>
      <c r="K398" s="142"/>
      <c r="L398" s="134">
        <v>0</v>
      </c>
      <c r="M398" s="134">
        <v>0</v>
      </c>
      <c r="N398" s="142">
        <v>0</v>
      </c>
      <c r="O398" s="142">
        <v>0</v>
      </c>
      <c r="P398" s="142">
        <v>0</v>
      </c>
      <c r="Q398" s="142">
        <v>0</v>
      </c>
      <c r="R398" s="142">
        <v>0</v>
      </c>
      <c r="S398" s="142">
        <v>0</v>
      </c>
      <c r="T398" s="142">
        <v>0</v>
      </c>
      <c r="U398" s="142">
        <v>0</v>
      </c>
      <c r="V398" s="142">
        <v>0</v>
      </c>
      <c r="W398" s="142">
        <v>0</v>
      </c>
    </row>
    <row r="399" spans="1:23" s="106" customFormat="1" ht="47.25" x14ac:dyDescent="0.25">
      <c r="A399" s="267">
        <f t="shared" si="124"/>
        <v>339</v>
      </c>
      <c r="B399" s="174" t="s">
        <v>632</v>
      </c>
      <c r="C399" s="138" t="s">
        <v>633</v>
      </c>
      <c r="D399" s="142">
        <v>0.54779999999999995</v>
      </c>
      <c r="E399" s="142">
        <v>0</v>
      </c>
      <c r="F399" s="142">
        <v>0</v>
      </c>
      <c r="G399" s="142">
        <v>0</v>
      </c>
      <c r="H399" s="142">
        <v>0</v>
      </c>
      <c r="I399" s="142">
        <v>0</v>
      </c>
      <c r="J399" s="170">
        <v>0</v>
      </c>
      <c r="K399" s="170">
        <v>0</v>
      </c>
      <c r="L399" s="134">
        <v>0.54779999999999995</v>
      </c>
      <c r="M399" s="134">
        <v>0</v>
      </c>
      <c r="N399" s="170">
        <f t="shared" ref="N399:W399" si="138">SUM(N400:N406)</f>
        <v>0</v>
      </c>
      <c r="O399" s="170">
        <f t="shared" si="138"/>
        <v>0</v>
      </c>
      <c r="P399" s="170">
        <f t="shared" si="138"/>
        <v>0</v>
      </c>
      <c r="Q399" s="170">
        <f t="shared" si="138"/>
        <v>0</v>
      </c>
      <c r="R399" s="170">
        <f t="shared" si="138"/>
        <v>0</v>
      </c>
      <c r="S399" s="170">
        <f t="shared" si="138"/>
        <v>0</v>
      </c>
      <c r="T399" s="170">
        <f t="shared" si="138"/>
        <v>0</v>
      </c>
      <c r="U399" s="170">
        <f t="shared" si="138"/>
        <v>0</v>
      </c>
      <c r="V399" s="170">
        <f t="shared" si="138"/>
        <v>0</v>
      </c>
      <c r="W399" s="170">
        <f t="shared" si="138"/>
        <v>0</v>
      </c>
    </row>
    <row r="400" spans="1:23" s="106" customFormat="1" ht="47.25" x14ac:dyDescent="0.25">
      <c r="A400" s="267">
        <f t="shared" si="124"/>
        <v>340</v>
      </c>
      <c r="B400" s="133" t="s">
        <v>634</v>
      </c>
      <c r="C400" s="138" t="s">
        <v>635</v>
      </c>
      <c r="D400" s="142">
        <v>0</v>
      </c>
      <c r="E400" s="142">
        <v>0</v>
      </c>
      <c r="F400" s="142">
        <v>0</v>
      </c>
      <c r="G400" s="142">
        <v>0</v>
      </c>
      <c r="H400" s="142">
        <v>0</v>
      </c>
      <c r="I400" s="142">
        <v>0</v>
      </c>
      <c r="J400" s="142"/>
      <c r="K400" s="142"/>
      <c r="L400" s="134">
        <v>0</v>
      </c>
      <c r="M400" s="134">
        <v>0</v>
      </c>
      <c r="N400" s="142">
        <v>0</v>
      </c>
      <c r="O400" s="142">
        <v>0</v>
      </c>
      <c r="P400" s="142">
        <v>0</v>
      </c>
      <c r="Q400" s="142">
        <v>0</v>
      </c>
      <c r="R400" s="142">
        <v>0</v>
      </c>
      <c r="S400" s="142">
        <v>0</v>
      </c>
      <c r="T400" s="142">
        <v>0</v>
      </c>
      <c r="U400" s="142">
        <v>0</v>
      </c>
      <c r="V400" s="142">
        <v>0</v>
      </c>
      <c r="W400" s="142">
        <v>0</v>
      </c>
    </row>
    <row r="401" spans="1:23" s="106" customFormat="1" ht="47.25" x14ac:dyDescent="0.25">
      <c r="A401" s="267">
        <f t="shared" si="124"/>
        <v>341</v>
      </c>
      <c r="B401" s="133" t="s">
        <v>636</v>
      </c>
      <c r="C401" s="138" t="s">
        <v>637</v>
      </c>
      <c r="D401" s="142">
        <v>0</v>
      </c>
      <c r="E401" s="142">
        <v>0</v>
      </c>
      <c r="F401" s="142">
        <v>0</v>
      </c>
      <c r="G401" s="142">
        <v>0</v>
      </c>
      <c r="H401" s="142">
        <v>1.18</v>
      </c>
      <c r="I401" s="142">
        <v>0</v>
      </c>
      <c r="J401" s="142"/>
      <c r="K401" s="142"/>
      <c r="L401" s="134">
        <v>1.18</v>
      </c>
      <c r="M401" s="134">
        <v>0</v>
      </c>
      <c r="N401" s="142">
        <v>0</v>
      </c>
      <c r="O401" s="142">
        <v>0</v>
      </c>
      <c r="P401" s="142">
        <v>0</v>
      </c>
      <c r="Q401" s="142">
        <v>0</v>
      </c>
      <c r="R401" s="142">
        <v>0</v>
      </c>
      <c r="S401" s="142">
        <v>0</v>
      </c>
      <c r="T401" s="142">
        <v>0</v>
      </c>
      <c r="U401" s="142">
        <v>0</v>
      </c>
      <c r="V401" s="142">
        <v>0</v>
      </c>
      <c r="W401" s="142">
        <v>0</v>
      </c>
    </row>
    <row r="402" spans="1:23" s="106" customFormat="1" ht="47.25" x14ac:dyDescent="0.25">
      <c r="A402" s="267">
        <f t="shared" si="124"/>
        <v>342</v>
      </c>
      <c r="B402" s="133" t="s">
        <v>638</v>
      </c>
      <c r="C402" s="138" t="s">
        <v>639</v>
      </c>
      <c r="D402" s="142">
        <v>0</v>
      </c>
      <c r="E402" s="142">
        <v>0</v>
      </c>
      <c r="F402" s="142">
        <v>0</v>
      </c>
      <c r="G402" s="142">
        <v>0</v>
      </c>
      <c r="H402" s="142">
        <v>0.2</v>
      </c>
      <c r="I402" s="142">
        <v>0</v>
      </c>
      <c r="J402" s="142"/>
      <c r="K402" s="142"/>
      <c r="L402" s="134">
        <v>0.2</v>
      </c>
      <c r="M402" s="134">
        <v>0</v>
      </c>
      <c r="N402" s="142">
        <v>0</v>
      </c>
      <c r="O402" s="142">
        <v>0</v>
      </c>
      <c r="P402" s="142">
        <v>0</v>
      </c>
      <c r="Q402" s="142">
        <v>0</v>
      </c>
      <c r="R402" s="142">
        <v>0</v>
      </c>
      <c r="S402" s="142">
        <v>0</v>
      </c>
      <c r="T402" s="142">
        <v>0</v>
      </c>
      <c r="U402" s="142">
        <v>0</v>
      </c>
      <c r="V402" s="142">
        <v>0</v>
      </c>
      <c r="W402" s="142">
        <v>0</v>
      </c>
    </row>
    <row r="403" spans="1:23" s="106" customFormat="1" ht="63" x14ac:dyDescent="0.25">
      <c r="A403" s="267">
        <f t="shared" si="124"/>
        <v>343</v>
      </c>
      <c r="B403" s="133" t="s">
        <v>1920</v>
      </c>
      <c r="C403" s="138" t="s">
        <v>640</v>
      </c>
      <c r="D403" s="142">
        <v>5.5E-2</v>
      </c>
      <c r="E403" s="142">
        <v>0</v>
      </c>
      <c r="F403" s="142">
        <v>0</v>
      </c>
      <c r="G403" s="142">
        <v>0</v>
      </c>
      <c r="H403" s="142">
        <v>0</v>
      </c>
      <c r="I403" s="142">
        <v>0</v>
      </c>
      <c r="J403" s="142"/>
      <c r="K403" s="142"/>
      <c r="L403" s="134">
        <v>5.5E-2</v>
      </c>
      <c r="M403" s="134">
        <v>0</v>
      </c>
      <c r="N403" s="142">
        <v>0</v>
      </c>
      <c r="O403" s="142">
        <v>0</v>
      </c>
      <c r="P403" s="142">
        <v>0</v>
      </c>
      <c r="Q403" s="142">
        <v>0</v>
      </c>
      <c r="R403" s="142">
        <v>0</v>
      </c>
      <c r="S403" s="142">
        <v>0</v>
      </c>
      <c r="T403" s="142">
        <v>0</v>
      </c>
      <c r="U403" s="142">
        <v>0</v>
      </c>
      <c r="V403" s="142">
        <v>0</v>
      </c>
      <c r="W403" s="142">
        <v>0</v>
      </c>
    </row>
    <row r="404" spans="1:23" s="106" customFormat="1" ht="63" x14ac:dyDescent="0.25">
      <c r="A404" s="267">
        <f t="shared" si="124"/>
        <v>344</v>
      </c>
      <c r="B404" s="133" t="s">
        <v>1921</v>
      </c>
      <c r="C404" s="138" t="s">
        <v>1708</v>
      </c>
      <c r="D404" s="142">
        <v>0</v>
      </c>
      <c r="E404" s="142">
        <v>0</v>
      </c>
      <c r="F404" s="142">
        <v>0</v>
      </c>
      <c r="G404" s="142">
        <v>0</v>
      </c>
      <c r="H404" s="142">
        <v>0</v>
      </c>
      <c r="I404" s="142">
        <v>0</v>
      </c>
      <c r="J404" s="142"/>
      <c r="K404" s="142"/>
      <c r="L404" s="134">
        <v>0</v>
      </c>
      <c r="M404" s="134">
        <v>0</v>
      </c>
      <c r="N404" s="142">
        <v>0</v>
      </c>
      <c r="O404" s="142">
        <v>0</v>
      </c>
      <c r="P404" s="142">
        <v>0</v>
      </c>
      <c r="Q404" s="142">
        <v>0</v>
      </c>
      <c r="R404" s="142">
        <v>0</v>
      </c>
      <c r="S404" s="142">
        <v>0</v>
      </c>
      <c r="T404" s="142">
        <v>0</v>
      </c>
      <c r="U404" s="142">
        <v>0</v>
      </c>
      <c r="V404" s="142">
        <v>0</v>
      </c>
      <c r="W404" s="142">
        <v>0</v>
      </c>
    </row>
    <row r="405" spans="1:23" s="106" customFormat="1" ht="63" x14ac:dyDescent="0.25">
      <c r="A405" s="267">
        <f t="shared" si="124"/>
        <v>345</v>
      </c>
      <c r="B405" s="133" t="s">
        <v>1922</v>
      </c>
      <c r="C405" s="138" t="s">
        <v>641</v>
      </c>
      <c r="D405" s="142">
        <v>0</v>
      </c>
      <c r="E405" s="142">
        <v>0</v>
      </c>
      <c r="F405" s="142">
        <v>0</v>
      </c>
      <c r="G405" s="142">
        <v>0</v>
      </c>
      <c r="H405" s="142">
        <v>0</v>
      </c>
      <c r="I405" s="142">
        <v>0</v>
      </c>
      <c r="J405" s="142"/>
      <c r="K405" s="142"/>
      <c r="L405" s="134">
        <v>0</v>
      </c>
      <c r="M405" s="134">
        <v>0</v>
      </c>
      <c r="N405" s="142">
        <v>0</v>
      </c>
      <c r="O405" s="142">
        <v>0</v>
      </c>
      <c r="P405" s="142">
        <v>0</v>
      </c>
      <c r="Q405" s="142">
        <v>0</v>
      </c>
      <c r="R405" s="142">
        <v>0</v>
      </c>
      <c r="S405" s="142">
        <v>0</v>
      </c>
      <c r="T405" s="142">
        <v>0</v>
      </c>
      <c r="U405" s="142">
        <v>0</v>
      </c>
      <c r="V405" s="142">
        <v>0</v>
      </c>
      <c r="W405" s="142">
        <v>0</v>
      </c>
    </row>
    <row r="406" spans="1:23" s="106" customFormat="1" ht="47.25" x14ac:dyDescent="0.25">
      <c r="A406" s="267">
        <f t="shared" si="124"/>
        <v>346</v>
      </c>
      <c r="B406" s="133" t="s">
        <v>642</v>
      </c>
      <c r="C406" s="138" t="s">
        <v>643</v>
      </c>
      <c r="D406" s="142">
        <v>0</v>
      </c>
      <c r="E406" s="142">
        <v>0</v>
      </c>
      <c r="F406" s="142">
        <v>0</v>
      </c>
      <c r="G406" s="142">
        <v>0</v>
      </c>
      <c r="H406" s="142">
        <v>0</v>
      </c>
      <c r="I406" s="142">
        <v>0</v>
      </c>
      <c r="J406" s="142"/>
      <c r="K406" s="142"/>
      <c r="L406" s="134">
        <v>0</v>
      </c>
      <c r="M406" s="134">
        <v>0</v>
      </c>
      <c r="N406" s="142">
        <v>0</v>
      </c>
      <c r="O406" s="142">
        <v>0</v>
      </c>
      <c r="P406" s="142">
        <v>0</v>
      </c>
      <c r="Q406" s="142">
        <v>0</v>
      </c>
      <c r="R406" s="142">
        <v>0</v>
      </c>
      <c r="S406" s="142">
        <v>0</v>
      </c>
      <c r="T406" s="142">
        <v>0</v>
      </c>
      <c r="U406" s="142">
        <v>0</v>
      </c>
      <c r="V406" s="142">
        <v>0</v>
      </c>
      <c r="W406" s="142">
        <v>0</v>
      </c>
    </row>
    <row r="407" spans="1:23" s="106" customFormat="1" ht="31.5" x14ac:dyDescent="0.25">
      <c r="A407" s="267">
        <f t="shared" si="124"/>
        <v>347</v>
      </c>
      <c r="B407" s="174" t="s">
        <v>644</v>
      </c>
      <c r="C407" s="138" t="s">
        <v>645</v>
      </c>
      <c r="D407" s="142">
        <v>0</v>
      </c>
      <c r="E407" s="142">
        <v>0.4</v>
      </c>
      <c r="F407" s="142">
        <v>0</v>
      </c>
      <c r="G407" s="142">
        <v>0</v>
      </c>
      <c r="H407" s="142">
        <v>0</v>
      </c>
      <c r="I407" s="142">
        <v>0</v>
      </c>
      <c r="J407" s="168">
        <v>0</v>
      </c>
      <c r="K407" s="168">
        <v>0</v>
      </c>
      <c r="L407" s="134">
        <v>0</v>
      </c>
      <c r="M407" s="134">
        <v>0.4</v>
      </c>
      <c r="N407" s="168">
        <f t="shared" ref="N407:W407" si="139">N408+N414+N428+N435+N454+N460+N471+N476+N481+N486+N489+N491+N495+N518+N525+N527+N533+N551+N561+N564+N569+N574+N588+N594+N604+N626+N628+N640+N643+N653+N658+N668+N689+N698+N701+N711+N744+N752+N755+N758+N769+N771+N773+N781+N784+N786</f>
        <v>0</v>
      </c>
      <c r="O407" s="168">
        <f t="shared" si="139"/>
        <v>0</v>
      </c>
      <c r="P407" s="168">
        <f t="shared" si="139"/>
        <v>0</v>
      </c>
      <c r="Q407" s="168">
        <f t="shared" si="139"/>
        <v>0</v>
      </c>
      <c r="R407" s="168">
        <f t="shared" si="139"/>
        <v>0</v>
      </c>
      <c r="S407" s="168">
        <f t="shared" si="139"/>
        <v>0</v>
      </c>
      <c r="T407" s="168">
        <f t="shared" si="139"/>
        <v>0</v>
      </c>
      <c r="U407" s="168">
        <f t="shared" si="139"/>
        <v>0</v>
      </c>
      <c r="V407" s="168">
        <f t="shared" si="139"/>
        <v>0</v>
      </c>
      <c r="W407" s="168">
        <f t="shared" si="139"/>
        <v>0</v>
      </c>
    </row>
    <row r="408" spans="1:23" s="106" customFormat="1" ht="63" x14ac:dyDescent="0.25">
      <c r="A408" s="267">
        <f t="shared" si="124"/>
        <v>348</v>
      </c>
      <c r="B408" s="174" t="s">
        <v>1542</v>
      </c>
      <c r="C408" s="138" t="s">
        <v>1543</v>
      </c>
      <c r="D408" s="142">
        <v>0</v>
      </c>
      <c r="E408" s="142">
        <v>0</v>
      </c>
      <c r="F408" s="142">
        <v>0.39</v>
      </c>
      <c r="G408" s="142">
        <v>0</v>
      </c>
      <c r="H408" s="142">
        <v>0</v>
      </c>
      <c r="I408" s="142">
        <v>0</v>
      </c>
      <c r="J408" s="170">
        <v>0</v>
      </c>
      <c r="K408" s="170">
        <v>0</v>
      </c>
      <c r="L408" s="134">
        <v>0.39</v>
      </c>
      <c r="M408" s="134">
        <v>0</v>
      </c>
      <c r="N408" s="170">
        <f t="shared" ref="N408:W408" si="140">SUM(N409:N413)</f>
        <v>0</v>
      </c>
      <c r="O408" s="170">
        <f t="shared" si="140"/>
        <v>0</v>
      </c>
      <c r="P408" s="170">
        <f t="shared" si="140"/>
        <v>0</v>
      </c>
      <c r="Q408" s="170">
        <f t="shared" si="140"/>
        <v>0</v>
      </c>
      <c r="R408" s="170">
        <f t="shared" si="140"/>
        <v>0</v>
      </c>
      <c r="S408" s="170">
        <f t="shared" si="140"/>
        <v>0</v>
      </c>
      <c r="T408" s="170">
        <f t="shared" si="140"/>
        <v>0</v>
      </c>
      <c r="U408" s="170">
        <f t="shared" si="140"/>
        <v>0</v>
      </c>
      <c r="V408" s="170">
        <f t="shared" si="140"/>
        <v>0</v>
      </c>
      <c r="W408" s="170">
        <f t="shared" si="140"/>
        <v>0</v>
      </c>
    </row>
    <row r="409" spans="1:23" s="106" customFormat="1" ht="63" x14ac:dyDescent="0.25">
      <c r="A409" s="267">
        <f t="shared" ref="A409:A472" si="141">IF(A408&gt;0,A408+1,A407+1)</f>
        <v>349</v>
      </c>
      <c r="B409" s="133" t="s">
        <v>1544</v>
      </c>
      <c r="C409" s="138" t="s">
        <v>1545</v>
      </c>
      <c r="D409" s="142">
        <v>0</v>
      </c>
      <c r="E409" s="142">
        <v>0</v>
      </c>
      <c r="F409" s="142">
        <v>0</v>
      </c>
      <c r="G409" s="142">
        <v>0</v>
      </c>
      <c r="H409" s="142">
        <v>0</v>
      </c>
      <c r="I409" s="142">
        <v>0</v>
      </c>
      <c r="J409" s="142"/>
      <c r="K409" s="142"/>
      <c r="L409" s="134">
        <v>0</v>
      </c>
      <c r="M409" s="134">
        <v>0</v>
      </c>
      <c r="N409" s="142">
        <v>0</v>
      </c>
      <c r="O409" s="142">
        <v>0</v>
      </c>
      <c r="P409" s="142">
        <v>0</v>
      </c>
      <c r="Q409" s="142">
        <v>0</v>
      </c>
      <c r="R409" s="142">
        <v>0</v>
      </c>
      <c r="S409" s="142">
        <v>0</v>
      </c>
      <c r="T409" s="142">
        <v>0</v>
      </c>
      <c r="U409" s="142">
        <v>0</v>
      </c>
      <c r="V409" s="142">
        <v>0</v>
      </c>
      <c r="W409" s="142">
        <v>0</v>
      </c>
    </row>
    <row r="410" spans="1:23" s="106" customFormat="1" ht="78.75" x14ac:dyDescent="0.25">
      <c r="A410" s="267">
        <f t="shared" si="141"/>
        <v>350</v>
      </c>
      <c r="B410" s="133" t="s">
        <v>1923</v>
      </c>
      <c r="C410" s="138" t="s">
        <v>1924</v>
      </c>
      <c r="D410" s="142">
        <v>0</v>
      </c>
      <c r="E410" s="142">
        <v>0</v>
      </c>
      <c r="F410" s="142">
        <v>0</v>
      </c>
      <c r="G410" s="142">
        <v>0</v>
      </c>
      <c r="H410" s="142">
        <v>0</v>
      </c>
      <c r="I410" s="142">
        <v>0</v>
      </c>
      <c r="J410" s="142"/>
      <c r="K410" s="142"/>
      <c r="L410" s="134">
        <v>0</v>
      </c>
      <c r="M410" s="134">
        <v>0</v>
      </c>
      <c r="N410" s="142">
        <v>0</v>
      </c>
      <c r="O410" s="142">
        <v>0</v>
      </c>
      <c r="P410" s="142">
        <v>0</v>
      </c>
      <c r="Q410" s="142">
        <v>0</v>
      </c>
      <c r="R410" s="142">
        <v>0</v>
      </c>
      <c r="S410" s="142">
        <v>0</v>
      </c>
      <c r="T410" s="142">
        <v>0</v>
      </c>
      <c r="U410" s="142">
        <v>0</v>
      </c>
      <c r="V410" s="142">
        <v>0</v>
      </c>
      <c r="W410" s="142">
        <v>0</v>
      </c>
    </row>
    <row r="411" spans="1:23" s="106" customFormat="1" ht="47.25" x14ac:dyDescent="0.25">
      <c r="A411" s="267">
        <f t="shared" si="141"/>
        <v>351</v>
      </c>
      <c r="B411" s="133" t="s">
        <v>1546</v>
      </c>
      <c r="C411" s="138" t="s">
        <v>1547</v>
      </c>
      <c r="D411" s="142">
        <v>0</v>
      </c>
      <c r="E411" s="142">
        <v>0</v>
      </c>
      <c r="F411" s="142">
        <v>0</v>
      </c>
      <c r="G411" s="142">
        <v>0</v>
      </c>
      <c r="H411" s="142">
        <v>0</v>
      </c>
      <c r="I411" s="142">
        <v>0</v>
      </c>
      <c r="J411" s="142"/>
      <c r="K411" s="142"/>
      <c r="L411" s="134">
        <v>0</v>
      </c>
      <c r="M411" s="134">
        <v>0</v>
      </c>
      <c r="N411" s="142">
        <v>0</v>
      </c>
      <c r="O411" s="142">
        <v>0</v>
      </c>
      <c r="P411" s="142">
        <v>0</v>
      </c>
      <c r="Q411" s="142">
        <v>0</v>
      </c>
      <c r="R411" s="142">
        <v>0</v>
      </c>
      <c r="S411" s="142">
        <v>0</v>
      </c>
      <c r="T411" s="142">
        <v>0</v>
      </c>
      <c r="U411" s="142">
        <v>0</v>
      </c>
      <c r="V411" s="142">
        <v>0</v>
      </c>
      <c r="W411" s="142">
        <v>0</v>
      </c>
    </row>
    <row r="412" spans="1:23" s="106" customFormat="1" ht="15.75" x14ac:dyDescent="0.25">
      <c r="A412" s="267"/>
      <c r="B412" s="187" t="s">
        <v>646</v>
      </c>
      <c r="C412" s="188"/>
      <c r="D412" s="201">
        <f t="shared" ref="D412:L412" si="142">SUM(D413:D452)</f>
        <v>1.1456</v>
      </c>
      <c r="E412" s="201">
        <f t="shared" si="142"/>
        <v>5.7200000000000015</v>
      </c>
      <c r="F412" s="201">
        <f t="shared" si="142"/>
        <v>0.23200000000000001</v>
      </c>
      <c r="G412" s="201">
        <f t="shared" si="142"/>
        <v>0.4</v>
      </c>
      <c r="H412" s="201">
        <f t="shared" si="142"/>
        <v>0</v>
      </c>
      <c r="I412" s="201">
        <f t="shared" si="142"/>
        <v>5.3000000000000007</v>
      </c>
      <c r="J412" s="201">
        <f t="shared" si="142"/>
        <v>0</v>
      </c>
      <c r="K412" s="201">
        <f t="shared" si="142"/>
        <v>0</v>
      </c>
      <c r="L412" s="201">
        <f t="shared" si="142"/>
        <v>1.3776000000000002</v>
      </c>
      <c r="M412" s="201">
        <v>11.420000000000002</v>
      </c>
      <c r="N412" s="201">
        <f t="shared" ref="N412:W412" si="143">SUM(N413:N452)</f>
        <v>0</v>
      </c>
      <c r="O412" s="201">
        <f t="shared" si="143"/>
        <v>0</v>
      </c>
      <c r="P412" s="201">
        <f t="shared" si="143"/>
        <v>0</v>
      </c>
      <c r="Q412" s="201">
        <f t="shared" si="143"/>
        <v>0</v>
      </c>
      <c r="R412" s="201">
        <f t="shared" si="143"/>
        <v>0</v>
      </c>
      <c r="S412" s="201">
        <f t="shared" si="143"/>
        <v>0</v>
      </c>
      <c r="T412" s="201">
        <f t="shared" si="143"/>
        <v>0</v>
      </c>
      <c r="U412" s="201">
        <f t="shared" si="143"/>
        <v>0</v>
      </c>
      <c r="V412" s="201">
        <f t="shared" si="143"/>
        <v>0</v>
      </c>
      <c r="W412" s="201">
        <f t="shared" si="143"/>
        <v>0</v>
      </c>
    </row>
    <row r="413" spans="1:23" s="106" customFormat="1" ht="94.5" x14ac:dyDescent="0.25">
      <c r="A413" s="267">
        <f t="shared" si="141"/>
        <v>352</v>
      </c>
      <c r="B413" s="133" t="s">
        <v>647</v>
      </c>
      <c r="C413" s="138" t="s">
        <v>648</v>
      </c>
      <c r="D413" s="142">
        <v>0</v>
      </c>
      <c r="E413" s="142">
        <v>0</v>
      </c>
      <c r="F413" s="142">
        <v>0</v>
      </c>
      <c r="G413" s="142">
        <v>0</v>
      </c>
      <c r="H413" s="142">
        <v>0</v>
      </c>
      <c r="I413" s="142">
        <v>2</v>
      </c>
      <c r="J413" s="142"/>
      <c r="K413" s="142"/>
      <c r="L413" s="134">
        <v>0</v>
      </c>
      <c r="M413" s="134">
        <v>2</v>
      </c>
      <c r="N413" s="142">
        <v>0</v>
      </c>
      <c r="O413" s="142">
        <v>0</v>
      </c>
      <c r="P413" s="142">
        <v>0</v>
      </c>
      <c r="Q413" s="142">
        <v>0</v>
      </c>
      <c r="R413" s="142">
        <v>0</v>
      </c>
      <c r="S413" s="142">
        <v>0</v>
      </c>
      <c r="T413" s="142">
        <v>0</v>
      </c>
      <c r="U413" s="142">
        <v>0</v>
      </c>
      <c r="V413" s="142">
        <v>0</v>
      </c>
      <c r="W413" s="142">
        <v>0</v>
      </c>
    </row>
    <row r="414" spans="1:23" s="106" customFormat="1" ht="78.75" x14ac:dyDescent="0.25">
      <c r="A414" s="267">
        <f t="shared" si="141"/>
        <v>353</v>
      </c>
      <c r="B414" s="174" t="s">
        <v>1925</v>
      </c>
      <c r="C414" s="138" t="s">
        <v>1926</v>
      </c>
      <c r="D414" s="142">
        <v>0</v>
      </c>
      <c r="E414" s="142">
        <v>0</v>
      </c>
      <c r="F414" s="142">
        <v>0</v>
      </c>
      <c r="G414" s="142">
        <v>0</v>
      </c>
      <c r="H414" s="142">
        <v>0</v>
      </c>
      <c r="I414" s="142">
        <v>0</v>
      </c>
      <c r="J414" s="170">
        <v>0</v>
      </c>
      <c r="K414" s="170">
        <v>0</v>
      </c>
      <c r="L414" s="134">
        <v>0</v>
      </c>
      <c r="M414" s="134">
        <v>0</v>
      </c>
      <c r="N414" s="170">
        <f t="shared" ref="N414:W414" si="144">SUM(N415:N427)</f>
        <v>0</v>
      </c>
      <c r="O414" s="170">
        <f t="shared" si="144"/>
        <v>0</v>
      </c>
      <c r="P414" s="170">
        <f t="shared" si="144"/>
        <v>0</v>
      </c>
      <c r="Q414" s="170">
        <f t="shared" si="144"/>
        <v>0</v>
      </c>
      <c r="R414" s="170">
        <f t="shared" si="144"/>
        <v>0</v>
      </c>
      <c r="S414" s="170">
        <f t="shared" si="144"/>
        <v>0</v>
      </c>
      <c r="T414" s="170">
        <f t="shared" si="144"/>
        <v>0</v>
      </c>
      <c r="U414" s="170">
        <f t="shared" si="144"/>
        <v>0</v>
      </c>
      <c r="V414" s="170">
        <f t="shared" si="144"/>
        <v>0</v>
      </c>
      <c r="W414" s="170">
        <f t="shared" si="144"/>
        <v>0</v>
      </c>
    </row>
    <row r="415" spans="1:23" s="106" customFormat="1" ht="63" x14ac:dyDescent="0.25">
      <c r="A415" s="267">
        <f t="shared" si="141"/>
        <v>354</v>
      </c>
      <c r="B415" s="133" t="s">
        <v>1927</v>
      </c>
      <c r="C415" s="138" t="s">
        <v>649</v>
      </c>
      <c r="D415" s="142">
        <v>0</v>
      </c>
      <c r="E415" s="142">
        <v>1.26</v>
      </c>
      <c r="F415" s="142">
        <v>0</v>
      </c>
      <c r="G415" s="142">
        <v>0</v>
      </c>
      <c r="H415" s="142">
        <v>0</v>
      </c>
      <c r="I415" s="142">
        <v>0</v>
      </c>
      <c r="J415" s="142"/>
      <c r="K415" s="142"/>
      <c r="L415" s="134">
        <v>0</v>
      </c>
      <c r="M415" s="134">
        <v>1.26</v>
      </c>
      <c r="N415" s="142">
        <v>0</v>
      </c>
      <c r="O415" s="142">
        <v>0</v>
      </c>
      <c r="P415" s="142">
        <v>0</v>
      </c>
      <c r="Q415" s="142">
        <v>0</v>
      </c>
      <c r="R415" s="142">
        <v>0</v>
      </c>
      <c r="S415" s="142">
        <v>0</v>
      </c>
      <c r="T415" s="142">
        <v>0</v>
      </c>
      <c r="U415" s="142">
        <v>0</v>
      </c>
      <c r="V415" s="142">
        <v>0</v>
      </c>
      <c r="W415" s="142">
        <v>0</v>
      </c>
    </row>
    <row r="416" spans="1:23" s="106" customFormat="1" ht="63" x14ac:dyDescent="0.25">
      <c r="A416" s="267">
        <f t="shared" si="141"/>
        <v>355</v>
      </c>
      <c r="B416" s="133" t="s">
        <v>650</v>
      </c>
      <c r="C416" s="138" t="s">
        <v>651</v>
      </c>
      <c r="D416" s="142">
        <v>0</v>
      </c>
      <c r="E416" s="142">
        <v>0</v>
      </c>
      <c r="F416" s="142">
        <v>0</v>
      </c>
      <c r="G416" s="142">
        <v>0</v>
      </c>
      <c r="H416" s="142">
        <v>0</v>
      </c>
      <c r="I416" s="142">
        <v>0</v>
      </c>
      <c r="J416" s="142"/>
      <c r="K416" s="142"/>
      <c r="L416" s="134">
        <v>0</v>
      </c>
      <c r="M416" s="134">
        <v>0</v>
      </c>
      <c r="N416" s="142">
        <v>0</v>
      </c>
      <c r="O416" s="142">
        <v>0</v>
      </c>
      <c r="P416" s="142">
        <v>0</v>
      </c>
      <c r="Q416" s="142">
        <v>0</v>
      </c>
      <c r="R416" s="142">
        <v>0</v>
      </c>
      <c r="S416" s="142">
        <v>0</v>
      </c>
      <c r="T416" s="142">
        <v>0</v>
      </c>
      <c r="U416" s="142">
        <v>0</v>
      </c>
      <c r="V416" s="142">
        <v>0</v>
      </c>
      <c r="W416" s="142">
        <v>0</v>
      </c>
    </row>
    <row r="417" spans="1:23" s="106" customFormat="1" ht="94.5" x14ac:dyDescent="0.25">
      <c r="A417" s="267">
        <f t="shared" si="141"/>
        <v>356</v>
      </c>
      <c r="B417" s="133" t="s">
        <v>652</v>
      </c>
      <c r="C417" s="138" t="s">
        <v>653</v>
      </c>
      <c r="D417" s="142">
        <v>0</v>
      </c>
      <c r="E417" s="142">
        <v>0</v>
      </c>
      <c r="F417" s="142">
        <v>0</v>
      </c>
      <c r="G417" s="142">
        <v>0</v>
      </c>
      <c r="H417" s="142">
        <v>0</v>
      </c>
      <c r="I417" s="142">
        <v>0</v>
      </c>
      <c r="J417" s="142"/>
      <c r="K417" s="142"/>
      <c r="L417" s="134">
        <v>0</v>
      </c>
      <c r="M417" s="134">
        <v>0</v>
      </c>
      <c r="N417" s="142">
        <v>0</v>
      </c>
      <c r="O417" s="142">
        <v>0</v>
      </c>
      <c r="P417" s="142">
        <v>0</v>
      </c>
      <c r="Q417" s="142">
        <v>0</v>
      </c>
      <c r="R417" s="142">
        <v>0</v>
      </c>
      <c r="S417" s="142">
        <v>0</v>
      </c>
      <c r="T417" s="142">
        <v>0</v>
      </c>
      <c r="U417" s="142">
        <v>0</v>
      </c>
      <c r="V417" s="142">
        <v>0</v>
      </c>
      <c r="W417" s="142">
        <v>0</v>
      </c>
    </row>
    <row r="418" spans="1:23" s="106" customFormat="1" ht="78.75" x14ac:dyDescent="0.25">
      <c r="A418" s="267">
        <f t="shared" si="141"/>
        <v>357</v>
      </c>
      <c r="B418" s="133" t="s">
        <v>654</v>
      </c>
      <c r="C418" s="138" t="s">
        <v>655</v>
      </c>
      <c r="D418" s="142">
        <v>0</v>
      </c>
      <c r="E418" s="142">
        <v>0</v>
      </c>
      <c r="F418" s="142">
        <v>0</v>
      </c>
      <c r="G418" s="142">
        <v>0</v>
      </c>
      <c r="H418" s="142">
        <v>0</v>
      </c>
      <c r="I418" s="142">
        <v>0</v>
      </c>
      <c r="J418" s="142"/>
      <c r="K418" s="142"/>
      <c r="L418" s="134">
        <v>0</v>
      </c>
      <c r="M418" s="134">
        <v>0</v>
      </c>
      <c r="N418" s="142">
        <v>0</v>
      </c>
      <c r="O418" s="142">
        <v>0</v>
      </c>
      <c r="P418" s="142">
        <v>0</v>
      </c>
      <c r="Q418" s="142">
        <v>0</v>
      </c>
      <c r="R418" s="142">
        <v>0</v>
      </c>
      <c r="S418" s="142">
        <v>0</v>
      </c>
      <c r="T418" s="142">
        <v>0</v>
      </c>
      <c r="U418" s="142">
        <v>0</v>
      </c>
      <c r="V418" s="142">
        <v>0</v>
      </c>
      <c r="W418" s="142">
        <v>0</v>
      </c>
    </row>
    <row r="419" spans="1:23" s="106" customFormat="1" ht="31.5" x14ac:dyDescent="0.25">
      <c r="A419" s="267">
        <f t="shared" si="141"/>
        <v>358</v>
      </c>
      <c r="B419" s="133" t="s">
        <v>656</v>
      </c>
      <c r="C419" s="138" t="s">
        <v>657</v>
      </c>
      <c r="D419" s="142">
        <v>0</v>
      </c>
      <c r="E419" s="142">
        <v>0</v>
      </c>
      <c r="F419" s="142">
        <v>0</v>
      </c>
      <c r="G419" s="142">
        <v>0</v>
      </c>
      <c r="H419" s="142">
        <v>0</v>
      </c>
      <c r="I419" s="142">
        <v>0</v>
      </c>
      <c r="J419" s="142"/>
      <c r="K419" s="142"/>
      <c r="L419" s="134">
        <v>0</v>
      </c>
      <c r="M419" s="134">
        <v>0</v>
      </c>
      <c r="N419" s="142">
        <v>0</v>
      </c>
      <c r="O419" s="142">
        <v>0</v>
      </c>
      <c r="P419" s="142">
        <v>0</v>
      </c>
      <c r="Q419" s="142">
        <v>0</v>
      </c>
      <c r="R419" s="142">
        <v>0</v>
      </c>
      <c r="S419" s="142">
        <v>0</v>
      </c>
      <c r="T419" s="142">
        <v>0</v>
      </c>
      <c r="U419" s="142">
        <v>0</v>
      </c>
      <c r="V419" s="142">
        <v>0</v>
      </c>
      <c r="W419" s="142">
        <v>0</v>
      </c>
    </row>
    <row r="420" spans="1:23" s="106" customFormat="1" ht="31.5" x14ac:dyDescent="0.25">
      <c r="A420" s="267">
        <f t="shared" si="141"/>
        <v>359</v>
      </c>
      <c r="B420" s="133" t="s">
        <v>658</v>
      </c>
      <c r="C420" s="138" t="s">
        <v>659</v>
      </c>
      <c r="D420" s="142">
        <v>0</v>
      </c>
      <c r="E420" s="142">
        <v>0</v>
      </c>
      <c r="F420" s="142">
        <v>0</v>
      </c>
      <c r="G420" s="142">
        <v>0</v>
      </c>
      <c r="H420" s="142">
        <v>0</v>
      </c>
      <c r="I420" s="142">
        <v>0</v>
      </c>
      <c r="J420" s="142"/>
      <c r="K420" s="142"/>
      <c r="L420" s="134">
        <v>0</v>
      </c>
      <c r="M420" s="134">
        <v>0</v>
      </c>
      <c r="N420" s="142">
        <v>0</v>
      </c>
      <c r="O420" s="142">
        <v>0</v>
      </c>
      <c r="P420" s="142">
        <v>0</v>
      </c>
      <c r="Q420" s="142">
        <v>0</v>
      </c>
      <c r="R420" s="142">
        <v>0</v>
      </c>
      <c r="S420" s="142">
        <v>0</v>
      </c>
      <c r="T420" s="142">
        <v>0</v>
      </c>
      <c r="U420" s="142">
        <v>0</v>
      </c>
      <c r="V420" s="142">
        <v>0</v>
      </c>
      <c r="W420" s="142">
        <v>0</v>
      </c>
    </row>
    <row r="421" spans="1:23" s="106" customFormat="1" ht="31.5" x14ac:dyDescent="0.25">
      <c r="A421" s="267">
        <f t="shared" si="141"/>
        <v>360</v>
      </c>
      <c r="B421" s="133" t="s">
        <v>660</v>
      </c>
      <c r="C421" s="138" t="s">
        <v>661</v>
      </c>
      <c r="D421" s="142">
        <v>0</v>
      </c>
      <c r="E421" s="142">
        <v>0</v>
      </c>
      <c r="F421" s="142">
        <v>0</v>
      </c>
      <c r="G421" s="142">
        <v>0</v>
      </c>
      <c r="H421" s="142">
        <v>0</v>
      </c>
      <c r="I421" s="142">
        <v>0</v>
      </c>
      <c r="J421" s="142"/>
      <c r="K421" s="142"/>
      <c r="L421" s="134">
        <v>0</v>
      </c>
      <c r="M421" s="134">
        <v>0</v>
      </c>
      <c r="N421" s="142">
        <v>0</v>
      </c>
      <c r="O421" s="142">
        <v>0</v>
      </c>
      <c r="P421" s="142">
        <v>0</v>
      </c>
      <c r="Q421" s="142">
        <v>0</v>
      </c>
      <c r="R421" s="142">
        <v>0</v>
      </c>
      <c r="S421" s="142">
        <v>0</v>
      </c>
      <c r="T421" s="142">
        <v>0</v>
      </c>
      <c r="U421" s="142">
        <v>0</v>
      </c>
      <c r="V421" s="142">
        <v>0</v>
      </c>
      <c r="W421" s="142">
        <v>0</v>
      </c>
    </row>
    <row r="422" spans="1:23" s="106" customFormat="1" ht="78.75" x14ac:dyDescent="0.25">
      <c r="A422" s="267">
        <f t="shared" si="141"/>
        <v>361</v>
      </c>
      <c r="B422" s="133" t="s">
        <v>662</v>
      </c>
      <c r="C422" s="138" t="s">
        <v>663</v>
      </c>
      <c r="D422" s="142">
        <v>0</v>
      </c>
      <c r="E422" s="142">
        <v>0</v>
      </c>
      <c r="F422" s="142">
        <v>0</v>
      </c>
      <c r="G422" s="142">
        <v>0</v>
      </c>
      <c r="H422" s="142">
        <v>0</v>
      </c>
      <c r="I422" s="142">
        <v>0</v>
      </c>
      <c r="J422" s="142"/>
      <c r="K422" s="142"/>
      <c r="L422" s="134">
        <v>0</v>
      </c>
      <c r="M422" s="134">
        <v>0</v>
      </c>
      <c r="N422" s="142">
        <v>0</v>
      </c>
      <c r="O422" s="142">
        <v>0</v>
      </c>
      <c r="P422" s="142">
        <v>0</v>
      </c>
      <c r="Q422" s="142">
        <v>0</v>
      </c>
      <c r="R422" s="142">
        <v>0</v>
      </c>
      <c r="S422" s="142">
        <v>0</v>
      </c>
      <c r="T422" s="142">
        <v>0</v>
      </c>
      <c r="U422" s="142">
        <v>0</v>
      </c>
      <c r="V422" s="142">
        <v>0</v>
      </c>
      <c r="W422" s="142">
        <v>0</v>
      </c>
    </row>
    <row r="423" spans="1:23" s="106" customFormat="1" ht="63" x14ac:dyDescent="0.25">
      <c r="A423" s="267">
        <f t="shared" si="141"/>
        <v>362</v>
      </c>
      <c r="B423" s="133" t="s">
        <v>664</v>
      </c>
      <c r="C423" s="138" t="s">
        <v>665</v>
      </c>
      <c r="D423" s="142">
        <v>0</v>
      </c>
      <c r="E423" s="142">
        <v>0.4</v>
      </c>
      <c r="F423" s="142">
        <v>0</v>
      </c>
      <c r="G423" s="142">
        <v>0</v>
      </c>
      <c r="H423" s="142">
        <v>0</v>
      </c>
      <c r="I423" s="142">
        <v>0</v>
      </c>
      <c r="J423" s="142"/>
      <c r="K423" s="142"/>
      <c r="L423" s="134">
        <v>0</v>
      </c>
      <c r="M423" s="134">
        <v>0.4</v>
      </c>
      <c r="N423" s="142">
        <v>0</v>
      </c>
      <c r="O423" s="142">
        <v>0</v>
      </c>
      <c r="P423" s="142">
        <v>0</v>
      </c>
      <c r="Q423" s="142">
        <v>0</v>
      </c>
      <c r="R423" s="142">
        <v>0</v>
      </c>
      <c r="S423" s="142">
        <v>0</v>
      </c>
      <c r="T423" s="142">
        <v>0</v>
      </c>
      <c r="U423" s="142">
        <v>0</v>
      </c>
      <c r="V423" s="142">
        <v>0</v>
      </c>
      <c r="W423" s="142">
        <v>0</v>
      </c>
    </row>
    <row r="424" spans="1:23" s="106" customFormat="1" ht="78.75" x14ac:dyDescent="0.25">
      <c r="A424" s="267">
        <f t="shared" si="141"/>
        <v>363</v>
      </c>
      <c r="B424" s="133" t="s">
        <v>666</v>
      </c>
      <c r="C424" s="138" t="s">
        <v>667</v>
      </c>
      <c r="D424" s="142">
        <v>0</v>
      </c>
      <c r="E424" s="142">
        <v>0</v>
      </c>
      <c r="F424" s="142">
        <v>0.23200000000000001</v>
      </c>
      <c r="G424" s="142">
        <v>0.4</v>
      </c>
      <c r="H424" s="142">
        <v>0</v>
      </c>
      <c r="I424" s="142">
        <v>0</v>
      </c>
      <c r="J424" s="142"/>
      <c r="K424" s="142"/>
      <c r="L424" s="134">
        <v>0.23200000000000001</v>
      </c>
      <c r="M424" s="134">
        <v>0.4</v>
      </c>
      <c r="N424" s="142">
        <v>0</v>
      </c>
      <c r="O424" s="142">
        <v>0</v>
      </c>
      <c r="P424" s="142">
        <v>0</v>
      </c>
      <c r="Q424" s="142">
        <v>0</v>
      </c>
      <c r="R424" s="142">
        <v>0</v>
      </c>
      <c r="S424" s="142">
        <v>0</v>
      </c>
      <c r="T424" s="142">
        <v>0</v>
      </c>
      <c r="U424" s="142">
        <v>0</v>
      </c>
      <c r="V424" s="142">
        <v>0</v>
      </c>
      <c r="W424" s="142">
        <v>0</v>
      </c>
    </row>
    <row r="425" spans="1:23" s="106" customFormat="1" ht="31.5" x14ac:dyDescent="0.25">
      <c r="A425" s="267">
        <f t="shared" si="141"/>
        <v>364</v>
      </c>
      <c r="B425" s="133" t="s">
        <v>668</v>
      </c>
      <c r="C425" s="138" t="s">
        <v>669</v>
      </c>
      <c r="D425" s="142">
        <v>0</v>
      </c>
      <c r="E425" s="142">
        <v>0</v>
      </c>
      <c r="F425" s="142">
        <v>0</v>
      </c>
      <c r="G425" s="142">
        <v>0</v>
      </c>
      <c r="H425" s="142">
        <v>0</v>
      </c>
      <c r="I425" s="142">
        <v>0</v>
      </c>
      <c r="J425" s="142"/>
      <c r="K425" s="142"/>
      <c r="L425" s="134">
        <v>0</v>
      </c>
      <c r="M425" s="134">
        <v>0</v>
      </c>
      <c r="N425" s="142">
        <v>0</v>
      </c>
      <c r="O425" s="142">
        <v>0</v>
      </c>
      <c r="P425" s="142">
        <v>0</v>
      </c>
      <c r="Q425" s="142">
        <v>0</v>
      </c>
      <c r="R425" s="142">
        <v>0</v>
      </c>
      <c r="S425" s="142">
        <v>0</v>
      </c>
      <c r="T425" s="142">
        <v>0</v>
      </c>
      <c r="U425" s="142">
        <v>0</v>
      </c>
      <c r="V425" s="142">
        <v>0</v>
      </c>
      <c r="W425" s="142">
        <v>0</v>
      </c>
    </row>
    <row r="426" spans="1:23" s="106" customFormat="1" ht="63" x14ac:dyDescent="0.25">
      <c r="A426" s="267">
        <f t="shared" si="141"/>
        <v>365</v>
      </c>
      <c r="B426" s="133" t="s">
        <v>670</v>
      </c>
      <c r="C426" s="138" t="s">
        <v>671</v>
      </c>
      <c r="D426" s="142">
        <v>0</v>
      </c>
      <c r="E426" s="142">
        <v>0</v>
      </c>
      <c r="F426" s="142">
        <v>0</v>
      </c>
      <c r="G426" s="142">
        <v>0</v>
      </c>
      <c r="H426" s="142">
        <v>0</v>
      </c>
      <c r="I426" s="142">
        <v>2</v>
      </c>
      <c r="J426" s="142"/>
      <c r="K426" s="142"/>
      <c r="L426" s="134">
        <v>0</v>
      </c>
      <c r="M426" s="134">
        <v>2</v>
      </c>
      <c r="N426" s="142">
        <v>0</v>
      </c>
      <c r="O426" s="142">
        <v>0</v>
      </c>
      <c r="P426" s="142">
        <v>0</v>
      </c>
      <c r="Q426" s="142">
        <v>0</v>
      </c>
      <c r="R426" s="142">
        <v>0</v>
      </c>
      <c r="S426" s="142">
        <v>0</v>
      </c>
      <c r="T426" s="142">
        <v>0</v>
      </c>
      <c r="U426" s="142">
        <v>0</v>
      </c>
      <c r="V426" s="142">
        <v>0</v>
      </c>
      <c r="W426" s="142">
        <v>0</v>
      </c>
    </row>
    <row r="427" spans="1:23" s="106" customFormat="1" ht="78.75" x14ac:dyDescent="0.25">
      <c r="A427" s="267">
        <f t="shared" si="141"/>
        <v>366</v>
      </c>
      <c r="B427" s="133" t="s">
        <v>672</v>
      </c>
      <c r="C427" s="138" t="s">
        <v>673</v>
      </c>
      <c r="D427" s="142">
        <v>0.98260000000000003</v>
      </c>
      <c r="E427" s="142">
        <v>1.26</v>
      </c>
      <c r="F427" s="142">
        <v>0</v>
      </c>
      <c r="G427" s="142">
        <v>0</v>
      </c>
      <c r="H427" s="142">
        <v>0</v>
      </c>
      <c r="I427" s="142">
        <v>0</v>
      </c>
      <c r="J427" s="142"/>
      <c r="K427" s="142"/>
      <c r="L427" s="134">
        <v>0.98260000000000003</v>
      </c>
      <c r="M427" s="134">
        <v>1.26</v>
      </c>
      <c r="N427" s="142">
        <v>0</v>
      </c>
      <c r="O427" s="142">
        <v>0</v>
      </c>
      <c r="P427" s="142">
        <v>0</v>
      </c>
      <c r="Q427" s="142">
        <v>0</v>
      </c>
      <c r="R427" s="142">
        <v>0</v>
      </c>
      <c r="S427" s="142">
        <v>0</v>
      </c>
      <c r="T427" s="142">
        <v>0</v>
      </c>
      <c r="U427" s="142">
        <v>0</v>
      </c>
      <c r="V427" s="142">
        <v>0</v>
      </c>
      <c r="W427" s="142">
        <v>0</v>
      </c>
    </row>
    <row r="428" spans="1:23" s="106" customFormat="1" ht="78.75" x14ac:dyDescent="0.25">
      <c r="A428" s="267">
        <f t="shared" si="141"/>
        <v>367</v>
      </c>
      <c r="B428" s="133" t="s">
        <v>674</v>
      </c>
      <c r="C428" s="138" t="s">
        <v>675</v>
      </c>
      <c r="D428" s="142">
        <v>0.16300000000000001</v>
      </c>
      <c r="E428" s="142">
        <v>0</v>
      </c>
      <c r="F428" s="142">
        <v>0</v>
      </c>
      <c r="G428" s="142">
        <v>0</v>
      </c>
      <c r="H428" s="142">
        <v>0</v>
      </c>
      <c r="I428" s="142">
        <v>0</v>
      </c>
      <c r="J428" s="170">
        <v>0</v>
      </c>
      <c r="K428" s="170">
        <v>0</v>
      </c>
      <c r="L428" s="134">
        <v>0.16300000000000001</v>
      </c>
      <c r="M428" s="134">
        <v>0</v>
      </c>
      <c r="N428" s="170">
        <f t="shared" ref="N428:W428" si="145">SUM(N429:N434)</f>
        <v>0</v>
      </c>
      <c r="O428" s="170">
        <f t="shared" si="145"/>
        <v>0</v>
      </c>
      <c r="P428" s="170">
        <f t="shared" si="145"/>
        <v>0</v>
      </c>
      <c r="Q428" s="170">
        <f t="shared" si="145"/>
        <v>0</v>
      </c>
      <c r="R428" s="170">
        <f t="shared" si="145"/>
        <v>0</v>
      </c>
      <c r="S428" s="170">
        <f t="shared" si="145"/>
        <v>0</v>
      </c>
      <c r="T428" s="170">
        <f t="shared" si="145"/>
        <v>0</v>
      </c>
      <c r="U428" s="170">
        <f t="shared" si="145"/>
        <v>0</v>
      </c>
      <c r="V428" s="170">
        <f t="shared" si="145"/>
        <v>0</v>
      </c>
      <c r="W428" s="170">
        <f t="shared" si="145"/>
        <v>0</v>
      </c>
    </row>
    <row r="429" spans="1:23" s="106" customFormat="1" ht="78.75" x14ac:dyDescent="0.25">
      <c r="A429" s="267">
        <f t="shared" si="141"/>
        <v>368</v>
      </c>
      <c r="B429" s="133" t="s">
        <v>676</v>
      </c>
      <c r="C429" s="138" t="s">
        <v>1709</v>
      </c>
      <c r="D429" s="142">
        <v>0</v>
      </c>
      <c r="E429" s="142">
        <v>0</v>
      </c>
      <c r="F429" s="142">
        <v>0</v>
      </c>
      <c r="G429" s="142">
        <v>0</v>
      </c>
      <c r="H429" s="142">
        <v>0</v>
      </c>
      <c r="I429" s="142">
        <v>0.4</v>
      </c>
      <c r="J429" s="142"/>
      <c r="K429" s="142"/>
      <c r="L429" s="134">
        <v>0</v>
      </c>
      <c r="M429" s="134">
        <v>0.4</v>
      </c>
      <c r="N429" s="142">
        <v>0</v>
      </c>
      <c r="O429" s="142">
        <v>0</v>
      </c>
      <c r="P429" s="142">
        <v>0</v>
      </c>
      <c r="Q429" s="142">
        <v>0</v>
      </c>
      <c r="R429" s="142">
        <v>0</v>
      </c>
      <c r="S429" s="142">
        <v>0</v>
      </c>
      <c r="T429" s="142">
        <v>0</v>
      </c>
      <c r="U429" s="142">
        <v>0</v>
      </c>
      <c r="V429" s="142">
        <v>0</v>
      </c>
      <c r="W429" s="142">
        <v>0</v>
      </c>
    </row>
    <row r="430" spans="1:23" s="106" customFormat="1" ht="78.75" x14ac:dyDescent="0.25">
      <c r="A430" s="267">
        <f t="shared" si="141"/>
        <v>369</v>
      </c>
      <c r="B430" s="133" t="s">
        <v>1928</v>
      </c>
      <c r="C430" s="138" t="s">
        <v>677</v>
      </c>
      <c r="D430" s="142">
        <v>0</v>
      </c>
      <c r="E430" s="142">
        <v>0.25</v>
      </c>
      <c r="F430" s="142">
        <v>0</v>
      </c>
      <c r="G430" s="142">
        <v>0</v>
      </c>
      <c r="H430" s="142">
        <v>0</v>
      </c>
      <c r="I430" s="142">
        <v>0</v>
      </c>
      <c r="J430" s="142"/>
      <c r="K430" s="142"/>
      <c r="L430" s="134">
        <v>0</v>
      </c>
      <c r="M430" s="134">
        <v>0.25</v>
      </c>
      <c r="N430" s="142">
        <v>0</v>
      </c>
      <c r="O430" s="142">
        <v>0</v>
      </c>
      <c r="P430" s="142">
        <v>0</v>
      </c>
      <c r="Q430" s="142">
        <v>0</v>
      </c>
      <c r="R430" s="142">
        <v>0</v>
      </c>
      <c r="S430" s="142">
        <v>0</v>
      </c>
      <c r="T430" s="142">
        <v>0</v>
      </c>
      <c r="U430" s="142">
        <v>0</v>
      </c>
      <c r="V430" s="142">
        <v>0</v>
      </c>
      <c r="W430" s="142">
        <v>0</v>
      </c>
    </row>
    <row r="431" spans="1:23" s="106" customFormat="1" ht="63" x14ac:dyDescent="0.25">
      <c r="A431" s="267">
        <f t="shared" si="141"/>
        <v>370</v>
      </c>
      <c r="B431" s="133" t="s">
        <v>1929</v>
      </c>
      <c r="C431" s="138" t="s">
        <v>1710</v>
      </c>
      <c r="D431" s="142">
        <v>0</v>
      </c>
      <c r="E431" s="142">
        <v>0.63</v>
      </c>
      <c r="F431" s="142">
        <v>0</v>
      </c>
      <c r="G431" s="142">
        <v>0</v>
      </c>
      <c r="H431" s="142">
        <v>0</v>
      </c>
      <c r="I431" s="142">
        <v>0</v>
      </c>
      <c r="J431" s="142"/>
      <c r="K431" s="142"/>
      <c r="L431" s="134">
        <v>0</v>
      </c>
      <c r="M431" s="134">
        <v>0.63</v>
      </c>
      <c r="N431" s="142">
        <v>0</v>
      </c>
      <c r="O431" s="142">
        <v>0</v>
      </c>
      <c r="P431" s="142">
        <v>0</v>
      </c>
      <c r="Q431" s="142">
        <v>0</v>
      </c>
      <c r="R431" s="142">
        <v>0</v>
      </c>
      <c r="S431" s="142">
        <v>0</v>
      </c>
      <c r="T431" s="142">
        <v>0</v>
      </c>
      <c r="U431" s="142">
        <v>0</v>
      </c>
      <c r="V431" s="142">
        <v>0</v>
      </c>
      <c r="W431" s="142">
        <v>0</v>
      </c>
    </row>
    <row r="432" spans="1:23" s="106" customFormat="1" ht="94.5" x14ac:dyDescent="0.25">
      <c r="A432" s="267">
        <f t="shared" si="141"/>
        <v>371</v>
      </c>
      <c r="B432" s="133" t="s">
        <v>1930</v>
      </c>
      <c r="C432" s="138" t="s">
        <v>1711</v>
      </c>
      <c r="D432" s="142">
        <v>0</v>
      </c>
      <c r="E432" s="142">
        <v>0.4</v>
      </c>
      <c r="F432" s="142">
        <v>0</v>
      </c>
      <c r="G432" s="142">
        <v>0</v>
      </c>
      <c r="H432" s="142">
        <v>0</v>
      </c>
      <c r="I432" s="142">
        <v>0</v>
      </c>
      <c r="J432" s="142"/>
      <c r="K432" s="142"/>
      <c r="L432" s="134">
        <v>0</v>
      </c>
      <c r="M432" s="134">
        <v>0.4</v>
      </c>
      <c r="N432" s="142">
        <v>0</v>
      </c>
      <c r="O432" s="142">
        <v>0</v>
      </c>
      <c r="P432" s="142">
        <v>0</v>
      </c>
      <c r="Q432" s="142">
        <v>0</v>
      </c>
      <c r="R432" s="142">
        <v>0</v>
      </c>
      <c r="S432" s="142">
        <v>0</v>
      </c>
      <c r="T432" s="142">
        <v>0</v>
      </c>
      <c r="U432" s="142">
        <v>0</v>
      </c>
      <c r="V432" s="142">
        <v>0</v>
      </c>
      <c r="W432" s="142">
        <v>0</v>
      </c>
    </row>
    <row r="433" spans="1:23" s="106" customFormat="1" ht="47.25" x14ac:dyDescent="0.25">
      <c r="A433" s="267">
        <f t="shared" si="141"/>
        <v>372</v>
      </c>
      <c r="B433" s="133" t="s">
        <v>678</v>
      </c>
      <c r="C433" s="138" t="s">
        <v>1712</v>
      </c>
      <c r="D433" s="142">
        <v>0</v>
      </c>
      <c r="E433" s="142">
        <v>0.16</v>
      </c>
      <c r="F433" s="142">
        <v>0</v>
      </c>
      <c r="G433" s="142">
        <v>0</v>
      </c>
      <c r="H433" s="142">
        <v>0</v>
      </c>
      <c r="I433" s="142">
        <v>0</v>
      </c>
      <c r="J433" s="142"/>
      <c r="K433" s="142"/>
      <c r="L433" s="134">
        <v>0</v>
      </c>
      <c r="M433" s="134">
        <v>0.16</v>
      </c>
      <c r="N433" s="142">
        <v>0</v>
      </c>
      <c r="O433" s="142">
        <v>0</v>
      </c>
      <c r="P433" s="142">
        <v>0</v>
      </c>
      <c r="Q433" s="142">
        <v>0</v>
      </c>
      <c r="R433" s="142">
        <v>0</v>
      </c>
      <c r="S433" s="142">
        <v>0</v>
      </c>
      <c r="T433" s="142">
        <v>0</v>
      </c>
      <c r="U433" s="142">
        <v>0</v>
      </c>
      <c r="V433" s="142">
        <v>0</v>
      </c>
      <c r="W433" s="142">
        <v>0</v>
      </c>
    </row>
    <row r="434" spans="1:23" s="106" customFormat="1" ht="47.25" x14ac:dyDescent="0.25">
      <c r="A434" s="267">
        <f t="shared" si="141"/>
        <v>373</v>
      </c>
      <c r="B434" s="133" t="s">
        <v>679</v>
      </c>
      <c r="C434" s="138" t="s">
        <v>680</v>
      </c>
      <c r="D434" s="142">
        <v>0</v>
      </c>
      <c r="E434" s="142">
        <v>0</v>
      </c>
      <c r="F434" s="142">
        <v>0</v>
      </c>
      <c r="G434" s="142">
        <v>0</v>
      </c>
      <c r="H434" s="142">
        <v>0</v>
      </c>
      <c r="I434" s="142">
        <v>0</v>
      </c>
      <c r="J434" s="142"/>
      <c r="K434" s="142"/>
      <c r="L434" s="134">
        <v>0</v>
      </c>
      <c r="M434" s="134">
        <v>0</v>
      </c>
      <c r="N434" s="142">
        <v>0</v>
      </c>
      <c r="O434" s="142">
        <v>0</v>
      </c>
      <c r="P434" s="142">
        <v>0</v>
      </c>
      <c r="Q434" s="142">
        <v>0</v>
      </c>
      <c r="R434" s="142">
        <v>0</v>
      </c>
      <c r="S434" s="142">
        <v>0</v>
      </c>
      <c r="T434" s="142">
        <v>0</v>
      </c>
      <c r="U434" s="142">
        <v>0</v>
      </c>
      <c r="V434" s="142">
        <v>0</v>
      </c>
      <c r="W434" s="142">
        <v>0</v>
      </c>
    </row>
    <row r="435" spans="1:23" s="106" customFormat="1" ht="47.25" x14ac:dyDescent="0.25">
      <c r="A435" s="267">
        <f t="shared" si="141"/>
        <v>374</v>
      </c>
      <c r="B435" s="174" t="s">
        <v>681</v>
      </c>
      <c r="C435" s="138" t="s">
        <v>682</v>
      </c>
      <c r="D435" s="142">
        <v>0</v>
      </c>
      <c r="E435" s="142">
        <v>0.4</v>
      </c>
      <c r="F435" s="142">
        <v>0</v>
      </c>
      <c r="G435" s="142">
        <v>0</v>
      </c>
      <c r="H435" s="142">
        <v>0</v>
      </c>
      <c r="I435" s="142">
        <v>0</v>
      </c>
      <c r="J435" s="170">
        <v>0</v>
      </c>
      <c r="K435" s="170">
        <v>0</v>
      </c>
      <c r="L435" s="134">
        <v>0</v>
      </c>
      <c r="M435" s="134">
        <v>0.4</v>
      </c>
      <c r="N435" s="170">
        <f t="shared" ref="N435:W435" si="146">SUM(N436:N453)</f>
        <v>0</v>
      </c>
      <c r="O435" s="170">
        <f t="shared" si="146"/>
        <v>0</v>
      </c>
      <c r="P435" s="170">
        <f t="shared" si="146"/>
        <v>0</v>
      </c>
      <c r="Q435" s="170">
        <f t="shared" si="146"/>
        <v>0</v>
      </c>
      <c r="R435" s="170">
        <f t="shared" si="146"/>
        <v>0</v>
      </c>
      <c r="S435" s="170">
        <f t="shared" si="146"/>
        <v>0</v>
      </c>
      <c r="T435" s="170">
        <f t="shared" si="146"/>
        <v>0</v>
      </c>
      <c r="U435" s="170">
        <f t="shared" si="146"/>
        <v>0</v>
      </c>
      <c r="V435" s="170">
        <f t="shared" si="146"/>
        <v>0</v>
      </c>
      <c r="W435" s="170">
        <f t="shared" si="146"/>
        <v>0</v>
      </c>
    </row>
    <row r="436" spans="1:23" s="106" customFormat="1" ht="63" x14ac:dyDescent="0.25">
      <c r="A436" s="267">
        <f t="shared" si="141"/>
        <v>375</v>
      </c>
      <c r="B436" s="133" t="s">
        <v>1931</v>
      </c>
      <c r="C436" s="138" t="s">
        <v>683</v>
      </c>
      <c r="D436" s="142">
        <v>0</v>
      </c>
      <c r="E436" s="142">
        <v>0.4</v>
      </c>
      <c r="F436" s="142">
        <v>0</v>
      </c>
      <c r="G436" s="142">
        <v>0</v>
      </c>
      <c r="H436" s="142">
        <v>0</v>
      </c>
      <c r="I436" s="142">
        <v>0</v>
      </c>
      <c r="J436" s="142"/>
      <c r="K436" s="142"/>
      <c r="L436" s="134">
        <v>0</v>
      </c>
      <c r="M436" s="134">
        <v>0.4</v>
      </c>
      <c r="N436" s="142">
        <v>0</v>
      </c>
      <c r="O436" s="142">
        <v>0</v>
      </c>
      <c r="P436" s="142">
        <v>0</v>
      </c>
      <c r="Q436" s="142">
        <v>0</v>
      </c>
      <c r="R436" s="142">
        <v>0</v>
      </c>
      <c r="S436" s="142">
        <v>0</v>
      </c>
      <c r="T436" s="142">
        <v>0</v>
      </c>
      <c r="U436" s="142">
        <v>0</v>
      </c>
      <c r="V436" s="142">
        <v>0</v>
      </c>
      <c r="W436" s="142">
        <v>0</v>
      </c>
    </row>
    <row r="437" spans="1:23" s="106" customFormat="1" ht="47.25" x14ac:dyDescent="0.25">
      <c r="A437" s="267">
        <f t="shared" si="141"/>
        <v>376</v>
      </c>
      <c r="B437" s="133" t="s">
        <v>1932</v>
      </c>
      <c r="C437" s="138" t="s">
        <v>684</v>
      </c>
      <c r="D437" s="142">
        <v>0</v>
      </c>
      <c r="E437" s="142">
        <v>0.4</v>
      </c>
      <c r="F437" s="142">
        <v>0</v>
      </c>
      <c r="G437" s="142">
        <v>0</v>
      </c>
      <c r="H437" s="142">
        <v>0</v>
      </c>
      <c r="I437" s="142">
        <v>0</v>
      </c>
      <c r="J437" s="142"/>
      <c r="K437" s="142"/>
      <c r="L437" s="134">
        <v>0</v>
      </c>
      <c r="M437" s="134">
        <v>0.4</v>
      </c>
      <c r="N437" s="142">
        <v>0</v>
      </c>
      <c r="O437" s="142">
        <v>0</v>
      </c>
      <c r="P437" s="142">
        <v>0</v>
      </c>
      <c r="Q437" s="142">
        <v>0</v>
      </c>
      <c r="R437" s="142">
        <v>0</v>
      </c>
      <c r="S437" s="142">
        <v>0</v>
      </c>
      <c r="T437" s="142">
        <v>0</v>
      </c>
      <c r="U437" s="142">
        <v>0</v>
      </c>
      <c r="V437" s="142">
        <v>0</v>
      </c>
      <c r="W437" s="142">
        <v>0</v>
      </c>
    </row>
    <row r="438" spans="1:23" s="106" customFormat="1" ht="63" x14ac:dyDescent="0.25">
      <c r="A438" s="267">
        <f t="shared" si="141"/>
        <v>377</v>
      </c>
      <c r="B438" s="133" t="s">
        <v>685</v>
      </c>
      <c r="C438" s="138" t="s">
        <v>1713</v>
      </c>
      <c r="D438" s="142">
        <v>0</v>
      </c>
      <c r="E438" s="142">
        <v>0.16</v>
      </c>
      <c r="F438" s="142">
        <v>0</v>
      </c>
      <c r="G438" s="142">
        <v>0</v>
      </c>
      <c r="H438" s="142">
        <v>0</v>
      </c>
      <c r="I438" s="142">
        <v>0</v>
      </c>
      <c r="J438" s="142"/>
      <c r="K438" s="142"/>
      <c r="L438" s="134">
        <v>0</v>
      </c>
      <c r="M438" s="134">
        <v>0.16</v>
      </c>
      <c r="N438" s="142">
        <v>0</v>
      </c>
      <c r="O438" s="142">
        <v>0</v>
      </c>
      <c r="P438" s="142">
        <v>0</v>
      </c>
      <c r="Q438" s="142">
        <v>0</v>
      </c>
      <c r="R438" s="142">
        <v>0</v>
      </c>
      <c r="S438" s="142">
        <v>0</v>
      </c>
      <c r="T438" s="142">
        <v>0</v>
      </c>
      <c r="U438" s="142">
        <v>0</v>
      </c>
      <c r="V438" s="142">
        <v>0</v>
      </c>
      <c r="W438" s="142">
        <v>0</v>
      </c>
    </row>
    <row r="439" spans="1:23" s="106" customFormat="1" ht="78.75" x14ac:dyDescent="0.25">
      <c r="A439" s="267">
        <f t="shared" si="141"/>
        <v>378</v>
      </c>
      <c r="B439" s="133" t="s">
        <v>686</v>
      </c>
      <c r="C439" s="138" t="s">
        <v>1714</v>
      </c>
      <c r="D439" s="142">
        <v>0</v>
      </c>
      <c r="E439" s="142">
        <v>0</v>
      </c>
      <c r="F439" s="142">
        <v>0</v>
      </c>
      <c r="G439" s="142">
        <v>0</v>
      </c>
      <c r="H439" s="142">
        <v>0</v>
      </c>
      <c r="I439" s="142">
        <v>0.4</v>
      </c>
      <c r="J439" s="142"/>
      <c r="K439" s="142"/>
      <c r="L439" s="134">
        <v>0</v>
      </c>
      <c r="M439" s="134">
        <v>0.4</v>
      </c>
      <c r="N439" s="142">
        <v>0</v>
      </c>
      <c r="O439" s="142">
        <v>0</v>
      </c>
      <c r="P439" s="142">
        <v>0</v>
      </c>
      <c r="Q439" s="142">
        <v>0</v>
      </c>
      <c r="R439" s="142">
        <v>0</v>
      </c>
      <c r="S439" s="142">
        <v>0</v>
      </c>
      <c r="T439" s="142">
        <v>0</v>
      </c>
      <c r="U439" s="142">
        <v>0</v>
      </c>
      <c r="V439" s="142">
        <v>0</v>
      </c>
      <c r="W439" s="142">
        <v>0</v>
      </c>
    </row>
    <row r="440" spans="1:23" s="106" customFormat="1" ht="78.75" x14ac:dyDescent="0.25">
      <c r="A440" s="267">
        <f t="shared" si="141"/>
        <v>379</v>
      </c>
      <c r="B440" s="133" t="s">
        <v>1933</v>
      </c>
      <c r="C440" s="138" t="s">
        <v>687</v>
      </c>
      <c r="D440" s="142">
        <v>0</v>
      </c>
      <c r="E440" s="142">
        <v>0</v>
      </c>
      <c r="F440" s="142">
        <v>0</v>
      </c>
      <c r="G440" s="142">
        <v>0</v>
      </c>
      <c r="H440" s="142">
        <v>0</v>
      </c>
      <c r="I440" s="142">
        <v>0</v>
      </c>
      <c r="J440" s="142"/>
      <c r="K440" s="142"/>
      <c r="L440" s="134">
        <v>0</v>
      </c>
      <c r="M440" s="134">
        <v>0</v>
      </c>
      <c r="N440" s="142">
        <v>0</v>
      </c>
      <c r="O440" s="142">
        <v>0</v>
      </c>
      <c r="P440" s="142">
        <v>0</v>
      </c>
      <c r="Q440" s="142">
        <v>0</v>
      </c>
      <c r="R440" s="142">
        <v>0</v>
      </c>
      <c r="S440" s="142">
        <v>0</v>
      </c>
      <c r="T440" s="142">
        <v>0</v>
      </c>
      <c r="U440" s="142">
        <v>0</v>
      </c>
      <c r="V440" s="142">
        <v>0</v>
      </c>
      <c r="W440" s="142">
        <v>0</v>
      </c>
    </row>
    <row r="441" spans="1:23" s="106" customFormat="1" ht="78.75" x14ac:dyDescent="0.25">
      <c r="A441" s="267">
        <f t="shared" si="141"/>
        <v>380</v>
      </c>
      <c r="B441" s="133" t="s">
        <v>1934</v>
      </c>
      <c r="C441" s="138" t="s">
        <v>688</v>
      </c>
      <c r="D441" s="142">
        <v>0</v>
      </c>
      <c r="E441" s="142">
        <v>0</v>
      </c>
      <c r="F441" s="142">
        <v>0</v>
      </c>
      <c r="G441" s="142">
        <v>0</v>
      </c>
      <c r="H441" s="142">
        <v>0</v>
      </c>
      <c r="I441" s="142">
        <v>0.25</v>
      </c>
      <c r="J441" s="142"/>
      <c r="K441" s="142"/>
      <c r="L441" s="134">
        <v>0</v>
      </c>
      <c r="M441" s="134">
        <v>0.25</v>
      </c>
      <c r="N441" s="142">
        <v>0</v>
      </c>
      <c r="O441" s="142">
        <v>0</v>
      </c>
      <c r="P441" s="142">
        <v>0</v>
      </c>
      <c r="Q441" s="142">
        <v>0</v>
      </c>
      <c r="R441" s="142">
        <v>0</v>
      </c>
      <c r="S441" s="142">
        <v>0</v>
      </c>
      <c r="T441" s="142">
        <v>0</v>
      </c>
      <c r="U441" s="142">
        <v>0</v>
      </c>
      <c r="V441" s="142">
        <v>0</v>
      </c>
      <c r="W441" s="142">
        <v>0</v>
      </c>
    </row>
    <row r="442" spans="1:23" s="106" customFormat="1" ht="63" x14ac:dyDescent="0.25">
      <c r="A442" s="267">
        <f t="shared" si="141"/>
        <v>381</v>
      </c>
      <c r="B442" s="133" t="s">
        <v>689</v>
      </c>
      <c r="C442" s="138" t="s">
        <v>690</v>
      </c>
      <c r="D442" s="142">
        <v>0</v>
      </c>
      <c r="E442" s="142">
        <v>0</v>
      </c>
      <c r="F442" s="142">
        <v>0</v>
      </c>
      <c r="G442" s="142">
        <v>0</v>
      </c>
      <c r="H442" s="142">
        <v>0</v>
      </c>
      <c r="I442" s="142">
        <v>0</v>
      </c>
      <c r="J442" s="142"/>
      <c r="K442" s="142"/>
      <c r="L442" s="134">
        <v>0</v>
      </c>
      <c r="M442" s="134">
        <v>0</v>
      </c>
      <c r="N442" s="142">
        <v>0</v>
      </c>
      <c r="O442" s="142">
        <v>0</v>
      </c>
      <c r="P442" s="142">
        <v>0</v>
      </c>
      <c r="Q442" s="142">
        <v>0</v>
      </c>
      <c r="R442" s="142">
        <v>0</v>
      </c>
      <c r="S442" s="142">
        <v>0</v>
      </c>
      <c r="T442" s="142">
        <v>0</v>
      </c>
      <c r="U442" s="142">
        <v>0</v>
      </c>
      <c r="V442" s="142">
        <v>0</v>
      </c>
      <c r="W442" s="142">
        <v>0</v>
      </c>
    </row>
    <row r="443" spans="1:23" s="106" customFormat="1" ht="78.75" x14ac:dyDescent="0.25">
      <c r="A443" s="267">
        <f t="shared" si="141"/>
        <v>382</v>
      </c>
      <c r="B443" s="133" t="s">
        <v>1548</v>
      </c>
      <c r="C443" s="138" t="s">
        <v>1549</v>
      </c>
      <c r="D443" s="142">
        <v>0</v>
      </c>
      <c r="E443" s="142">
        <v>0</v>
      </c>
      <c r="F443" s="142">
        <v>0</v>
      </c>
      <c r="G443" s="142">
        <v>0</v>
      </c>
      <c r="H443" s="142">
        <v>0</v>
      </c>
      <c r="I443" s="142">
        <v>0.25</v>
      </c>
      <c r="J443" s="142"/>
      <c r="K443" s="142"/>
      <c r="L443" s="134">
        <v>0</v>
      </c>
      <c r="M443" s="134">
        <v>0.25</v>
      </c>
      <c r="N443" s="142">
        <v>0</v>
      </c>
      <c r="O443" s="142">
        <v>0</v>
      </c>
      <c r="P443" s="142">
        <v>0</v>
      </c>
      <c r="Q443" s="142">
        <v>0</v>
      </c>
      <c r="R443" s="142">
        <v>0</v>
      </c>
      <c r="S443" s="142">
        <v>0</v>
      </c>
      <c r="T443" s="142">
        <v>0</v>
      </c>
      <c r="U443" s="142">
        <v>0</v>
      </c>
      <c r="V443" s="142">
        <v>0</v>
      </c>
      <c r="W443" s="142">
        <v>0</v>
      </c>
    </row>
    <row r="444" spans="1:23" s="106" customFormat="1" ht="78.75" x14ac:dyDescent="0.25">
      <c r="A444" s="267">
        <f t="shared" si="141"/>
        <v>383</v>
      </c>
      <c r="B444" s="133" t="s">
        <v>1550</v>
      </c>
      <c r="C444" s="138" t="s">
        <v>1551</v>
      </c>
      <c r="D444" s="142">
        <v>0</v>
      </c>
      <c r="E444" s="142">
        <v>0</v>
      </c>
      <c r="F444" s="142">
        <v>0</v>
      </c>
      <c r="G444" s="142">
        <v>0</v>
      </c>
      <c r="H444" s="142">
        <v>0</v>
      </c>
      <c r="I444" s="142">
        <v>0</v>
      </c>
      <c r="J444" s="142"/>
      <c r="K444" s="142"/>
      <c r="L444" s="134">
        <v>0</v>
      </c>
      <c r="M444" s="134">
        <v>0</v>
      </c>
      <c r="N444" s="142">
        <v>0</v>
      </c>
      <c r="O444" s="142">
        <v>0</v>
      </c>
      <c r="P444" s="142">
        <v>0</v>
      </c>
      <c r="Q444" s="142">
        <v>0</v>
      </c>
      <c r="R444" s="142">
        <v>0</v>
      </c>
      <c r="S444" s="142">
        <v>0</v>
      </c>
      <c r="T444" s="142">
        <v>0</v>
      </c>
      <c r="U444" s="142">
        <v>0</v>
      </c>
      <c r="V444" s="142">
        <v>0</v>
      </c>
      <c r="W444" s="142">
        <v>0</v>
      </c>
    </row>
    <row r="445" spans="1:23" s="106" customFormat="1" ht="94.5" x14ac:dyDescent="0.25">
      <c r="A445" s="267">
        <f t="shared" si="141"/>
        <v>384</v>
      </c>
      <c r="B445" s="133" t="s">
        <v>1935</v>
      </c>
      <c r="C445" s="138" t="s">
        <v>1552</v>
      </c>
      <c r="D445" s="142">
        <v>0</v>
      </c>
      <c r="E445" s="142">
        <v>0</v>
      </c>
      <c r="F445" s="142">
        <v>0</v>
      </c>
      <c r="G445" s="142">
        <v>0</v>
      </c>
      <c r="H445" s="142">
        <v>0</v>
      </c>
      <c r="I445" s="142">
        <v>0</v>
      </c>
      <c r="J445" s="142"/>
      <c r="K445" s="142"/>
      <c r="L445" s="134">
        <v>0</v>
      </c>
      <c r="M445" s="134">
        <v>0</v>
      </c>
      <c r="N445" s="142">
        <v>0</v>
      </c>
      <c r="O445" s="142">
        <v>0</v>
      </c>
      <c r="P445" s="142">
        <v>0</v>
      </c>
      <c r="Q445" s="142">
        <v>0</v>
      </c>
      <c r="R445" s="142">
        <v>0</v>
      </c>
      <c r="S445" s="142">
        <v>0</v>
      </c>
      <c r="T445" s="142">
        <v>0</v>
      </c>
      <c r="U445" s="142">
        <v>0</v>
      </c>
      <c r="V445" s="142">
        <v>0</v>
      </c>
      <c r="W445" s="142">
        <v>0</v>
      </c>
    </row>
    <row r="446" spans="1:23" s="106" customFormat="1" ht="78.75" x14ac:dyDescent="0.25">
      <c r="A446" s="267">
        <f t="shared" si="141"/>
        <v>385</v>
      </c>
      <c r="B446" s="133" t="s">
        <v>1553</v>
      </c>
      <c r="C446" s="138" t="s">
        <v>1554</v>
      </c>
      <c r="D446" s="142">
        <v>0</v>
      </c>
      <c r="E446" s="142">
        <v>0</v>
      </c>
      <c r="F446" s="142">
        <v>0</v>
      </c>
      <c r="G446" s="142">
        <v>0</v>
      </c>
      <c r="H446" s="142">
        <v>0</v>
      </c>
      <c r="I446" s="142">
        <v>0</v>
      </c>
      <c r="J446" s="142"/>
      <c r="K446" s="142"/>
      <c r="L446" s="134">
        <v>0</v>
      </c>
      <c r="M446" s="134">
        <v>0</v>
      </c>
      <c r="N446" s="142">
        <v>0</v>
      </c>
      <c r="O446" s="142">
        <v>0</v>
      </c>
      <c r="P446" s="142">
        <v>0</v>
      </c>
      <c r="Q446" s="142">
        <v>0</v>
      </c>
      <c r="R446" s="142">
        <v>0</v>
      </c>
      <c r="S446" s="142">
        <v>0</v>
      </c>
      <c r="T446" s="142">
        <v>0</v>
      </c>
      <c r="U446" s="142">
        <v>0</v>
      </c>
      <c r="V446" s="142">
        <v>0</v>
      </c>
      <c r="W446" s="142">
        <v>0</v>
      </c>
    </row>
    <row r="447" spans="1:23" s="106" customFormat="1" ht="63" x14ac:dyDescent="0.25">
      <c r="A447" s="267">
        <f t="shared" si="141"/>
        <v>386</v>
      </c>
      <c r="B447" s="133" t="s">
        <v>1936</v>
      </c>
      <c r="C447" s="138" t="s">
        <v>1555</v>
      </c>
      <c r="D447" s="142">
        <v>0</v>
      </c>
      <c r="E447" s="142">
        <v>0</v>
      </c>
      <c r="F447" s="142">
        <v>0</v>
      </c>
      <c r="G447" s="142">
        <v>0</v>
      </c>
      <c r="H447" s="142">
        <v>0</v>
      </c>
      <c r="I447" s="142">
        <v>0</v>
      </c>
      <c r="J447" s="142"/>
      <c r="K447" s="142"/>
      <c r="L447" s="134">
        <v>0</v>
      </c>
      <c r="M447" s="134">
        <v>0</v>
      </c>
      <c r="N447" s="142">
        <v>0</v>
      </c>
      <c r="O447" s="142">
        <v>0</v>
      </c>
      <c r="P447" s="142">
        <v>0</v>
      </c>
      <c r="Q447" s="142">
        <v>0</v>
      </c>
      <c r="R447" s="142">
        <v>0</v>
      </c>
      <c r="S447" s="142">
        <v>0</v>
      </c>
      <c r="T447" s="142">
        <v>0</v>
      </c>
      <c r="U447" s="142">
        <v>0</v>
      </c>
      <c r="V447" s="142">
        <v>0</v>
      </c>
      <c r="W447" s="142">
        <v>0</v>
      </c>
    </row>
    <row r="448" spans="1:23" s="106" customFormat="1" ht="78.75" x14ac:dyDescent="0.25">
      <c r="A448" s="267">
        <f t="shared" si="141"/>
        <v>387</v>
      </c>
      <c r="B448" s="133" t="s">
        <v>1556</v>
      </c>
      <c r="C448" s="138" t="s">
        <v>1557</v>
      </c>
      <c r="D448" s="142">
        <v>0</v>
      </c>
      <c r="E448" s="142">
        <v>0</v>
      </c>
      <c r="F448" s="142">
        <v>0</v>
      </c>
      <c r="G448" s="142">
        <v>0</v>
      </c>
      <c r="H448" s="142">
        <v>0</v>
      </c>
      <c r="I448" s="142">
        <v>0</v>
      </c>
      <c r="J448" s="142"/>
      <c r="K448" s="142"/>
      <c r="L448" s="134">
        <v>0</v>
      </c>
      <c r="M448" s="134">
        <v>0</v>
      </c>
      <c r="N448" s="142">
        <v>0</v>
      </c>
      <c r="O448" s="142">
        <v>0</v>
      </c>
      <c r="P448" s="142">
        <v>0</v>
      </c>
      <c r="Q448" s="142">
        <v>0</v>
      </c>
      <c r="R448" s="142">
        <v>0</v>
      </c>
      <c r="S448" s="142">
        <v>0</v>
      </c>
      <c r="T448" s="142">
        <v>0</v>
      </c>
      <c r="U448" s="142">
        <v>0</v>
      </c>
      <c r="V448" s="142">
        <v>0</v>
      </c>
      <c r="W448" s="142">
        <v>0</v>
      </c>
    </row>
    <row r="449" spans="1:23" s="106" customFormat="1" ht="63" x14ac:dyDescent="0.25">
      <c r="A449" s="267">
        <f t="shared" si="141"/>
        <v>388</v>
      </c>
      <c r="B449" s="133" t="s">
        <v>1558</v>
      </c>
      <c r="C449" s="138" t="s">
        <v>1559</v>
      </c>
      <c r="D449" s="142">
        <v>0</v>
      </c>
      <c r="E449" s="142">
        <v>0</v>
      </c>
      <c r="F449" s="142">
        <v>0</v>
      </c>
      <c r="G449" s="142">
        <v>0</v>
      </c>
      <c r="H449" s="142">
        <v>0</v>
      </c>
      <c r="I449" s="142">
        <v>0</v>
      </c>
      <c r="J449" s="142"/>
      <c r="K449" s="142"/>
      <c r="L449" s="134">
        <v>0</v>
      </c>
      <c r="M449" s="134">
        <v>0</v>
      </c>
      <c r="N449" s="142">
        <v>0</v>
      </c>
      <c r="O449" s="142">
        <v>0</v>
      </c>
      <c r="P449" s="142">
        <v>0</v>
      </c>
      <c r="Q449" s="142">
        <v>0</v>
      </c>
      <c r="R449" s="142">
        <v>0</v>
      </c>
      <c r="S449" s="142">
        <v>0</v>
      </c>
      <c r="T449" s="142">
        <v>0</v>
      </c>
      <c r="U449" s="142">
        <v>0</v>
      </c>
      <c r="V449" s="142">
        <v>0</v>
      </c>
      <c r="W449" s="142">
        <v>0</v>
      </c>
    </row>
    <row r="450" spans="1:23" s="106" customFormat="1" ht="47.25" x14ac:dyDescent="0.25">
      <c r="A450" s="267">
        <f t="shared" si="141"/>
        <v>389</v>
      </c>
      <c r="B450" s="133" t="s">
        <v>1937</v>
      </c>
      <c r="C450" s="138" t="s">
        <v>1938</v>
      </c>
      <c r="D450" s="142">
        <v>0</v>
      </c>
      <c r="E450" s="142">
        <v>0</v>
      </c>
      <c r="F450" s="142">
        <v>0</v>
      </c>
      <c r="G450" s="142">
        <v>0</v>
      </c>
      <c r="H450" s="142">
        <v>0</v>
      </c>
      <c r="I450" s="142">
        <v>0</v>
      </c>
      <c r="J450" s="142"/>
      <c r="K450" s="142"/>
      <c r="L450" s="134">
        <v>0</v>
      </c>
      <c r="M450" s="134">
        <v>0</v>
      </c>
      <c r="N450" s="142">
        <v>0</v>
      </c>
      <c r="O450" s="142">
        <v>0</v>
      </c>
      <c r="P450" s="142">
        <v>0</v>
      </c>
      <c r="Q450" s="142">
        <v>0</v>
      </c>
      <c r="R450" s="142">
        <v>0</v>
      </c>
      <c r="S450" s="142">
        <v>0</v>
      </c>
      <c r="T450" s="142">
        <v>0</v>
      </c>
      <c r="U450" s="142">
        <v>0</v>
      </c>
      <c r="V450" s="142">
        <v>0</v>
      </c>
      <c r="W450" s="142">
        <v>0</v>
      </c>
    </row>
    <row r="451" spans="1:23" s="106" customFormat="1" ht="78.75" x14ac:dyDescent="0.25">
      <c r="A451" s="267">
        <f t="shared" si="141"/>
        <v>390</v>
      </c>
      <c r="B451" s="133" t="s">
        <v>1939</v>
      </c>
      <c r="C451" s="138" t="s">
        <v>1940</v>
      </c>
      <c r="D451" s="142">
        <v>0</v>
      </c>
      <c r="E451" s="142">
        <v>0</v>
      </c>
      <c r="F451" s="142">
        <v>0</v>
      </c>
      <c r="G451" s="142">
        <v>0</v>
      </c>
      <c r="H451" s="142">
        <v>0</v>
      </c>
      <c r="I451" s="142">
        <v>0</v>
      </c>
      <c r="J451" s="142"/>
      <c r="K451" s="142"/>
      <c r="L451" s="134">
        <v>0</v>
      </c>
      <c r="M451" s="134">
        <v>0</v>
      </c>
      <c r="N451" s="142">
        <v>0</v>
      </c>
      <c r="O451" s="142">
        <v>0</v>
      </c>
      <c r="P451" s="142">
        <v>0</v>
      </c>
      <c r="Q451" s="142">
        <v>0</v>
      </c>
      <c r="R451" s="142">
        <v>0</v>
      </c>
      <c r="S451" s="142">
        <v>0</v>
      </c>
      <c r="T451" s="142">
        <v>0</v>
      </c>
      <c r="U451" s="142">
        <v>0</v>
      </c>
      <c r="V451" s="142">
        <v>0</v>
      </c>
      <c r="W451" s="142">
        <v>0</v>
      </c>
    </row>
    <row r="452" spans="1:23" s="106" customFormat="1" ht="63" x14ac:dyDescent="0.25">
      <c r="A452" s="267">
        <f t="shared" si="141"/>
        <v>391</v>
      </c>
      <c r="B452" s="133" t="s">
        <v>1941</v>
      </c>
      <c r="C452" s="138" t="s">
        <v>1942</v>
      </c>
      <c r="D452" s="142">
        <v>0</v>
      </c>
      <c r="E452" s="142">
        <v>0</v>
      </c>
      <c r="F452" s="142">
        <v>0</v>
      </c>
      <c r="G452" s="142">
        <v>0</v>
      </c>
      <c r="H452" s="142">
        <v>0</v>
      </c>
      <c r="I452" s="142">
        <v>0</v>
      </c>
      <c r="J452" s="142"/>
      <c r="K452" s="142"/>
      <c r="L452" s="134">
        <v>0</v>
      </c>
      <c r="M452" s="134">
        <v>0</v>
      </c>
      <c r="N452" s="142">
        <v>0</v>
      </c>
      <c r="O452" s="142">
        <v>0</v>
      </c>
      <c r="P452" s="142">
        <v>0</v>
      </c>
      <c r="Q452" s="142">
        <v>0</v>
      </c>
      <c r="R452" s="142">
        <v>0</v>
      </c>
      <c r="S452" s="142">
        <v>0</v>
      </c>
      <c r="T452" s="142">
        <v>0</v>
      </c>
      <c r="U452" s="142">
        <v>0</v>
      </c>
      <c r="V452" s="142">
        <v>0</v>
      </c>
      <c r="W452" s="142">
        <v>0</v>
      </c>
    </row>
    <row r="453" spans="1:23" s="106" customFormat="1" ht="15.75" x14ac:dyDescent="0.25">
      <c r="A453" s="267"/>
      <c r="B453" s="187" t="s">
        <v>691</v>
      </c>
      <c r="C453" s="188"/>
      <c r="D453" s="201">
        <f t="shared" ref="D453:L453" si="147">SUM(D454:D460)</f>
        <v>0</v>
      </c>
      <c r="E453" s="201">
        <f t="shared" si="147"/>
        <v>0</v>
      </c>
      <c r="F453" s="201">
        <f t="shared" si="147"/>
        <v>0.35</v>
      </c>
      <c r="G453" s="201">
        <f t="shared" si="147"/>
        <v>0</v>
      </c>
      <c r="H453" s="201">
        <f t="shared" si="147"/>
        <v>0</v>
      </c>
      <c r="I453" s="201">
        <f t="shared" si="147"/>
        <v>0</v>
      </c>
      <c r="J453" s="201">
        <f t="shared" si="147"/>
        <v>0</v>
      </c>
      <c r="K453" s="201">
        <f t="shared" si="147"/>
        <v>0</v>
      </c>
      <c r="L453" s="201">
        <f t="shared" si="147"/>
        <v>0.35</v>
      </c>
      <c r="M453" s="201">
        <v>0</v>
      </c>
      <c r="N453" s="201">
        <f t="shared" ref="N453:W453" si="148">SUM(N454:N460)</f>
        <v>0</v>
      </c>
      <c r="O453" s="201">
        <f t="shared" si="148"/>
        <v>0</v>
      </c>
      <c r="P453" s="201">
        <f t="shared" si="148"/>
        <v>0</v>
      </c>
      <c r="Q453" s="201">
        <f t="shared" si="148"/>
        <v>0</v>
      </c>
      <c r="R453" s="201">
        <f t="shared" si="148"/>
        <v>0</v>
      </c>
      <c r="S453" s="201">
        <f t="shared" si="148"/>
        <v>0</v>
      </c>
      <c r="T453" s="201">
        <f t="shared" si="148"/>
        <v>0</v>
      </c>
      <c r="U453" s="201">
        <f t="shared" si="148"/>
        <v>0</v>
      </c>
      <c r="V453" s="201">
        <f t="shared" si="148"/>
        <v>0</v>
      </c>
      <c r="W453" s="201">
        <f t="shared" si="148"/>
        <v>0</v>
      </c>
    </row>
    <row r="454" spans="1:23" s="106" customFormat="1" ht="47.25" x14ac:dyDescent="0.25">
      <c r="A454" s="267">
        <f t="shared" si="141"/>
        <v>392</v>
      </c>
      <c r="B454" s="174" t="s">
        <v>692</v>
      </c>
      <c r="C454" s="138" t="s">
        <v>693</v>
      </c>
      <c r="D454" s="142">
        <v>0</v>
      </c>
      <c r="E454" s="142">
        <v>0</v>
      </c>
      <c r="F454" s="142">
        <v>0</v>
      </c>
      <c r="G454" s="142">
        <v>0</v>
      </c>
      <c r="H454" s="142">
        <v>0</v>
      </c>
      <c r="I454" s="142">
        <v>0</v>
      </c>
      <c r="J454" s="170">
        <v>0</v>
      </c>
      <c r="K454" s="170">
        <v>0</v>
      </c>
      <c r="L454" s="134">
        <v>0</v>
      </c>
      <c r="M454" s="134">
        <v>0</v>
      </c>
      <c r="N454" s="170">
        <f t="shared" ref="N454:W454" si="149">SUM(N455:N459)</f>
        <v>0</v>
      </c>
      <c r="O454" s="170">
        <f t="shared" si="149"/>
        <v>0</v>
      </c>
      <c r="P454" s="170">
        <f t="shared" si="149"/>
        <v>0</v>
      </c>
      <c r="Q454" s="170">
        <f t="shared" si="149"/>
        <v>0</v>
      </c>
      <c r="R454" s="170">
        <f t="shared" si="149"/>
        <v>0</v>
      </c>
      <c r="S454" s="170">
        <f t="shared" si="149"/>
        <v>0</v>
      </c>
      <c r="T454" s="170">
        <f t="shared" si="149"/>
        <v>0</v>
      </c>
      <c r="U454" s="170">
        <f t="shared" si="149"/>
        <v>0</v>
      </c>
      <c r="V454" s="170">
        <f t="shared" si="149"/>
        <v>0</v>
      </c>
      <c r="W454" s="170">
        <f t="shared" si="149"/>
        <v>0</v>
      </c>
    </row>
    <row r="455" spans="1:23" s="106" customFormat="1" ht="47.25" x14ac:dyDescent="0.25">
      <c r="A455" s="267">
        <f t="shared" si="141"/>
        <v>393</v>
      </c>
      <c r="B455" s="133" t="s">
        <v>694</v>
      </c>
      <c r="C455" s="138" t="s">
        <v>695</v>
      </c>
      <c r="D455" s="142">
        <v>0</v>
      </c>
      <c r="E455" s="142">
        <v>0</v>
      </c>
      <c r="F455" s="142">
        <v>0</v>
      </c>
      <c r="G455" s="142">
        <v>0</v>
      </c>
      <c r="H455" s="142">
        <v>0</v>
      </c>
      <c r="I455" s="142">
        <v>0</v>
      </c>
      <c r="J455" s="142"/>
      <c r="K455" s="142"/>
      <c r="L455" s="134">
        <v>0</v>
      </c>
      <c r="M455" s="134">
        <v>0</v>
      </c>
      <c r="N455" s="142">
        <v>0</v>
      </c>
      <c r="O455" s="142">
        <v>0</v>
      </c>
      <c r="P455" s="142">
        <v>0</v>
      </c>
      <c r="Q455" s="142">
        <v>0</v>
      </c>
      <c r="R455" s="142">
        <v>0</v>
      </c>
      <c r="S455" s="142">
        <v>0</v>
      </c>
      <c r="T455" s="142">
        <v>0</v>
      </c>
      <c r="U455" s="142">
        <v>0</v>
      </c>
      <c r="V455" s="142">
        <v>0</v>
      </c>
      <c r="W455" s="142">
        <v>0</v>
      </c>
    </row>
    <row r="456" spans="1:23" s="106" customFormat="1" ht="63" x14ac:dyDescent="0.25">
      <c r="A456" s="267">
        <f t="shared" si="141"/>
        <v>394</v>
      </c>
      <c r="B456" s="133" t="s">
        <v>696</v>
      </c>
      <c r="C456" s="138" t="s">
        <v>697</v>
      </c>
      <c r="D456" s="142">
        <v>0</v>
      </c>
      <c r="E456" s="142">
        <v>0</v>
      </c>
      <c r="F456" s="142">
        <v>0</v>
      </c>
      <c r="G456" s="142">
        <v>0</v>
      </c>
      <c r="H456" s="142">
        <v>0</v>
      </c>
      <c r="I456" s="142">
        <v>0</v>
      </c>
      <c r="J456" s="142"/>
      <c r="K456" s="142"/>
      <c r="L456" s="134">
        <v>0</v>
      </c>
      <c r="M456" s="134">
        <v>0</v>
      </c>
      <c r="N456" s="142">
        <v>0</v>
      </c>
      <c r="O456" s="142">
        <v>0</v>
      </c>
      <c r="P456" s="142">
        <v>0</v>
      </c>
      <c r="Q456" s="142">
        <v>0</v>
      </c>
      <c r="R456" s="142">
        <v>0</v>
      </c>
      <c r="S456" s="142">
        <v>0</v>
      </c>
      <c r="T456" s="142">
        <v>0</v>
      </c>
      <c r="U456" s="142">
        <v>0</v>
      </c>
      <c r="V456" s="142">
        <v>0</v>
      </c>
      <c r="W456" s="142">
        <v>0</v>
      </c>
    </row>
    <row r="457" spans="1:23" s="106" customFormat="1" ht="47.25" x14ac:dyDescent="0.25">
      <c r="A457" s="267">
        <f t="shared" si="141"/>
        <v>395</v>
      </c>
      <c r="B457" s="133" t="s">
        <v>698</v>
      </c>
      <c r="C457" s="138" t="s">
        <v>699</v>
      </c>
      <c r="D457" s="142">
        <v>0</v>
      </c>
      <c r="E457" s="142">
        <v>0</v>
      </c>
      <c r="F457" s="142">
        <v>0</v>
      </c>
      <c r="G457" s="142">
        <v>0</v>
      </c>
      <c r="H457" s="142">
        <v>0</v>
      </c>
      <c r="I457" s="142">
        <v>0</v>
      </c>
      <c r="J457" s="142"/>
      <c r="K457" s="142"/>
      <c r="L457" s="134">
        <v>0</v>
      </c>
      <c r="M457" s="134">
        <v>0</v>
      </c>
      <c r="N457" s="142">
        <v>0</v>
      </c>
      <c r="O457" s="142">
        <v>0</v>
      </c>
      <c r="P457" s="142">
        <v>0</v>
      </c>
      <c r="Q457" s="142">
        <v>0</v>
      </c>
      <c r="R457" s="142">
        <v>0</v>
      </c>
      <c r="S457" s="142">
        <v>0</v>
      </c>
      <c r="T457" s="142">
        <v>0</v>
      </c>
      <c r="U457" s="142">
        <v>0</v>
      </c>
      <c r="V457" s="142">
        <v>0</v>
      </c>
      <c r="W457" s="142">
        <v>0</v>
      </c>
    </row>
    <row r="458" spans="1:23" s="106" customFormat="1" ht="94.5" x14ac:dyDescent="0.25">
      <c r="A458" s="267">
        <f t="shared" si="141"/>
        <v>396</v>
      </c>
      <c r="B458" s="133" t="s">
        <v>700</v>
      </c>
      <c r="C458" s="138" t="s">
        <v>701</v>
      </c>
      <c r="D458" s="142">
        <v>0</v>
      </c>
      <c r="E458" s="142">
        <v>0</v>
      </c>
      <c r="F458" s="142">
        <v>0</v>
      </c>
      <c r="G458" s="142">
        <v>0</v>
      </c>
      <c r="H458" s="142">
        <v>0</v>
      </c>
      <c r="I458" s="142">
        <v>0</v>
      </c>
      <c r="J458" s="142"/>
      <c r="K458" s="142"/>
      <c r="L458" s="134">
        <v>0</v>
      </c>
      <c r="M458" s="134">
        <v>0</v>
      </c>
      <c r="N458" s="142">
        <v>0</v>
      </c>
      <c r="O458" s="142">
        <v>0</v>
      </c>
      <c r="P458" s="142">
        <v>0</v>
      </c>
      <c r="Q458" s="142">
        <v>0</v>
      </c>
      <c r="R458" s="142">
        <v>0</v>
      </c>
      <c r="S458" s="142">
        <v>0</v>
      </c>
      <c r="T458" s="142">
        <v>0</v>
      </c>
      <c r="U458" s="142">
        <v>0</v>
      </c>
      <c r="V458" s="142">
        <v>0</v>
      </c>
      <c r="W458" s="142">
        <v>0</v>
      </c>
    </row>
    <row r="459" spans="1:23" s="106" customFormat="1" ht="31.5" x14ac:dyDescent="0.25">
      <c r="A459" s="267">
        <f t="shared" si="141"/>
        <v>397</v>
      </c>
      <c r="B459" s="133" t="s">
        <v>1560</v>
      </c>
      <c r="C459" s="138" t="s">
        <v>1561</v>
      </c>
      <c r="D459" s="142">
        <v>0</v>
      </c>
      <c r="E459" s="142">
        <v>0</v>
      </c>
      <c r="F459" s="142">
        <v>0</v>
      </c>
      <c r="G459" s="142">
        <v>0</v>
      </c>
      <c r="H459" s="142">
        <v>0</v>
      </c>
      <c r="I459" s="142">
        <v>0</v>
      </c>
      <c r="J459" s="142"/>
      <c r="K459" s="142"/>
      <c r="L459" s="134">
        <v>0</v>
      </c>
      <c r="M459" s="134">
        <v>0</v>
      </c>
      <c r="N459" s="142">
        <v>0</v>
      </c>
      <c r="O459" s="142">
        <v>0</v>
      </c>
      <c r="P459" s="142">
        <v>0</v>
      </c>
      <c r="Q459" s="142">
        <v>0</v>
      </c>
      <c r="R459" s="142">
        <v>0</v>
      </c>
      <c r="S459" s="142">
        <v>0</v>
      </c>
      <c r="T459" s="142">
        <v>0</v>
      </c>
      <c r="U459" s="142">
        <v>0</v>
      </c>
      <c r="V459" s="142">
        <v>0</v>
      </c>
      <c r="W459" s="142">
        <v>0</v>
      </c>
    </row>
    <row r="460" spans="1:23" s="106" customFormat="1" ht="63" x14ac:dyDescent="0.25">
      <c r="A460" s="267">
        <f t="shared" si="141"/>
        <v>398</v>
      </c>
      <c r="B460" s="174" t="s">
        <v>1562</v>
      </c>
      <c r="C460" s="138" t="s">
        <v>1563</v>
      </c>
      <c r="D460" s="142">
        <v>0</v>
      </c>
      <c r="E460" s="142">
        <v>0</v>
      </c>
      <c r="F460" s="142">
        <v>0.35</v>
      </c>
      <c r="G460" s="142">
        <v>0</v>
      </c>
      <c r="H460" s="142">
        <v>0</v>
      </c>
      <c r="I460" s="142">
        <v>0</v>
      </c>
      <c r="J460" s="170">
        <v>0</v>
      </c>
      <c r="K460" s="170">
        <v>0</v>
      </c>
      <c r="L460" s="134">
        <v>0.35</v>
      </c>
      <c r="M460" s="134">
        <v>0</v>
      </c>
      <c r="N460" s="170">
        <f t="shared" ref="N460:W460" si="150">SUM(N461:N470)</f>
        <v>0</v>
      </c>
      <c r="O460" s="170">
        <f t="shared" si="150"/>
        <v>0</v>
      </c>
      <c r="P460" s="170">
        <f t="shared" si="150"/>
        <v>0</v>
      </c>
      <c r="Q460" s="170">
        <f t="shared" si="150"/>
        <v>0</v>
      </c>
      <c r="R460" s="170">
        <f t="shared" si="150"/>
        <v>0</v>
      </c>
      <c r="S460" s="170">
        <f t="shared" si="150"/>
        <v>0</v>
      </c>
      <c r="T460" s="170">
        <f t="shared" si="150"/>
        <v>0</v>
      </c>
      <c r="U460" s="170">
        <f t="shared" si="150"/>
        <v>0</v>
      </c>
      <c r="V460" s="170">
        <f t="shared" si="150"/>
        <v>0</v>
      </c>
      <c r="W460" s="170">
        <f t="shared" si="150"/>
        <v>0</v>
      </c>
    </row>
    <row r="461" spans="1:23" s="106" customFormat="1" ht="15.75" x14ac:dyDescent="0.25">
      <c r="A461" s="267"/>
      <c r="B461" s="187" t="s">
        <v>702</v>
      </c>
      <c r="C461" s="188"/>
      <c r="D461" s="201">
        <v>8.6008499999999994</v>
      </c>
      <c r="E461" s="201">
        <v>6.52</v>
      </c>
      <c r="F461" s="201">
        <v>31.942439999999998</v>
      </c>
      <c r="G461" s="201">
        <v>6.476</v>
      </c>
      <c r="H461" s="201">
        <v>10.666249999999998</v>
      </c>
      <c r="I461" s="201">
        <v>7.89</v>
      </c>
      <c r="J461" s="201">
        <v>0</v>
      </c>
      <c r="K461" s="201">
        <v>0</v>
      </c>
      <c r="L461" s="201">
        <v>51.209539999999997</v>
      </c>
      <c r="M461" s="201">
        <v>20.885999999999999</v>
      </c>
      <c r="N461" s="201">
        <f t="shared" ref="N461:W461" si="151">N462+N469+N483+N490+N510+N517+N528+N533+N538+N543+N546+N548+N552+N576+N584+N586+N592+N610+N620+N623+N628+N633+N648+N654+N664+N687+N689+N703+N706+N716+N721+N731+N758+N767+N770+N781+N823+N831+N834+N837+N848+N850+N852+N861+N864+N866</f>
        <v>0</v>
      </c>
      <c r="O461" s="201">
        <f t="shared" si="151"/>
        <v>0</v>
      </c>
      <c r="P461" s="201">
        <f t="shared" si="151"/>
        <v>0</v>
      </c>
      <c r="Q461" s="201">
        <f t="shared" si="151"/>
        <v>0</v>
      </c>
      <c r="R461" s="201">
        <f t="shared" si="151"/>
        <v>0</v>
      </c>
      <c r="S461" s="201">
        <f t="shared" si="151"/>
        <v>0</v>
      </c>
      <c r="T461" s="201">
        <f t="shared" si="151"/>
        <v>0</v>
      </c>
      <c r="U461" s="201">
        <f t="shared" si="151"/>
        <v>0</v>
      </c>
      <c r="V461" s="201">
        <f t="shared" si="151"/>
        <v>0</v>
      </c>
      <c r="W461" s="201">
        <f t="shared" si="151"/>
        <v>0</v>
      </c>
    </row>
    <row r="462" spans="1:23" s="106" customFormat="1" ht="15.75" x14ac:dyDescent="0.25">
      <c r="A462" s="267"/>
      <c r="B462" s="187" t="s">
        <v>179</v>
      </c>
      <c r="C462" s="188"/>
      <c r="D462" s="201">
        <f t="shared" ref="D462:L462" si="152">SUM(D463:D468)</f>
        <v>0</v>
      </c>
      <c r="E462" s="201">
        <f t="shared" si="152"/>
        <v>0</v>
      </c>
      <c r="F462" s="201">
        <f t="shared" si="152"/>
        <v>0.66500000000000004</v>
      </c>
      <c r="G462" s="201">
        <f t="shared" si="152"/>
        <v>0</v>
      </c>
      <c r="H462" s="201">
        <f t="shared" si="152"/>
        <v>0.316</v>
      </c>
      <c r="I462" s="201">
        <f t="shared" si="152"/>
        <v>0</v>
      </c>
      <c r="J462" s="201">
        <f t="shared" si="152"/>
        <v>0</v>
      </c>
      <c r="K462" s="201">
        <f t="shared" si="152"/>
        <v>0</v>
      </c>
      <c r="L462" s="201">
        <f t="shared" si="152"/>
        <v>0.98099999999999998</v>
      </c>
      <c r="M462" s="201">
        <v>0</v>
      </c>
      <c r="N462" s="201">
        <f t="shared" ref="N462:W462" si="153">SUM(N463:N468)</f>
        <v>0</v>
      </c>
      <c r="O462" s="201">
        <f t="shared" si="153"/>
        <v>0</v>
      </c>
      <c r="P462" s="201">
        <f t="shared" si="153"/>
        <v>0</v>
      </c>
      <c r="Q462" s="201">
        <f t="shared" si="153"/>
        <v>0</v>
      </c>
      <c r="R462" s="201">
        <f t="shared" si="153"/>
        <v>0</v>
      </c>
      <c r="S462" s="201">
        <f t="shared" si="153"/>
        <v>0</v>
      </c>
      <c r="T462" s="201">
        <f t="shared" si="153"/>
        <v>0</v>
      </c>
      <c r="U462" s="201">
        <f t="shared" si="153"/>
        <v>0</v>
      </c>
      <c r="V462" s="201">
        <f t="shared" si="153"/>
        <v>0</v>
      </c>
      <c r="W462" s="201">
        <f t="shared" si="153"/>
        <v>0</v>
      </c>
    </row>
    <row r="463" spans="1:23" s="106" customFormat="1" ht="63" x14ac:dyDescent="0.25">
      <c r="A463" s="267">
        <v>399</v>
      </c>
      <c r="B463" s="133" t="s">
        <v>703</v>
      </c>
      <c r="C463" s="138" t="s">
        <v>704</v>
      </c>
      <c r="D463" s="142">
        <v>0</v>
      </c>
      <c r="E463" s="142">
        <v>0</v>
      </c>
      <c r="F463" s="142">
        <v>0</v>
      </c>
      <c r="G463" s="142">
        <v>0</v>
      </c>
      <c r="H463" s="142">
        <v>0.316</v>
      </c>
      <c r="I463" s="142">
        <v>0</v>
      </c>
      <c r="J463" s="142"/>
      <c r="K463" s="142"/>
      <c r="L463" s="134">
        <v>0.316</v>
      </c>
      <c r="M463" s="134">
        <v>0</v>
      </c>
      <c r="N463" s="142">
        <v>0</v>
      </c>
      <c r="O463" s="142">
        <v>0</v>
      </c>
      <c r="P463" s="142">
        <v>0</v>
      </c>
      <c r="Q463" s="142">
        <v>0</v>
      </c>
      <c r="R463" s="142">
        <v>0</v>
      </c>
      <c r="S463" s="142">
        <v>0</v>
      </c>
      <c r="T463" s="142">
        <v>0</v>
      </c>
      <c r="U463" s="142">
        <v>0</v>
      </c>
      <c r="V463" s="142">
        <v>0</v>
      </c>
      <c r="W463" s="142">
        <v>0</v>
      </c>
    </row>
    <row r="464" spans="1:23" s="106" customFormat="1" ht="63" x14ac:dyDescent="0.25">
      <c r="A464" s="267">
        <f t="shared" si="141"/>
        <v>400</v>
      </c>
      <c r="B464" s="133" t="s">
        <v>1943</v>
      </c>
      <c r="C464" s="138" t="s">
        <v>1715</v>
      </c>
      <c r="D464" s="142">
        <v>0</v>
      </c>
      <c r="E464" s="142">
        <v>0</v>
      </c>
      <c r="F464" s="142">
        <v>0</v>
      </c>
      <c r="G464" s="142">
        <v>0</v>
      </c>
      <c r="H464" s="142">
        <v>0</v>
      </c>
      <c r="I464" s="142">
        <v>0</v>
      </c>
      <c r="J464" s="142"/>
      <c r="K464" s="142"/>
      <c r="L464" s="134">
        <v>0</v>
      </c>
      <c r="M464" s="134">
        <v>0</v>
      </c>
      <c r="N464" s="142">
        <v>0</v>
      </c>
      <c r="O464" s="142">
        <v>0</v>
      </c>
      <c r="P464" s="142">
        <v>0</v>
      </c>
      <c r="Q464" s="142">
        <v>0</v>
      </c>
      <c r="R464" s="142">
        <v>0</v>
      </c>
      <c r="S464" s="142">
        <v>0</v>
      </c>
      <c r="T464" s="142">
        <v>0</v>
      </c>
      <c r="U464" s="142">
        <v>0</v>
      </c>
      <c r="V464" s="142">
        <v>0</v>
      </c>
      <c r="W464" s="142">
        <v>0</v>
      </c>
    </row>
    <row r="465" spans="1:23" s="106" customFormat="1" ht="47.25" x14ac:dyDescent="0.25">
      <c r="A465" s="267">
        <f t="shared" si="141"/>
        <v>401</v>
      </c>
      <c r="B465" s="133" t="s">
        <v>1564</v>
      </c>
      <c r="C465" s="138" t="s">
        <v>1565</v>
      </c>
      <c r="D465" s="142">
        <v>0</v>
      </c>
      <c r="E465" s="142">
        <v>0</v>
      </c>
      <c r="F465" s="142">
        <v>0.29599999999999999</v>
      </c>
      <c r="G465" s="142">
        <v>0</v>
      </c>
      <c r="H465" s="142">
        <v>0</v>
      </c>
      <c r="I465" s="142">
        <v>0</v>
      </c>
      <c r="J465" s="142"/>
      <c r="K465" s="142"/>
      <c r="L465" s="134">
        <v>0.29599999999999999</v>
      </c>
      <c r="M465" s="134">
        <v>0</v>
      </c>
      <c r="N465" s="142">
        <v>0</v>
      </c>
      <c r="O465" s="142">
        <v>0</v>
      </c>
      <c r="P465" s="142">
        <v>0</v>
      </c>
      <c r="Q465" s="142">
        <v>0</v>
      </c>
      <c r="R465" s="142">
        <v>0</v>
      </c>
      <c r="S465" s="142">
        <v>0</v>
      </c>
      <c r="T465" s="142">
        <v>0</v>
      </c>
      <c r="U465" s="142">
        <v>0</v>
      </c>
      <c r="V465" s="142">
        <v>0</v>
      </c>
      <c r="W465" s="142">
        <v>0</v>
      </c>
    </row>
    <row r="466" spans="1:23" s="106" customFormat="1" ht="47.25" x14ac:dyDescent="0.25">
      <c r="A466" s="267">
        <f t="shared" si="141"/>
        <v>402</v>
      </c>
      <c r="B466" s="133" t="s">
        <v>1566</v>
      </c>
      <c r="C466" s="138" t="s">
        <v>1567</v>
      </c>
      <c r="D466" s="142">
        <v>0</v>
      </c>
      <c r="E466" s="142">
        <v>0</v>
      </c>
      <c r="F466" s="142">
        <v>0</v>
      </c>
      <c r="G466" s="142">
        <v>0</v>
      </c>
      <c r="H466" s="142">
        <v>0</v>
      </c>
      <c r="I466" s="142">
        <v>0</v>
      </c>
      <c r="J466" s="142"/>
      <c r="K466" s="142"/>
      <c r="L466" s="134">
        <v>0</v>
      </c>
      <c r="M466" s="134">
        <v>0</v>
      </c>
      <c r="N466" s="142">
        <v>0</v>
      </c>
      <c r="O466" s="142">
        <v>0</v>
      </c>
      <c r="P466" s="142">
        <v>0</v>
      </c>
      <c r="Q466" s="142">
        <v>0</v>
      </c>
      <c r="R466" s="142">
        <v>0</v>
      </c>
      <c r="S466" s="142">
        <v>0</v>
      </c>
      <c r="T466" s="142">
        <v>0</v>
      </c>
      <c r="U466" s="142">
        <v>0</v>
      </c>
      <c r="V466" s="142">
        <v>0</v>
      </c>
      <c r="W466" s="142">
        <v>0</v>
      </c>
    </row>
    <row r="467" spans="1:23" s="106" customFormat="1" ht="47.25" x14ac:dyDescent="0.25">
      <c r="A467" s="267">
        <f t="shared" si="141"/>
        <v>403</v>
      </c>
      <c r="B467" s="133" t="s">
        <v>1944</v>
      </c>
      <c r="C467" s="138" t="s">
        <v>1945</v>
      </c>
      <c r="D467" s="142">
        <v>0</v>
      </c>
      <c r="E467" s="142">
        <v>0</v>
      </c>
      <c r="F467" s="142">
        <v>0</v>
      </c>
      <c r="G467" s="142">
        <v>0</v>
      </c>
      <c r="H467" s="142">
        <v>0</v>
      </c>
      <c r="I467" s="142">
        <v>0</v>
      </c>
      <c r="J467" s="142"/>
      <c r="K467" s="142"/>
      <c r="L467" s="134">
        <v>0</v>
      </c>
      <c r="M467" s="134">
        <v>0</v>
      </c>
      <c r="N467" s="142">
        <v>0</v>
      </c>
      <c r="O467" s="142">
        <v>0</v>
      </c>
      <c r="P467" s="142">
        <v>0</v>
      </c>
      <c r="Q467" s="142">
        <v>0</v>
      </c>
      <c r="R467" s="142">
        <v>0</v>
      </c>
      <c r="S467" s="142">
        <v>0</v>
      </c>
      <c r="T467" s="142">
        <v>0</v>
      </c>
      <c r="U467" s="142">
        <v>0</v>
      </c>
      <c r="V467" s="142">
        <v>0</v>
      </c>
      <c r="W467" s="142">
        <v>0</v>
      </c>
    </row>
    <row r="468" spans="1:23" s="106" customFormat="1" ht="47.25" x14ac:dyDescent="0.25">
      <c r="A468" s="267">
        <f t="shared" si="141"/>
        <v>404</v>
      </c>
      <c r="B468" s="133" t="s">
        <v>1568</v>
      </c>
      <c r="C468" s="138" t="s">
        <v>1569</v>
      </c>
      <c r="D468" s="142">
        <v>0</v>
      </c>
      <c r="E468" s="142">
        <v>0</v>
      </c>
      <c r="F468" s="142">
        <v>0.36899999999999999</v>
      </c>
      <c r="G468" s="142">
        <v>0</v>
      </c>
      <c r="H468" s="142">
        <v>0</v>
      </c>
      <c r="I468" s="142">
        <v>0</v>
      </c>
      <c r="J468" s="142"/>
      <c r="K468" s="142"/>
      <c r="L468" s="134">
        <v>0.36899999999999999</v>
      </c>
      <c r="M468" s="134">
        <v>0</v>
      </c>
      <c r="N468" s="142">
        <v>0</v>
      </c>
      <c r="O468" s="142">
        <v>0</v>
      </c>
      <c r="P468" s="142">
        <v>0</v>
      </c>
      <c r="Q468" s="142">
        <v>0</v>
      </c>
      <c r="R468" s="142">
        <v>0</v>
      </c>
      <c r="S468" s="142">
        <v>0</v>
      </c>
      <c r="T468" s="142">
        <v>0</v>
      </c>
      <c r="U468" s="142">
        <v>0</v>
      </c>
      <c r="V468" s="142">
        <v>0</v>
      </c>
      <c r="W468" s="142">
        <v>0</v>
      </c>
    </row>
    <row r="469" spans="1:23" s="106" customFormat="1" ht="15.75" x14ac:dyDescent="0.25">
      <c r="A469" s="267"/>
      <c r="B469" s="187" t="s">
        <v>183</v>
      </c>
      <c r="C469" s="188"/>
      <c r="D469" s="201">
        <f t="shared" ref="D469:L469" si="154">SUM(D470:D482)</f>
        <v>9.2670000000000002E-2</v>
      </c>
      <c r="E469" s="201">
        <f t="shared" si="154"/>
        <v>0</v>
      </c>
      <c r="F469" s="201">
        <f t="shared" si="154"/>
        <v>0.46230000000000004</v>
      </c>
      <c r="G469" s="201">
        <f t="shared" si="154"/>
        <v>0.1</v>
      </c>
      <c r="H469" s="201">
        <f t="shared" si="154"/>
        <v>1.7534199999999998</v>
      </c>
      <c r="I469" s="201">
        <f t="shared" si="154"/>
        <v>1.6</v>
      </c>
      <c r="J469" s="201">
        <f t="shared" si="154"/>
        <v>0</v>
      </c>
      <c r="K469" s="201">
        <f t="shared" si="154"/>
        <v>0</v>
      </c>
      <c r="L469" s="201">
        <f t="shared" si="154"/>
        <v>2.3083899999999997</v>
      </c>
      <c r="M469" s="201">
        <v>1.7000000000000002</v>
      </c>
      <c r="N469" s="201">
        <f t="shared" ref="N469:W469" si="155">SUM(N470:N482)</f>
        <v>0</v>
      </c>
      <c r="O469" s="201">
        <f t="shared" si="155"/>
        <v>0</v>
      </c>
      <c r="P469" s="201">
        <f t="shared" si="155"/>
        <v>0</v>
      </c>
      <c r="Q469" s="201">
        <f t="shared" si="155"/>
        <v>0</v>
      </c>
      <c r="R469" s="201">
        <f t="shared" si="155"/>
        <v>0</v>
      </c>
      <c r="S469" s="201">
        <f t="shared" si="155"/>
        <v>0</v>
      </c>
      <c r="T469" s="201">
        <f t="shared" si="155"/>
        <v>0</v>
      </c>
      <c r="U469" s="201">
        <f t="shared" si="155"/>
        <v>0</v>
      </c>
      <c r="V469" s="201">
        <f t="shared" si="155"/>
        <v>0</v>
      </c>
      <c r="W469" s="201">
        <f t="shared" si="155"/>
        <v>0</v>
      </c>
    </row>
    <row r="470" spans="1:23" s="106" customFormat="1" ht="47.25" x14ac:dyDescent="0.25">
      <c r="A470" s="267">
        <f t="shared" si="141"/>
        <v>405</v>
      </c>
      <c r="B470" s="133" t="s">
        <v>705</v>
      </c>
      <c r="C470" s="138" t="s">
        <v>706</v>
      </c>
      <c r="D470" s="142">
        <v>0</v>
      </c>
      <c r="E470" s="142">
        <v>0</v>
      </c>
      <c r="F470" s="142">
        <v>0</v>
      </c>
      <c r="G470" s="142">
        <v>0</v>
      </c>
      <c r="H470" s="142">
        <v>0</v>
      </c>
      <c r="I470" s="142">
        <v>0</v>
      </c>
      <c r="J470" s="142"/>
      <c r="K470" s="142"/>
      <c r="L470" s="134">
        <v>0</v>
      </c>
      <c r="M470" s="134">
        <v>0</v>
      </c>
      <c r="N470" s="142">
        <v>0</v>
      </c>
      <c r="O470" s="142">
        <v>0</v>
      </c>
      <c r="P470" s="142">
        <v>0</v>
      </c>
      <c r="Q470" s="142">
        <v>0</v>
      </c>
      <c r="R470" s="142">
        <v>0</v>
      </c>
      <c r="S470" s="142">
        <v>0</v>
      </c>
      <c r="T470" s="142">
        <v>0</v>
      </c>
      <c r="U470" s="142">
        <v>0</v>
      </c>
      <c r="V470" s="142">
        <v>0</v>
      </c>
      <c r="W470" s="142">
        <v>0</v>
      </c>
    </row>
    <row r="471" spans="1:23" s="106" customFormat="1" ht="47.25" x14ac:dyDescent="0.25">
      <c r="A471" s="267">
        <f t="shared" si="141"/>
        <v>406</v>
      </c>
      <c r="B471" s="174" t="s">
        <v>707</v>
      </c>
      <c r="C471" s="138" t="s">
        <v>708</v>
      </c>
      <c r="D471" s="142">
        <v>0</v>
      </c>
      <c r="E471" s="142">
        <v>0</v>
      </c>
      <c r="F471" s="142">
        <v>0</v>
      </c>
      <c r="G471" s="142">
        <v>0</v>
      </c>
      <c r="H471" s="142">
        <v>1.091</v>
      </c>
      <c r="I471" s="142">
        <v>0.8</v>
      </c>
      <c r="J471" s="170">
        <v>0</v>
      </c>
      <c r="K471" s="170">
        <v>0</v>
      </c>
      <c r="L471" s="134">
        <v>1.091</v>
      </c>
      <c r="M471" s="134">
        <v>0.8</v>
      </c>
      <c r="N471" s="170">
        <f t="shared" ref="N471:W471" si="156">SUM(N472:N475)</f>
        <v>0</v>
      </c>
      <c r="O471" s="170">
        <f t="shared" si="156"/>
        <v>0</v>
      </c>
      <c r="P471" s="170">
        <f t="shared" si="156"/>
        <v>0</v>
      </c>
      <c r="Q471" s="170">
        <f t="shared" si="156"/>
        <v>0</v>
      </c>
      <c r="R471" s="170">
        <f t="shared" si="156"/>
        <v>0</v>
      </c>
      <c r="S471" s="170">
        <f t="shared" si="156"/>
        <v>0</v>
      </c>
      <c r="T471" s="170">
        <f t="shared" si="156"/>
        <v>0</v>
      </c>
      <c r="U471" s="170">
        <f t="shared" si="156"/>
        <v>0</v>
      </c>
      <c r="V471" s="170">
        <f t="shared" si="156"/>
        <v>0</v>
      </c>
      <c r="W471" s="170">
        <f t="shared" si="156"/>
        <v>0</v>
      </c>
    </row>
    <row r="472" spans="1:23" s="106" customFormat="1" ht="31.5" x14ac:dyDescent="0.25">
      <c r="A472" s="267">
        <f t="shared" si="141"/>
        <v>407</v>
      </c>
      <c r="B472" s="133" t="s">
        <v>709</v>
      </c>
      <c r="C472" s="138" t="s">
        <v>710</v>
      </c>
      <c r="D472" s="142">
        <v>0</v>
      </c>
      <c r="E472" s="142">
        <v>0</v>
      </c>
      <c r="F472" s="142">
        <v>0</v>
      </c>
      <c r="G472" s="142">
        <v>0</v>
      </c>
      <c r="H472" s="142">
        <v>0</v>
      </c>
      <c r="I472" s="142">
        <v>0</v>
      </c>
      <c r="J472" s="142"/>
      <c r="K472" s="142"/>
      <c r="L472" s="134">
        <v>0</v>
      </c>
      <c r="M472" s="134">
        <v>0</v>
      </c>
      <c r="N472" s="142">
        <v>0</v>
      </c>
      <c r="O472" s="142">
        <v>0</v>
      </c>
      <c r="P472" s="142">
        <v>0</v>
      </c>
      <c r="Q472" s="142">
        <v>0</v>
      </c>
      <c r="R472" s="142">
        <v>0</v>
      </c>
      <c r="S472" s="142">
        <v>0</v>
      </c>
      <c r="T472" s="142">
        <v>0</v>
      </c>
      <c r="U472" s="142">
        <v>0</v>
      </c>
      <c r="V472" s="142">
        <v>0</v>
      </c>
      <c r="W472" s="142">
        <v>0</v>
      </c>
    </row>
    <row r="473" spans="1:23" s="106" customFormat="1" ht="47.25" x14ac:dyDescent="0.25">
      <c r="A473" s="267">
        <f t="shared" ref="A473:A536" si="157">IF(A472&gt;0,A472+1,A471+1)</f>
        <v>408</v>
      </c>
      <c r="B473" s="133" t="s">
        <v>711</v>
      </c>
      <c r="C473" s="138" t="s">
        <v>712</v>
      </c>
      <c r="D473" s="142">
        <v>0</v>
      </c>
      <c r="E473" s="142">
        <v>0</v>
      </c>
      <c r="F473" s="142">
        <v>0</v>
      </c>
      <c r="G473" s="142">
        <v>0</v>
      </c>
      <c r="H473" s="142">
        <v>0.41142000000000001</v>
      </c>
      <c r="I473" s="142">
        <v>0.8</v>
      </c>
      <c r="J473" s="142"/>
      <c r="K473" s="142"/>
      <c r="L473" s="134">
        <v>0.41142000000000001</v>
      </c>
      <c r="M473" s="134">
        <v>0.8</v>
      </c>
      <c r="N473" s="142">
        <v>0</v>
      </c>
      <c r="O473" s="142">
        <v>0</v>
      </c>
      <c r="P473" s="142">
        <v>0</v>
      </c>
      <c r="Q473" s="142">
        <v>0</v>
      </c>
      <c r="R473" s="142">
        <v>0</v>
      </c>
      <c r="S473" s="142">
        <v>0</v>
      </c>
      <c r="T473" s="142">
        <v>0</v>
      </c>
      <c r="U473" s="142">
        <v>0</v>
      </c>
      <c r="V473" s="142">
        <v>0</v>
      </c>
      <c r="W473" s="142">
        <v>0</v>
      </c>
    </row>
    <row r="474" spans="1:23" s="106" customFormat="1" ht="47.25" x14ac:dyDescent="0.25">
      <c r="A474" s="267">
        <f t="shared" si="157"/>
        <v>409</v>
      </c>
      <c r="B474" s="133" t="s">
        <v>713</v>
      </c>
      <c r="C474" s="139" t="s">
        <v>714</v>
      </c>
      <c r="D474" s="142">
        <v>0</v>
      </c>
      <c r="E474" s="142">
        <v>0</v>
      </c>
      <c r="F474" s="142">
        <v>0</v>
      </c>
      <c r="G474" s="142">
        <v>0</v>
      </c>
      <c r="H474" s="142">
        <v>0.251</v>
      </c>
      <c r="I474" s="142">
        <v>0</v>
      </c>
      <c r="J474" s="142"/>
      <c r="K474" s="142"/>
      <c r="L474" s="134">
        <v>0.251</v>
      </c>
      <c r="M474" s="134">
        <v>0</v>
      </c>
      <c r="N474" s="142">
        <v>0</v>
      </c>
      <c r="O474" s="142">
        <v>0</v>
      </c>
      <c r="P474" s="142">
        <v>0</v>
      </c>
      <c r="Q474" s="142">
        <v>0</v>
      </c>
      <c r="R474" s="142">
        <v>0</v>
      </c>
      <c r="S474" s="142">
        <v>0</v>
      </c>
      <c r="T474" s="142">
        <v>0</v>
      </c>
      <c r="U474" s="142">
        <v>0</v>
      </c>
      <c r="V474" s="142">
        <v>0</v>
      </c>
      <c r="W474" s="142">
        <v>0</v>
      </c>
    </row>
    <row r="475" spans="1:23" s="106" customFormat="1" ht="63" x14ac:dyDescent="0.25">
      <c r="A475" s="267">
        <f t="shared" si="157"/>
        <v>410</v>
      </c>
      <c r="B475" s="133" t="s">
        <v>715</v>
      </c>
      <c r="C475" s="138" t="s">
        <v>716</v>
      </c>
      <c r="D475" s="142">
        <v>0</v>
      </c>
      <c r="E475" s="142">
        <v>0</v>
      </c>
      <c r="F475" s="142">
        <v>0</v>
      </c>
      <c r="G475" s="142">
        <v>0</v>
      </c>
      <c r="H475" s="142">
        <v>0</v>
      </c>
      <c r="I475" s="142">
        <v>0</v>
      </c>
      <c r="J475" s="142"/>
      <c r="K475" s="142"/>
      <c r="L475" s="134">
        <v>0</v>
      </c>
      <c r="M475" s="134">
        <v>0</v>
      </c>
      <c r="N475" s="142">
        <v>0</v>
      </c>
      <c r="O475" s="142">
        <v>0</v>
      </c>
      <c r="P475" s="142">
        <v>0</v>
      </c>
      <c r="Q475" s="142">
        <v>0</v>
      </c>
      <c r="R475" s="142">
        <v>0</v>
      </c>
      <c r="S475" s="142">
        <v>0</v>
      </c>
      <c r="T475" s="142">
        <v>0</v>
      </c>
      <c r="U475" s="142">
        <v>0</v>
      </c>
      <c r="V475" s="142">
        <v>0</v>
      </c>
      <c r="W475" s="142">
        <v>0</v>
      </c>
    </row>
    <row r="476" spans="1:23" s="106" customFormat="1" ht="63" x14ac:dyDescent="0.25">
      <c r="A476" s="267">
        <f t="shared" si="157"/>
        <v>411</v>
      </c>
      <c r="B476" s="174" t="s">
        <v>717</v>
      </c>
      <c r="C476" s="138" t="s">
        <v>718</v>
      </c>
      <c r="D476" s="142">
        <v>0</v>
      </c>
      <c r="E476" s="142">
        <v>0</v>
      </c>
      <c r="F476" s="142">
        <v>0</v>
      </c>
      <c r="G476" s="142">
        <v>0</v>
      </c>
      <c r="H476" s="142">
        <v>0</v>
      </c>
      <c r="I476" s="142">
        <v>0</v>
      </c>
      <c r="J476" s="170">
        <v>0</v>
      </c>
      <c r="K476" s="170">
        <v>0</v>
      </c>
      <c r="L476" s="134">
        <v>0</v>
      </c>
      <c r="M476" s="134">
        <v>0</v>
      </c>
      <c r="N476" s="170">
        <f t="shared" ref="N476:W476" si="158">SUM(N477:N480)</f>
        <v>0</v>
      </c>
      <c r="O476" s="170">
        <f t="shared" si="158"/>
        <v>0</v>
      </c>
      <c r="P476" s="170">
        <f t="shared" si="158"/>
        <v>0</v>
      </c>
      <c r="Q476" s="170">
        <f t="shared" si="158"/>
        <v>0</v>
      </c>
      <c r="R476" s="170">
        <f t="shared" si="158"/>
        <v>0</v>
      </c>
      <c r="S476" s="170">
        <f t="shared" si="158"/>
        <v>0</v>
      </c>
      <c r="T476" s="170">
        <f t="shared" si="158"/>
        <v>0</v>
      </c>
      <c r="U476" s="170">
        <f t="shared" si="158"/>
        <v>0</v>
      </c>
      <c r="V476" s="170">
        <f t="shared" si="158"/>
        <v>0</v>
      </c>
      <c r="W476" s="170">
        <f t="shared" si="158"/>
        <v>0</v>
      </c>
    </row>
    <row r="477" spans="1:23" s="106" customFormat="1" ht="47.25" x14ac:dyDescent="0.25">
      <c r="A477" s="267">
        <f t="shared" si="157"/>
        <v>412</v>
      </c>
      <c r="B477" s="133" t="s">
        <v>719</v>
      </c>
      <c r="C477" s="138" t="s">
        <v>720</v>
      </c>
      <c r="D477" s="142">
        <v>0</v>
      </c>
      <c r="E477" s="142">
        <v>0</v>
      </c>
      <c r="F477" s="142">
        <v>9.9000000000000005E-2</v>
      </c>
      <c r="G477" s="142">
        <v>0</v>
      </c>
      <c r="H477" s="142">
        <v>0</v>
      </c>
      <c r="I477" s="142">
        <v>0</v>
      </c>
      <c r="J477" s="142"/>
      <c r="K477" s="142"/>
      <c r="L477" s="134">
        <v>9.9000000000000005E-2</v>
      </c>
      <c r="M477" s="134">
        <v>0</v>
      </c>
      <c r="N477" s="142">
        <v>0</v>
      </c>
      <c r="O477" s="142">
        <v>0</v>
      </c>
      <c r="P477" s="142">
        <v>0</v>
      </c>
      <c r="Q477" s="142">
        <v>0</v>
      </c>
      <c r="R477" s="142">
        <v>0</v>
      </c>
      <c r="S477" s="142">
        <v>0</v>
      </c>
      <c r="T477" s="142">
        <v>0</v>
      </c>
      <c r="U477" s="142">
        <v>0</v>
      </c>
      <c r="V477" s="142">
        <v>0</v>
      </c>
      <c r="W477" s="142">
        <v>0</v>
      </c>
    </row>
    <row r="478" spans="1:23" s="106" customFormat="1" ht="47.25" x14ac:dyDescent="0.25">
      <c r="A478" s="267">
        <f t="shared" si="157"/>
        <v>413</v>
      </c>
      <c r="B478" s="133" t="s">
        <v>721</v>
      </c>
      <c r="C478" s="138" t="s">
        <v>722</v>
      </c>
      <c r="D478" s="142">
        <v>0</v>
      </c>
      <c r="E478" s="142">
        <v>0</v>
      </c>
      <c r="F478" s="142">
        <v>0</v>
      </c>
      <c r="G478" s="142">
        <v>0</v>
      </c>
      <c r="H478" s="142">
        <v>0</v>
      </c>
      <c r="I478" s="142">
        <v>0</v>
      </c>
      <c r="J478" s="142"/>
      <c r="K478" s="142"/>
      <c r="L478" s="134">
        <v>0</v>
      </c>
      <c r="M478" s="134">
        <v>0</v>
      </c>
      <c r="N478" s="142">
        <v>0</v>
      </c>
      <c r="O478" s="142">
        <v>0</v>
      </c>
      <c r="P478" s="142">
        <v>0</v>
      </c>
      <c r="Q478" s="142">
        <v>0</v>
      </c>
      <c r="R478" s="142">
        <v>0</v>
      </c>
      <c r="S478" s="142">
        <v>0</v>
      </c>
      <c r="T478" s="142">
        <v>0</v>
      </c>
      <c r="U478" s="142">
        <v>0</v>
      </c>
      <c r="V478" s="142">
        <v>0</v>
      </c>
      <c r="W478" s="142">
        <v>0</v>
      </c>
    </row>
    <row r="479" spans="1:23" s="106" customFormat="1" ht="47.25" x14ac:dyDescent="0.25">
      <c r="A479" s="267">
        <f t="shared" si="157"/>
        <v>414</v>
      </c>
      <c r="B479" s="133" t="s">
        <v>723</v>
      </c>
      <c r="C479" s="138" t="s">
        <v>724</v>
      </c>
      <c r="D479" s="142">
        <v>0</v>
      </c>
      <c r="E479" s="142">
        <v>0</v>
      </c>
      <c r="F479" s="142">
        <v>0</v>
      </c>
      <c r="G479" s="142">
        <v>0</v>
      </c>
      <c r="H479" s="142">
        <v>0</v>
      </c>
      <c r="I479" s="142">
        <v>0</v>
      </c>
      <c r="J479" s="142"/>
      <c r="K479" s="142"/>
      <c r="L479" s="134">
        <v>0</v>
      </c>
      <c r="M479" s="134">
        <v>0</v>
      </c>
      <c r="N479" s="142">
        <v>0</v>
      </c>
      <c r="O479" s="142">
        <v>0</v>
      </c>
      <c r="P479" s="142">
        <v>0</v>
      </c>
      <c r="Q479" s="142">
        <v>0</v>
      </c>
      <c r="R479" s="142">
        <v>0</v>
      </c>
      <c r="S479" s="142">
        <v>0</v>
      </c>
      <c r="T479" s="142">
        <v>0</v>
      </c>
      <c r="U479" s="142">
        <v>0</v>
      </c>
      <c r="V479" s="142">
        <v>0</v>
      </c>
      <c r="W479" s="142">
        <v>0</v>
      </c>
    </row>
    <row r="480" spans="1:23" s="106" customFormat="1" ht="63" x14ac:dyDescent="0.25">
      <c r="A480" s="267">
        <f t="shared" si="157"/>
        <v>415</v>
      </c>
      <c r="B480" s="133" t="s">
        <v>1946</v>
      </c>
      <c r="C480" s="138" t="s">
        <v>725</v>
      </c>
      <c r="D480" s="142">
        <v>0</v>
      </c>
      <c r="E480" s="142">
        <v>0</v>
      </c>
      <c r="F480" s="142">
        <v>0</v>
      </c>
      <c r="G480" s="142">
        <v>0</v>
      </c>
      <c r="H480" s="142">
        <v>0</v>
      </c>
      <c r="I480" s="142">
        <v>0</v>
      </c>
      <c r="J480" s="142"/>
      <c r="K480" s="142"/>
      <c r="L480" s="134">
        <v>0</v>
      </c>
      <c r="M480" s="134">
        <v>0</v>
      </c>
      <c r="N480" s="142">
        <v>0</v>
      </c>
      <c r="O480" s="142">
        <v>0</v>
      </c>
      <c r="P480" s="142">
        <v>0</v>
      </c>
      <c r="Q480" s="142">
        <v>0</v>
      </c>
      <c r="R480" s="142">
        <v>0</v>
      </c>
      <c r="S480" s="142">
        <v>0</v>
      </c>
      <c r="T480" s="142">
        <v>0</v>
      </c>
      <c r="U480" s="142">
        <v>0</v>
      </c>
      <c r="V480" s="142">
        <v>0</v>
      </c>
      <c r="W480" s="142">
        <v>0</v>
      </c>
    </row>
    <row r="481" spans="1:23" s="106" customFormat="1" ht="31.5" x14ac:dyDescent="0.25">
      <c r="A481" s="267">
        <f t="shared" si="157"/>
        <v>416</v>
      </c>
      <c r="B481" s="174" t="s">
        <v>726</v>
      </c>
      <c r="C481" s="138" t="s">
        <v>727</v>
      </c>
      <c r="D481" s="142">
        <v>9.2670000000000002E-2</v>
      </c>
      <c r="E481" s="142">
        <v>0</v>
      </c>
      <c r="F481" s="142">
        <v>0</v>
      </c>
      <c r="G481" s="142">
        <v>0</v>
      </c>
      <c r="H481" s="142">
        <v>0</v>
      </c>
      <c r="I481" s="142">
        <v>0</v>
      </c>
      <c r="J481" s="170">
        <v>0</v>
      </c>
      <c r="K481" s="170">
        <v>0</v>
      </c>
      <c r="L481" s="134">
        <v>9.2670000000000002E-2</v>
      </c>
      <c r="M481" s="134">
        <v>0</v>
      </c>
      <c r="N481" s="170">
        <f t="shared" ref="N481:W481" si="159">SUM(N482:N485)</f>
        <v>0</v>
      </c>
      <c r="O481" s="170">
        <f t="shared" si="159"/>
        <v>0</v>
      </c>
      <c r="P481" s="170">
        <f t="shared" si="159"/>
        <v>0</v>
      </c>
      <c r="Q481" s="170">
        <f t="shared" si="159"/>
        <v>0</v>
      </c>
      <c r="R481" s="170">
        <f t="shared" si="159"/>
        <v>0</v>
      </c>
      <c r="S481" s="170">
        <f t="shared" si="159"/>
        <v>0</v>
      </c>
      <c r="T481" s="170">
        <f t="shared" si="159"/>
        <v>0</v>
      </c>
      <c r="U481" s="170">
        <f t="shared" si="159"/>
        <v>0</v>
      </c>
      <c r="V481" s="170">
        <f t="shared" si="159"/>
        <v>0</v>
      </c>
      <c r="W481" s="170">
        <f t="shared" si="159"/>
        <v>0</v>
      </c>
    </row>
    <row r="482" spans="1:23" s="106" customFormat="1" ht="47.25" x14ac:dyDescent="0.25">
      <c r="A482" s="267">
        <f t="shared" si="157"/>
        <v>417</v>
      </c>
      <c r="B482" s="133" t="s">
        <v>1570</v>
      </c>
      <c r="C482" s="138" t="s">
        <v>1571</v>
      </c>
      <c r="D482" s="142">
        <v>0</v>
      </c>
      <c r="E482" s="142">
        <v>0</v>
      </c>
      <c r="F482" s="142">
        <v>0.36330000000000001</v>
      </c>
      <c r="G482" s="142">
        <v>0.1</v>
      </c>
      <c r="H482" s="142">
        <v>0</v>
      </c>
      <c r="I482" s="142">
        <v>0</v>
      </c>
      <c r="J482" s="142"/>
      <c r="K482" s="142"/>
      <c r="L482" s="134">
        <v>0.36330000000000001</v>
      </c>
      <c r="M482" s="134">
        <v>0.1</v>
      </c>
      <c r="N482" s="142">
        <v>0</v>
      </c>
      <c r="O482" s="142">
        <v>0</v>
      </c>
      <c r="P482" s="142">
        <v>0</v>
      </c>
      <c r="Q482" s="142">
        <v>0</v>
      </c>
      <c r="R482" s="142">
        <v>0</v>
      </c>
      <c r="S482" s="142">
        <v>0</v>
      </c>
      <c r="T482" s="142">
        <v>0</v>
      </c>
      <c r="U482" s="142">
        <v>0</v>
      </c>
      <c r="V482" s="142">
        <v>0</v>
      </c>
      <c r="W482" s="142">
        <v>0</v>
      </c>
    </row>
    <row r="483" spans="1:23" s="106" customFormat="1" ht="15.75" x14ac:dyDescent="0.25">
      <c r="A483" s="267"/>
      <c r="B483" s="187" t="s">
        <v>190</v>
      </c>
      <c r="C483" s="188"/>
      <c r="D483" s="201">
        <f t="shared" ref="D483:L483" si="160">SUM(D484:D489)</f>
        <v>0.36099999999999999</v>
      </c>
      <c r="E483" s="201">
        <f t="shared" si="160"/>
        <v>0.4</v>
      </c>
      <c r="F483" s="201">
        <f t="shared" si="160"/>
        <v>0.19500000000000001</v>
      </c>
      <c r="G483" s="201">
        <f t="shared" si="160"/>
        <v>0.25</v>
      </c>
      <c r="H483" s="201">
        <f t="shared" si="160"/>
        <v>0</v>
      </c>
      <c r="I483" s="201">
        <f t="shared" si="160"/>
        <v>0</v>
      </c>
      <c r="J483" s="201">
        <f t="shared" si="160"/>
        <v>0</v>
      </c>
      <c r="K483" s="201">
        <f t="shared" si="160"/>
        <v>0</v>
      </c>
      <c r="L483" s="201">
        <f t="shared" si="160"/>
        <v>0.55600000000000005</v>
      </c>
      <c r="M483" s="201">
        <v>0.65</v>
      </c>
      <c r="N483" s="201">
        <f t="shared" ref="N483:W483" si="161">SUM(N484:N489)</f>
        <v>0</v>
      </c>
      <c r="O483" s="201">
        <f t="shared" si="161"/>
        <v>0</v>
      </c>
      <c r="P483" s="201">
        <f t="shared" si="161"/>
        <v>0</v>
      </c>
      <c r="Q483" s="201">
        <f t="shared" si="161"/>
        <v>0</v>
      </c>
      <c r="R483" s="201">
        <f t="shared" si="161"/>
        <v>0</v>
      </c>
      <c r="S483" s="201">
        <f t="shared" si="161"/>
        <v>0</v>
      </c>
      <c r="T483" s="201">
        <f t="shared" si="161"/>
        <v>0</v>
      </c>
      <c r="U483" s="201">
        <f t="shared" si="161"/>
        <v>0</v>
      </c>
      <c r="V483" s="201">
        <f t="shared" si="161"/>
        <v>0</v>
      </c>
      <c r="W483" s="201">
        <f t="shared" si="161"/>
        <v>0</v>
      </c>
    </row>
    <row r="484" spans="1:23" s="106" customFormat="1" ht="63" x14ac:dyDescent="0.25">
      <c r="A484" s="267">
        <f t="shared" si="157"/>
        <v>418</v>
      </c>
      <c r="B484" s="133" t="s">
        <v>728</v>
      </c>
      <c r="C484" s="138" t="s">
        <v>729</v>
      </c>
      <c r="D484" s="142">
        <v>0</v>
      </c>
      <c r="E484" s="142">
        <v>0</v>
      </c>
      <c r="F484" s="142">
        <v>0</v>
      </c>
      <c r="G484" s="142">
        <v>0</v>
      </c>
      <c r="H484" s="142">
        <v>0</v>
      </c>
      <c r="I484" s="142">
        <v>0</v>
      </c>
      <c r="J484" s="142"/>
      <c r="K484" s="142"/>
      <c r="L484" s="134">
        <v>0</v>
      </c>
      <c r="M484" s="134">
        <v>0</v>
      </c>
      <c r="N484" s="142">
        <v>0</v>
      </c>
      <c r="O484" s="142">
        <v>0</v>
      </c>
      <c r="P484" s="142">
        <v>0</v>
      </c>
      <c r="Q484" s="142">
        <v>0</v>
      </c>
      <c r="R484" s="142">
        <v>0</v>
      </c>
      <c r="S484" s="142">
        <v>0</v>
      </c>
      <c r="T484" s="142">
        <v>0</v>
      </c>
      <c r="U484" s="142">
        <v>0</v>
      </c>
      <c r="V484" s="142">
        <v>0</v>
      </c>
      <c r="W484" s="142">
        <v>0</v>
      </c>
    </row>
    <row r="485" spans="1:23" s="106" customFormat="1" ht="63" x14ac:dyDescent="0.25">
      <c r="A485" s="267">
        <f t="shared" si="157"/>
        <v>419</v>
      </c>
      <c r="B485" s="133" t="s">
        <v>730</v>
      </c>
      <c r="C485" s="138" t="s">
        <v>731</v>
      </c>
      <c r="D485" s="142">
        <v>0</v>
      </c>
      <c r="E485" s="142">
        <v>0</v>
      </c>
      <c r="F485" s="142">
        <v>0</v>
      </c>
      <c r="G485" s="142">
        <v>0</v>
      </c>
      <c r="H485" s="142">
        <v>0</v>
      </c>
      <c r="I485" s="142">
        <v>0</v>
      </c>
      <c r="J485" s="142"/>
      <c r="K485" s="142"/>
      <c r="L485" s="134">
        <v>0</v>
      </c>
      <c r="M485" s="134">
        <v>0</v>
      </c>
      <c r="N485" s="142">
        <v>0</v>
      </c>
      <c r="O485" s="142">
        <v>0</v>
      </c>
      <c r="P485" s="142">
        <v>0</v>
      </c>
      <c r="Q485" s="142">
        <v>0</v>
      </c>
      <c r="R485" s="142">
        <v>0</v>
      </c>
      <c r="S485" s="142">
        <v>0</v>
      </c>
      <c r="T485" s="142">
        <v>0</v>
      </c>
      <c r="U485" s="142">
        <v>0</v>
      </c>
      <c r="V485" s="142">
        <v>0</v>
      </c>
      <c r="W485" s="142">
        <v>0</v>
      </c>
    </row>
    <row r="486" spans="1:23" s="106" customFormat="1" ht="47.25" x14ac:dyDescent="0.25">
      <c r="A486" s="267">
        <f t="shared" si="157"/>
        <v>420</v>
      </c>
      <c r="B486" s="174" t="s">
        <v>732</v>
      </c>
      <c r="C486" s="138" t="s">
        <v>733</v>
      </c>
      <c r="D486" s="142">
        <v>0</v>
      </c>
      <c r="E486" s="142">
        <v>0</v>
      </c>
      <c r="F486" s="142">
        <v>0</v>
      </c>
      <c r="G486" s="142">
        <v>0</v>
      </c>
      <c r="H486" s="142">
        <v>0</v>
      </c>
      <c r="I486" s="142">
        <v>0</v>
      </c>
      <c r="J486" s="170">
        <v>0</v>
      </c>
      <c r="K486" s="170">
        <v>0</v>
      </c>
      <c r="L486" s="134">
        <v>0</v>
      </c>
      <c r="M486" s="134">
        <v>0</v>
      </c>
      <c r="N486" s="170">
        <f t="shared" ref="N486:W486" si="162">SUM(N487:N488)</f>
        <v>0</v>
      </c>
      <c r="O486" s="170">
        <f t="shared" si="162"/>
        <v>0</v>
      </c>
      <c r="P486" s="170">
        <f t="shared" si="162"/>
        <v>0</v>
      </c>
      <c r="Q486" s="170">
        <f t="shared" si="162"/>
        <v>0</v>
      </c>
      <c r="R486" s="170">
        <f t="shared" si="162"/>
        <v>0</v>
      </c>
      <c r="S486" s="170">
        <f t="shared" si="162"/>
        <v>0</v>
      </c>
      <c r="T486" s="170">
        <f t="shared" si="162"/>
        <v>0</v>
      </c>
      <c r="U486" s="170">
        <f t="shared" si="162"/>
        <v>0</v>
      </c>
      <c r="V486" s="170">
        <f t="shared" si="162"/>
        <v>0</v>
      </c>
      <c r="W486" s="170">
        <f t="shared" si="162"/>
        <v>0</v>
      </c>
    </row>
    <row r="487" spans="1:23" s="106" customFormat="1" ht="31.5" x14ac:dyDescent="0.25">
      <c r="A487" s="267">
        <f t="shared" si="157"/>
        <v>421</v>
      </c>
      <c r="B487" s="133" t="s">
        <v>734</v>
      </c>
      <c r="C487" s="138" t="s">
        <v>735</v>
      </c>
      <c r="D487" s="142">
        <v>0</v>
      </c>
      <c r="E487" s="142">
        <v>0</v>
      </c>
      <c r="F487" s="142">
        <v>0.19500000000000001</v>
      </c>
      <c r="G487" s="142">
        <v>0.25</v>
      </c>
      <c r="H487" s="142">
        <v>0</v>
      </c>
      <c r="I487" s="142">
        <v>0</v>
      </c>
      <c r="J487" s="142"/>
      <c r="K487" s="142"/>
      <c r="L487" s="134">
        <v>0.19500000000000001</v>
      </c>
      <c r="M487" s="134">
        <v>0.25</v>
      </c>
      <c r="N487" s="142">
        <v>0</v>
      </c>
      <c r="O487" s="142">
        <v>0</v>
      </c>
      <c r="P487" s="142">
        <v>0</v>
      </c>
      <c r="Q487" s="142">
        <v>0</v>
      </c>
      <c r="R487" s="142">
        <v>0</v>
      </c>
      <c r="S487" s="142">
        <v>0</v>
      </c>
      <c r="T487" s="142">
        <v>0</v>
      </c>
      <c r="U487" s="142">
        <v>0</v>
      </c>
      <c r="V487" s="142">
        <v>0</v>
      </c>
      <c r="W487" s="142">
        <v>0</v>
      </c>
    </row>
    <row r="488" spans="1:23" s="106" customFormat="1" ht="31.5" x14ac:dyDescent="0.25">
      <c r="A488" s="267">
        <f t="shared" si="157"/>
        <v>422</v>
      </c>
      <c r="B488" s="133" t="s">
        <v>736</v>
      </c>
      <c r="C488" s="138" t="s">
        <v>737</v>
      </c>
      <c r="D488" s="142">
        <v>0</v>
      </c>
      <c r="E488" s="142">
        <v>0</v>
      </c>
      <c r="F488" s="142">
        <v>0</v>
      </c>
      <c r="G488" s="142">
        <v>0</v>
      </c>
      <c r="H488" s="142">
        <v>0</v>
      </c>
      <c r="I488" s="142">
        <v>0</v>
      </c>
      <c r="J488" s="142"/>
      <c r="K488" s="142"/>
      <c r="L488" s="134">
        <v>0</v>
      </c>
      <c r="M488" s="134">
        <v>0</v>
      </c>
      <c r="N488" s="142">
        <v>0</v>
      </c>
      <c r="O488" s="142">
        <v>0</v>
      </c>
      <c r="P488" s="142">
        <v>0</v>
      </c>
      <c r="Q488" s="142">
        <v>0</v>
      </c>
      <c r="R488" s="142">
        <v>0</v>
      </c>
      <c r="S488" s="142">
        <v>0</v>
      </c>
      <c r="T488" s="142">
        <v>0</v>
      </c>
      <c r="U488" s="142">
        <v>0</v>
      </c>
      <c r="V488" s="142">
        <v>0</v>
      </c>
      <c r="W488" s="142">
        <v>0</v>
      </c>
    </row>
    <row r="489" spans="1:23" s="106" customFormat="1" ht="31.5" x14ac:dyDescent="0.25">
      <c r="A489" s="267">
        <f t="shared" si="157"/>
        <v>423</v>
      </c>
      <c r="B489" s="174" t="s">
        <v>738</v>
      </c>
      <c r="C489" s="138" t="s">
        <v>739</v>
      </c>
      <c r="D489" s="142">
        <v>0.36099999999999999</v>
      </c>
      <c r="E489" s="142">
        <v>0.4</v>
      </c>
      <c r="F489" s="142">
        <v>0</v>
      </c>
      <c r="G489" s="142">
        <v>0</v>
      </c>
      <c r="H489" s="142">
        <v>0</v>
      </c>
      <c r="I489" s="142">
        <v>0</v>
      </c>
      <c r="J489" s="170">
        <v>0</v>
      </c>
      <c r="K489" s="170">
        <v>0</v>
      </c>
      <c r="L489" s="134">
        <v>0.36099999999999999</v>
      </c>
      <c r="M489" s="134">
        <v>0.4</v>
      </c>
      <c r="N489" s="170">
        <f t="shared" ref="N489:W489" si="163">SUM(N490:N490)</f>
        <v>0</v>
      </c>
      <c r="O489" s="170">
        <f t="shared" si="163"/>
        <v>0</v>
      </c>
      <c r="P489" s="170">
        <f t="shared" si="163"/>
        <v>0</v>
      </c>
      <c r="Q489" s="170">
        <f t="shared" si="163"/>
        <v>0</v>
      </c>
      <c r="R489" s="170">
        <f t="shared" si="163"/>
        <v>0</v>
      </c>
      <c r="S489" s="170">
        <f t="shared" si="163"/>
        <v>0</v>
      </c>
      <c r="T489" s="170">
        <f t="shared" si="163"/>
        <v>0</v>
      </c>
      <c r="U489" s="170">
        <f t="shared" si="163"/>
        <v>0</v>
      </c>
      <c r="V489" s="170">
        <f t="shared" si="163"/>
        <v>0</v>
      </c>
      <c r="W489" s="170">
        <f t="shared" si="163"/>
        <v>0</v>
      </c>
    </row>
    <row r="490" spans="1:23" s="106" customFormat="1" ht="15.75" x14ac:dyDescent="0.25">
      <c r="A490" s="267"/>
      <c r="B490" s="187" t="s">
        <v>195</v>
      </c>
      <c r="C490" s="188"/>
      <c r="D490" s="201">
        <f t="shared" ref="D490:L490" si="164">SUM(D491:D509)</f>
        <v>0</v>
      </c>
      <c r="E490" s="201">
        <f t="shared" si="164"/>
        <v>0</v>
      </c>
      <c r="F490" s="201">
        <f t="shared" si="164"/>
        <v>3.4226999999999999</v>
      </c>
      <c r="G490" s="201">
        <f t="shared" si="164"/>
        <v>0.25</v>
      </c>
      <c r="H490" s="201">
        <f t="shared" si="164"/>
        <v>0.02</v>
      </c>
      <c r="I490" s="201">
        <f t="shared" si="164"/>
        <v>0.1</v>
      </c>
      <c r="J490" s="201">
        <f t="shared" si="164"/>
        <v>0</v>
      </c>
      <c r="K490" s="201">
        <f t="shared" si="164"/>
        <v>0</v>
      </c>
      <c r="L490" s="201">
        <f t="shared" si="164"/>
        <v>3.4426999999999999</v>
      </c>
      <c r="M490" s="201">
        <v>0.35</v>
      </c>
      <c r="N490" s="201">
        <f t="shared" ref="N490:W490" si="165">SUM(N491:N509)</f>
        <v>0</v>
      </c>
      <c r="O490" s="201">
        <f t="shared" si="165"/>
        <v>0</v>
      </c>
      <c r="P490" s="201">
        <f t="shared" si="165"/>
        <v>0</v>
      </c>
      <c r="Q490" s="201">
        <f t="shared" si="165"/>
        <v>0</v>
      </c>
      <c r="R490" s="201">
        <f t="shared" si="165"/>
        <v>0</v>
      </c>
      <c r="S490" s="201">
        <f t="shared" si="165"/>
        <v>0</v>
      </c>
      <c r="T490" s="201">
        <f t="shared" si="165"/>
        <v>0</v>
      </c>
      <c r="U490" s="201">
        <f t="shared" si="165"/>
        <v>0</v>
      </c>
      <c r="V490" s="201">
        <f t="shared" si="165"/>
        <v>0</v>
      </c>
      <c r="W490" s="201">
        <f t="shared" si="165"/>
        <v>0</v>
      </c>
    </row>
    <row r="491" spans="1:23" s="106" customFormat="1" ht="63" x14ac:dyDescent="0.25">
      <c r="A491" s="267">
        <f t="shared" si="157"/>
        <v>424</v>
      </c>
      <c r="B491" s="174" t="s">
        <v>740</v>
      </c>
      <c r="C491" s="138" t="s">
        <v>741</v>
      </c>
      <c r="D491" s="142">
        <v>0</v>
      </c>
      <c r="E491" s="142">
        <v>0</v>
      </c>
      <c r="F491" s="142">
        <v>0</v>
      </c>
      <c r="G491" s="142">
        <v>0</v>
      </c>
      <c r="H491" s="142">
        <v>0</v>
      </c>
      <c r="I491" s="142">
        <v>0</v>
      </c>
      <c r="J491" s="170">
        <v>0</v>
      </c>
      <c r="K491" s="170">
        <v>0</v>
      </c>
      <c r="L491" s="134">
        <v>0</v>
      </c>
      <c r="M491" s="134">
        <v>0</v>
      </c>
      <c r="N491" s="170">
        <f t="shared" ref="N491:W491" si="166">SUM(N492:N494)</f>
        <v>0</v>
      </c>
      <c r="O491" s="170">
        <f t="shared" si="166"/>
        <v>0</v>
      </c>
      <c r="P491" s="170">
        <f t="shared" si="166"/>
        <v>0</v>
      </c>
      <c r="Q491" s="170">
        <f t="shared" si="166"/>
        <v>0</v>
      </c>
      <c r="R491" s="170">
        <f t="shared" si="166"/>
        <v>0</v>
      </c>
      <c r="S491" s="170">
        <f t="shared" si="166"/>
        <v>0</v>
      </c>
      <c r="T491" s="170">
        <f t="shared" si="166"/>
        <v>0</v>
      </c>
      <c r="U491" s="170">
        <f t="shared" si="166"/>
        <v>0</v>
      </c>
      <c r="V491" s="170">
        <f t="shared" si="166"/>
        <v>0</v>
      </c>
      <c r="W491" s="170">
        <f t="shared" si="166"/>
        <v>0</v>
      </c>
    </row>
    <row r="492" spans="1:23" s="106" customFormat="1" ht="47.25" x14ac:dyDescent="0.25">
      <c r="A492" s="267">
        <f t="shared" si="157"/>
        <v>425</v>
      </c>
      <c r="B492" s="133" t="s">
        <v>742</v>
      </c>
      <c r="C492" s="138" t="s">
        <v>743</v>
      </c>
      <c r="D492" s="142">
        <v>0</v>
      </c>
      <c r="E492" s="142">
        <v>0</v>
      </c>
      <c r="F492" s="142">
        <v>0</v>
      </c>
      <c r="G492" s="142">
        <v>0</v>
      </c>
      <c r="H492" s="142">
        <v>0</v>
      </c>
      <c r="I492" s="142">
        <v>0</v>
      </c>
      <c r="J492" s="142"/>
      <c r="K492" s="142"/>
      <c r="L492" s="134">
        <v>0</v>
      </c>
      <c r="M492" s="134">
        <v>0</v>
      </c>
      <c r="N492" s="142">
        <v>0</v>
      </c>
      <c r="O492" s="142">
        <v>0</v>
      </c>
      <c r="P492" s="142">
        <v>0</v>
      </c>
      <c r="Q492" s="142">
        <v>0</v>
      </c>
      <c r="R492" s="142">
        <v>0</v>
      </c>
      <c r="S492" s="142">
        <v>0</v>
      </c>
      <c r="T492" s="142">
        <v>0</v>
      </c>
      <c r="U492" s="142">
        <v>0</v>
      </c>
      <c r="V492" s="142">
        <v>0</v>
      </c>
      <c r="W492" s="142">
        <v>0</v>
      </c>
    </row>
    <row r="493" spans="1:23" s="106" customFormat="1" ht="47.25" x14ac:dyDescent="0.25">
      <c r="A493" s="267">
        <f t="shared" si="157"/>
        <v>426</v>
      </c>
      <c r="B493" s="133" t="s">
        <v>744</v>
      </c>
      <c r="C493" s="138" t="s">
        <v>745</v>
      </c>
      <c r="D493" s="142">
        <v>0</v>
      </c>
      <c r="E493" s="142">
        <v>0</v>
      </c>
      <c r="F493" s="142">
        <v>0</v>
      </c>
      <c r="G493" s="142">
        <v>0</v>
      </c>
      <c r="H493" s="142">
        <v>0</v>
      </c>
      <c r="I493" s="142">
        <v>0</v>
      </c>
      <c r="J493" s="142"/>
      <c r="K493" s="142"/>
      <c r="L493" s="134">
        <v>0</v>
      </c>
      <c r="M493" s="134">
        <v>0</v>
      </c>
      <c r="N493" s="142">
        <v>0</v>
      </c>
      <c r="O493" s="142">
        <v>0</v>
      </c>
      <c r="P493" s="142">
        <v>0</v>
      </c>
      <c r="Q493" s="142">
        <v>0</v>
      </c>
      <c r="R493" s="142">
        <v>0</v>
      </c>
      <c r="S493" s="142">
        <v>0</v>
      </c>
      <c r="T493" s="142">
        <v>0</v>
      </c>
      <c r="U493" s="142">
        <v>0</v>
      </c>
      <c r="V493" s="142">
        <v>0</v>
      </c>
      <c r="W493" s="142">
        <v>0</v>
      </c>
    </row>
    <row r="494" spans="1:23" s="106" customFormat="1" ht="47.25" x14ac:dyDescent="0.25">
      <c r="A494" s="267">
        <f t="shared" si="157"/>
        <v>427</v>
      </c>
      <c r="B494" s="133" t="s">
        <v>746</v>
      </c>
      <c r="C494" s="138" t="s">
        <v>747</v>
      </c>
      <c r="D494" s="142">
        <v>0</v>
      </c>
      <c r="E494" s="142">
        <v>0</v>
      </c>
      <c r="F494" s="142">
        <v>0</v>
      </c>
      <c r="G494" s="142">
        <v>0</v>
      </c>
      <c r="H494" s="142">
        <v>0</v>
      </c>
      <c r="I494" s="142">
        <v>0</v>
      </c>
      <c r="J494" s="142"/>
      <c r="K494" s="142"/>
      <c r="L494" s="134">
        <v>0</v>
      </c>
      <c r="M494" s="134">
        <v>0</v>
      </c>
      <c r="N494" s="142">
        <v>0</v>
      </c>
      <c r="O494" s="142">
        <v>0</v>
      </c>
      <c r="P494" s="142">
        <v>0</v>
      </c>
      <c r="Q494" s="142">
        <v>0</v>
      </c>
      <c r="R494" s="142">
        <v>0</v>
      </c>
      <c r="S494" s="142">
        <v>0</v>
      </c>
      <c r="T494" s="142">
        <v>0</v>
      </c>
      <c r="U494" s="142">
        <v>0</v>
      </c>
      <c r="V494" s="142">
        <v>0</v>
      </c>
      <c r="W494" s="142">
        <v>0</v>
      </c>
    </row>
    <row r="495" spans="1:23" s="106" customFormat="1" ht="47.25" x14ac:dyDescent="0.25">
      <c r="A495" s="267">
        <f t="shared" si="157"/>
        <v>428</v>
      </c>
      <c r="B495" s="174" t="s">
        <v>748</v>
      </c>
      <c r="C495" s="138" t="s">
        <v>749</v>
      </c>
      <c r="D495" s="142">
        <v>0</v>
      </c>
      <c r="E495" s="142">
        <v>0</v>
      </c>
      <c r="F495" s="142">
        <v>0</v>
      </c>
      <c r="G495" s="142">
        <v>0</v>
      </c>
      <c r="H495" s="142">
        <v>0</v>
      </c>
      <c r="I495" s="142">
        <v>0</v>
      </c>
      <c r="J495" s="170">
        <v>0</v>
      </c>
      <c r="K495" s="170">
        <v>0</v>
      </c>
      <c r="L495" s="134">
        <v>0</v>
      </c>
      <c r="M495" s="134">
        <v>0</v>
      </c>
      <c r="N495" s="170">
        <f t="shared" ref="N495:W495" si="167">SUM(N496:N517)</f>
        <v>0</v>
      </c>
      <c r="O495" s="170">
        <f t="shared" si="167"/>
        <v>0</v>
      </c>
      <c r="P495" s="170">
        <f t="shared" si="167"/>
        <v>0</v>
      </c>
      <c r="Q495" s="170">
        <f t="shared" si="167"/>
        <v>0</v>
      </c>
      <c r="R495" s="170">
        <f t="shared" si="167"/>
        <v>0</v>
      </c>
      <c r="S495" s="170">
        <f t="shared" si="167"/>
        <v>0</v>
      </c>
      <c r="T495" s="170">
        <f t="shared" si="167"/>
        <v>0</v>
      </c>
      <c r="U495" s="170">
        <f t="shared" si="167"/>
        <v>0</v>
      </c>
      <c r="V495" s="170">
        <f t="shared" si="167"/>
        <v>0</v>
      </c>
      <c r="W495" s="170">
        <f t="shared" si="167"/>
        <v>0</v>
      </c>
    </row>
    <row r="496" spans="1:23" s="106" customFormat="1" ht="47.25" x14ac:dyDescent="0.25">
      <c r="A496" s="267">
        <f t="shared" si="157"/>
        <v>429</v>
      </c>
      <c r="B496" s="133" t="s">
        <v>750</v>
      </c>
      <c r="C496" s="138" t="s">
        <v>751</v>
      </c>
      <c r="D496" s="142">
        <v>0</v>
      </c>
      <c r="E496" s="142">
        <v>0</v>
      </c>
      <c r="F496" s="142">
        <v>0</v>
      </c>
      <c r="G496" s="142">
        <v>0</v>
      </c>
      <c r="H496" s="142">
        <v>0</v>
      </c>
      <c r="I496" s="142">
        <v>0</v>
      </c>
      <c r="J496" s="142"/>
      <c r="K496" s="142"/>
      <c r="L496" s="134">
        <v>0</v>
      </c>
      <c r="M496" s="134">
        <v>0</v>
      </c>
      <c r="N496" s="142">
        <v>0</v>
      </c>
      <c r="O496" s="142">
        <v>0</v>
      </c>
      <c r="P496" s="142">
        <v>0</v>
      </c>
      <c r="Q496" s="142">
        <v>0</v>
      </c>
      <c r="R496" s="142">
        <v>0</v>
      </c>
      <c r="S496" s="142">
        <v>0</v>
      </c>
      <c r="T496" s="142">
        <v>0</v>
      </c>
      <c r="U496" s="142">
        <v>0</v>
      </c>
      <c r="V496" s="142">
        <v>0</v>
      </c>
      <c r="W496" s="142">
        <v>0</v>
      </c>
    </row>
    <row r="497" spans="1:23" s="106" customFormat="1" ht="47.25" x14ac:dyDescent="0.25">
      <c r="A497" s="267">
        <f t="shared" si="157"/>
        <v>430</v>
      </c>
      <c r="B497" s="133" t="s">
        <v>752</v>
      </c>
      <c r="C497" s="138" t="s">
        <v>753</v>
      </c>
      <c r="D497" s="142">
        <v>0</v>
      </c>
      <c r="E497" s="142">
        <v>0</v>
      </c>
      <c r="F497" s="142">
        <v>0</v>
      </c>
      <c r="G497" s="142">
        <v>0</v>
      </c>
      <c r="H497" s="142">
        <v>0</v>
      </c>
      <c r="I497" s="142">
        <v>0</v>
      </c>
      <c r="J497" s="142"/>
      <c r="K497" s="142"/>
      <c r="L497" s="134">
        <v>0</v>
      </c>
      <c r="M497" s="134">
        <v>0</v>
      </c>
      <c r="N497" s="142">
        <v>0</v>
      </c>
      <c r="O497" s="142">
        <v>0</v>
      </c>
      <c r="P497" s="142">
        <v>0</v>
      </c>
      <c r="Q497" s="142">
        <v>0</v>
      </c>
      <c r="R497" s="142">
        <v>0</v>
      </c>
      <c r="S497" s="142">
        <v>0</v>
      </c>
      <c r="T497" s="142">
        <v>0</v>
      </c>
      <c r="U497" s="142">
        <v>0</v>
      </c>
      <c r="V497" s="142">
        <v>0</v>
      </c>
      <c r="W497" s="142">
        <v>0</v>
      </c>
    </row>
    <row r="498" spans="1:23" s="106" customFormat="1" ht="47.25" x14ac:dyDescent="0.25">
      <c r="A498" s="267">
        <f t="shared" si="157"/>
        <v>431</v>
      </c>
      <c r="B498" s="133" t="s">
        <v>754</v>
      </c>
      <c r="C498" s="138" t="s">
        <v>755</v>
      </c>
      <c r="D498" s="142">
        <v>0</v>
      </c>
      <c r="E498" s="142">
        <v>0</v>
      </c>
      <c r="F498" s="142">
        <v>0</v>
      </c>
      <c r="G498" s="142">
        <v>0</v>
      </c>
      <c r="H498" s="142">
        <v>0</v>
      </c>
      <c r="I498" s="142">
        <v>0</v>
      </c>
      <c r="J498" s="142"/>
      <c r="K498" s="142"/>
      <c r="L498" s="134">
        <v>0</v>
      </c>
      <c r="M498" s="134">
        <v>0</v>
      </c>
      <c r="N498" s="142">
        <v>0</v>
      </c>
      <c r="O498" s="142">
        <v>0</v>
      </c>
      <c r="P498" s="142">
        <v>0</v>
      </c>
      <c r="Q498" s="142">
        <v>0</v>
      </c>
      <c r="R498" s="142">
        <v>0</v>
      </c>
      <c r="S498" s="142">
        <v>0</v>
      </c>
      <c r="T498" s="142">
        <v>0</v>
      </c>
      <c r="U498" s="142">
        <v>0</v>
      </c>
      <c r="V498" s="142">
        <v>0</v>
      </c>
      <c r="W498" s="142">
        <v>0</v>
      </c>
    </row>
    <row r="499" spans="1:23" s="106" customFormat="1" ht="47.25" x14ac:dyDescent="0.25">
      <c r="A499" s="267">
        <f t="shared" si="157"/>
        <v>432</v>
      </c>
      <c r="B499" s="133" t="s">
        <v>756</v>
      </c>
      <c r="C499" s="138" t="s">
        <v>757</v>
      </c>
      <c r="D499" s="142">
        <v>0</v>
      </c>
      <c r="E499" s="142">
        <v>0</v>
      </c>
      <c r="F499" s="142">
        <v>0</v>
      </c>
      <c r="G499" s="142">
        <v>0</v>
      </c>
      <c r="H499" s="142">
        <v>0</v>
      </c>
      <c r="I499" s="142">
        <v>0</v>
      </c>
      <c r="J499" s="142"/>
      <c r="K499" s="142"/>
      <c r="L499" s="134">
        <v>0</v>
      </c>
      <c r="M499" s="134">
        <v>0</v>
      </c>
      <c r="N499" s="142">
        <v>0</v>
      </c>
      <c r="O499" s="142">
        <v>0</v>
      </c>
      <c r="P499" s="142">
        <v>0</v>
      </c>
      <c r="Q499" s="142">
        <v>0</v>
      </c>
      <c r="R499" s="142">
        <v>0</v>
      </c>
      <c r="S499" s="142">
        <v>0</v>
      </c>
      <c r="T499" s="142">
        <v>0</v>
      </c>
      <c r="U499" s="142">
        <v>0</v>
      </c>
      <c r="V499" s="142">
        <v>0</v>
      </c>
      <c r="W499" s="142">
        <v>0</v>
      </c>
    </row>
    <row r="500" spans="1:23" s="106" customFormat="1" ht="47.25" x14ac:dyDescent="0.25">
      <c r="A500" s="267">
        <f t="shared" si="157"/>
        <v>433</v>
      </c>
      <c r="B500" s="133" t="s">
        <v>758</v>
      </c>
      <c r="C500" s="138" t="s">
        <v>759</v>
      </c>
      <c r="D500" s="142">
        <v>0</v>
      </c>
      <c r="E500" s="142">
        <v>0</v>
      </c>
      <c r="F500" s="142">
        <v>0</v>
      </c>
      <c r="G500" s="142">
        <v>0</v>
      </c>
      <c r="H500" s="142">
        <v>0</v>
      </c>
      <c r="I500" s="142">
        <v>0</v>
      </c>
      <c r="J500" s="142"/>
      <c r="K500" s="142"/>
      <c r="L500" s="134">
        <v>0</v>
      </c>
      <c r="M500" s="134">
        <v>0</v>
      </c>
      <c r="N500" s="142">
        <v>0</v>
      </c>
      <c r="O500" s="142">
        <v>0</v>
      </c>
      <c r="P500" s="142">
        <v>0</v>
      </c>
      <c r="Q500" s="142">
        <v>0</v>
      </c>
      <c r="R500" s="142">
        <v>0</v>
      </c>
      <c r="S500" s="142">
        <v>0</v>
      </c>
      <c r="T500" s="142">
        <v>0</v>
      </c>
      <c r="U500" s="142">
        <v>0</v>
      </c>
      <c r="V500" s="142">
        <v>0</v>
      </c>
      <c r="W500" s="142">
        <v>0</v>
      </c>
    </row>
    <row r="501" spans="1:23" s="106" customFormat="1" ht="47.25" x14ac:dyDescent="0.25">
      <c r="A501" s="267">
        <f t="shared" si="157"/>
        <v>434</v>
      </c>
      <c r="B501" s="133" t="s">
        <v>760</v>
      </c>
      <c r="C501" s="138" t="s">
        <v>761</v>
      </c>
      <c r="D501" s="142">
        <v>0</v>
      </c>
      <c r="E501" s="142">
        <v>0</v>
      </c>
      <c r="F501" s="142">
        <v>0</v>
      </c>
      <c r="G501" s="142">
        <v>0</v>
      </c>
      <c r="H501" s="142">
        <v>0</v>
      </c>
      <c r="I501" s="142">
        <v>0</v>
      </c>
      <c r="J501" s="142"/>
      <c r="K501" s="142"/>
      <c r="L501" s="134">
        <v>0</v>
      </c>
      <c r="M501" s="134">
        <v>0</v>
      </c>
      <c r="N501" s="142">
        <v>0</v>
      </c>
      <c r="O501" s="142">
        <v>0</v>
      </c>
      <c r="P501" s="142">
        <v>0</v>
      </c>
      <c r="Q501" s="142">
        <v>0</v>
      </c>
      <c r="R501" s="142">
        <v>0</v>
      </c>
      <c r="S501" s="142">
        <v>0</v>
      </c>
      <c r="T501" s="142">
        <v>0</v>
      </c>
      <c r="U501" s="142">
        <v>0</v>
      </c>
      <c r="V501" s="142">
        <v>0</v>
      </c>
      <c r="W501" s="142">
        <v>0</v>
      </c>
    </row>
    <row r="502" spans="1:23" s="106" customFormat="1" ht="63" x14ac:dyDescent="0.25">
      <c r="A502" s="267">
        <f t="shared" si="157"/>
        <v>435</v>
      </c>
      <c r="B502" s="133" t="s">
        <v>762</v>
      </c>
      <c r="C502" s="138" t="s">
        <v>763</v>
      </c>
      <c r="D502" s="142">
        <v>0</v>
      </c>
      <c r="E502" s="142">
        <v>0</v>
      </c>
      <c r="F502" s="142">
        <v>0</v>
      </c>
      <c r="G502" s="142">
        <v>0</v>
      </c>
      <c r="H502" s="142">
        <v>0</v>
      </c>
      <c r="I502" s="142">
        <v>0</v>
      </c>
      <c r="J502" s="142"/>
      <c r="K502" s="142"/>
      <c r="L502" s="134">
        <v>0</v>
      </c>
      <c r="M502" s="134">
        <v>0</v>
      </c>
      <c r="N502" s="142">
        <v>0</v>
      </c>
      <c r="O502" s="142">
        <v>0</v>
      </c>
      <c r="P502" s="142">
        <v>0</v>
      </c>
      <c r="Q502" s="142">
        <v>0</v>
      </c>
      <c r="R502" s="142">
        <v>0</v>
      </c>
      <c r="S502" s="142">
        <v>0</v>
      </c>
      <c r="T502" s="142">
        <v>0</v>
      </c>
      <c r="U502" s="142">
        <v>0</v>
      </c>
      <c r="V502" s="142">
        <v>0</v>
      </c>
      <c r="W502" s="142">
        <v>0</v>
      </c>
    </row>
    <row r="503" spans="1:23" s="106" customFormat="1" ht="47.25" x14ac:dyDescent="0.25">
      <c r="A503" s="267">
        <f t="shared" si="157"/>
        <v>436</v>
      </c>
      <c r="B503" s="133" t="s">
        <v>764</v>
      </c>
      <c r="C503" s="138" t="s">
        <v>765</v>
      </c>
      <c r="D503" s="142">
        <v>0</v>
      </c>
      <c r="E503" s="142">
        <v>0</v>
      </c>
      <c r="F503" s="142">
        <v>0</v>
      </c>
      <c r="G503" s="142">
        <v>0</v>
      </c>
      <c r="H503" s="142">
        <v>0</v>
      </c>
      <c r="I503" s="142">
        <v>0</v>
      </c>
      <c r="J503" s="142"/>
      <c r="K503" s="142"/>
      <c r="L503" s="134">
        <v>0</v>
      </c>
      <c r="M503" s="134">
        <v>0</v>
      </c>
      <c r="N503" s="142">
        <v>0</v>
      </c>
      <c r="O503" s="142">
        <v>0</v>
      </c>
      <c r="P503" s="142">
        <v>0</v>
      </c>
      <c r="Q503" s="142">
        <v>0</v>
      </c>
      <c r="R503" s="142">
        <v>0</v>
      </c>
      <c r="S503" s="142">
        <v>0</v>
      </c>
      <c r="T503" s="142">
        <v>0</v>
      </c>
      <c r="U503" s="142">
        <v>0</v>
      </c>
      <c r="V503" s="142">
        <v>0</v>
      </c>
      <c r="W503" s="142">
        <v>0</v>
      </c>
    </row>
    <row r="504" spans="1:23" s="106" customFormat="1" ht="47.25" x14ac:dyDescent="0.25">
      <c r="A504" s="267">
        <f t="shared" si="157"/>
        <v>437</v>
      </c>
      <c r="B504" s="133" t="s">
        <v>766</v>
      </c>
      <c r="C504" s="138" t="s">
        <v>767</v>
      </c>
      <c r="D504" s="142">
        <v>0</v>
      </c>
      <c r="E504" s="142">
        <v>0</v>
      </c>
      <c r="F504" s="142">
        <v>0</v>
      </c>
      <c r="G504" s="142">
        <v>0</v>
      </c>
      <c r="H504" s="142">
        <v>0</v>
      </c>
      <c r="I504" s="142">
        <v>0</v>
      </c>
      <c r="J504" s="142"/>
      <c r="K504" s="142"/>
      <c r="L504" s="134">
        <v>0</v>
      </c>
      <c r="M504" s="134">
        <v>0</v>
      </c>
      <c r="N504" s="142">
        <v>0</v>
      </c>
      <c r="O504" s="142">
        <v>0</v>
      </c>
      <c r="P504" s="142">
        <v>0</v>
      </c>
      <c r="Q504" s="142">
        <v>0</v>
      </c>
      <c r="R504" s="142">
        <v>0</v>
      </c>
      <c r="S504" s="142">
        <v>0</v>
      </c>
      <c r="T504" s="142">
        <v>0</v>
      </c>
      <c r="U504" s="142">
        <v>0</v>
      </c>
      <c r="V504" s="142">
        <v>0</v>
      </c>
      <c r="W504" s="142">
        <v>0</v>
      </c>
    </row>
    <row r="505" spans="1:23" s="106" customFormat="1" ht="63" x14ac:dyDescent="0.25">
      <c r="A505" s="267">
        <f t="shared" si="157"/>
        <v>438</v>
      </c>
      <c r="B505" s="133" t="s">
        <v>768</v>
      </c>
      <c r="C505" s="138" t="s">
        <v>769</v>
      </c>
      <c r="D505" s="142">
        <v>0</v>
      </c>
      <c r="E505" s="142">
        <v>0</v>
      </c>
      <c r="F505" s="142">
        <v>0</v>
      </c>
      <c r="G505" s="142">
        <v>0</v>
      </c>
      <c r="H505" s="142">
        <v>0</v>
      </c>
      <c r="I505" s="142">
        <v>0</v>
      </c>
      <c r="J505" s="142"/>
      <c r="K505" s="142"/>
      <c r="L505" s="134">
        <v>0</v>
      </c>
      <c r="M505" s="134">
        <v>0</v>
      </c>
      <c r="N505" s="142">
        <v>0</v>
      </c>
      <c r="O505" s="142">
        <v>0</v>
      </c>
      <c r="P505" s="142">
        <v>0</v>
      </c>
      <c r="Q505" s="142">
        <v>0</v>
      </c>
      <c r="R505" s="142">
        <v>0</v>
      </c>
      <c r="S505" s="142">
        <v>0</v>
      </c>
      <c r="T505" s="142">
        <v>0</v>
      </c>
      <c r="U505" s="142">
        <v>0</v>
      </c>
      <c r="V505" s="142">
        <v>0</v>
      </c>
      <c r="W505" s="142">
        <v>0</v>
      </c>
    </row>
    <row r="506" spans="1:23" s="106" customFormat="1" ht="31.5" x14ac:dyDescent="0.25">
      <c r="A506" s="267">
        <f t="shared" si="157"/>
        <v>439</v>
      </c>
      <c r="B506" s="133" t="s">
        <v>770</v>
      </c>
      <c r="C506" s="138" t="s">
        <v>771</v>
      </c>
      <c r="D506" s="142">
        <v>0</v>
      </c>
      <c r="E506" s="142">
        <v>0</v>
      </c>
      <c r="F506" s="142">
        <v>0</v>
      </c>
      <c r="G506" s="142">
        <v>0</v>
      </c>
      <c r="H506" s="142">
        <v>0</v>
      </c>
      <c r="I506" s="142">
        <v>0</v>
      </c>
      <c r="J506" s="142"/>
      <c r="K506" s="142"/>
      <c r="L506" s="134">
        <v>0</v>
      </c>
      <c r="M506" s="134">
        <v>0</v>
      </c>
      <c r="N506" s="142">
        <v>0</v>
      </c>
      <c r="O506" s="142">
        <v>0</v>
      </c>
      <c r="P506" s="142">
        <v>0</v>
      </c>
      <c r="Q506" s="142">
        <v>0</v>
      </c>
      <c r="R506" s="142">
        <v>0</v>
      </c>
      <c r="S506" s="142">
        <v>0</v>
      </c>
      <c r="T506" s="142">
        <v>0</v>
      </c>
      <c r="U506" s="142">
        <v>0</v>
      </c>
      <c r="V506" s="142">
        <v>0</v>
      </c>
      <c r="W506" s="142">
        <v>0</v>
      </c>
    </row>
    <row r="507" spans="1:23" s="106" customFormat="1" ht="31.5" x14ac:dyDescent="0.25">
      <c r="A507" s="267">
        <f t="shared" si="157"/>
        <v>440</v>
      </c>
      <c r="B507" s="133" t="s">
        <v>772</v>
      </c>
      <c r="C507" s="138" t="s">
        <v>773</v>
      </c>
      <c r="D507" s="142">
        <v>0</v>
      </c>
      <c r="E507" s="142">
        <v>0</v>
      </c>
      <c r="F507" s="142">
        <v>0.11070000000000002</v>
      </c>
      <c r="G507" s="142">
        <v>0</v>
      </c>
      <c r="H507" s="142">
        <v>0</v>
      </c>
      <c r="I507" s="142">
        <v>0</v>
      </c>
      <c r="J507" s="142"/>
      <c r="K507" s="142"/>
      <c r="L507" s="134">
        <v>0.11070000000000002</v>
      </c>
      <c r="M507" s="134">
        <v>0</v>
      </c>
      <c r="N507" s="142">
        <v>0</v>
      </c>
      <c r="O507" s="142">
        <v>0</v>
      </c>
      <c r="P507" s="142">
        <v>0</v>
      </c>
      <c r="Q507" s="142">
        <v>0</v>
      </c>
      <c r="R507" s="142">
        <v>0</v>
      </c>
      <c r="S507" s="142">
        <v>0</v>
      </c>
      <c r="T507" s="142">
        <v>0</v>
      </c>
      <c r="U507" s="142">
        <v>0</v>
      </c>
      <c r="V507" s="142">
        <v>0</v>
      </c>
      <c r="W507" s="142">
        <v>0</v>
      </c>
    </row>
    <row r="508" spans="1:23" s="106" customFormat="1" ht="78.75" x14ac:dyDescent="0.25">
      <c r="A508" s="267">
        <f t="shared" si="157"/>
        <v>441</v>
      </c>
      <c r="B508" s="133" t="s">
        <v>1947</v>
      </c>
      <c r="C508" s="138" t="s">
        <v>1716</v>
      </c>
      <c r="D508" s="142">
        <v>0</v>
      </c>
      <c r="E508" s="142">
        <v>0</v>
      </c>
      <c r="F508" s="142">
        <v>3.3119999999999998</v>
      </c>
      <c r="G508" s="142">
        <v>0.25</v>
      </c>
      <c r="H508" s="142">
        <v>0</v>
      </c>
      <c r="I508" s="142">
        <v>0</v>
      </c>
      <c r="J508" s="142"/>
      <c r="K508" s="142"/>
      <c r="L508" s="134">
        <v>3.3119999999999998</v>
      </c>
      <c r="M508" s="134">
        <v>0.25</v>
      </c>
      <c r="N508" s="142">
        <v>0</v>
      </c>
      <c r="O508" s="142">
        <v>0</v>
      </c>
      <c r="P508" s="142">
        <v>0</v>
      </c>
      <c r="Q508" s="142">
        <v>0</v>
      </c>
      <c r="R508" s="142">
        <v>0</v>
      </c>
      <c r="S508" s="142">
        <v>0</v>
      </c>
      <c r="T508" s="142">
        <v>0</v>
      </c>
      <c r="U508" s="142">
        <v>0</v>
      </c>
      <c r="V508" s="142">
        <v>0</v>
      </c>
      <c r="W508" s="142">
        <v>0</v>
      </c>
    </row>
    <row r="509" spans="1:23" s="106" customFormat="1" ht="31.5" x14ac:dyDescent="0.25">
      <c r="A509" s="267">
        <f t="shared" si="157"/>
        <v>442</v>
      </c>
      <c r="B509" s="133" t="s">
        <v>1948</v>
      </c>
      <c r="C509" s="138" t="s">
        <v>1949</v>
      </c>
      <c r="D509" s="142">
        <v>0</v>
      </c>
      <c r="E509" s="142">
        <v>0</v>
      </c>
      <c r="F509" s="142">
        <v>0</v>
      </c>
      <c r="G509" s="142">
        <v>0</v>
      </c>
      <c r="H509" s="142">
        <v>0.02</v>
      </c>
      <c r="I509" s="142">
        <v>0.1</v>
      </c>
      <c r="J509" s="142"/>
      <c r="K509" s="142"/>
      <c r="L509" s="134">
        <v>0.02</v>
      </c>
      <c r="M509" s="134">
        <v>0.1</v>
      </c>
      <c r="N509" s="142">
        <v>0</v>
      </c>
      <c r="O509" s="142">
        <v>0</v>
      </c>
      <c r="P509" s="142">
        <v>0</v>
      </c>
      <c r="Q509" s="142">
        <v>0</v>
      </c>
      <c r="R509" s="142">
        <v>0</v>
      </c>
      <c r="S509" s="142">
        <v>0</v>
      </c>
      <c r="T509" s="142">
        <v>0</v>
      </c>
      <c r="U509" s="142">
        <v>0</v>
      </c>
      <c r="V509" s="142">
        <v>0</v>
      </c>
      <c r="W509" s="142">
        <v>0</v>
      </c>
    </row>
    <row r="510" spans="1:23" s="106" customFormat="1" ht="15.75" x14ac:dyDescent="0.25">
      <c r="A510" s="267"/>
      <c r="B510" s="187" t="s">
        <v>203</v>
      </c>
      <c r="C510" s="188"/>
      <c r="D510" s="201">
        <f t="shared" ref="D510:W510" si="168">SUM(D511:D516)</f>
        <v>0.26900000000000002</v>
      </c>
      <c r="E510" s="201">
        <f t="shared" si="168"/>
        <v>0.1</v>
      </c>
      <c r="F510" s="201">
        <f t="shared" si="168"/>
        <v>0</v>
      </c>
      <c r="G510" s="201">
        <f t="shared" si="168"/>
        <v>0</v>
      </c>
      <c r="H510" s="201">
        <f t="shared" si="168"/>
        <v>0</v>
      </c>
      <c r="I510" s="201">
        <f t="shared" si="168"/>
        <v>0</v>
      </c>
      <c r="J510" s="201">
        <f t="shared" si="168"/>
        <v>0</v>
      </c>
      <c r="K510" s="201">
        <f t="shared" si="168"/>
        <v>0</v>
      </c>
      <c r="L510" s="201">
        <f t="shared" si="168"/>
        <v>0.26900000000000002</v>
      </c>
      <c r="M510" s="201">
        <v>0.1</v>
      </c>
      <c r="N510" s="201">
        <f t="shared" si="168"/>
        <v>0</v>
      </c>
      <c r="O510" s="201">
        <f t="shared" si="168"/>
        <v>0</v>
      </c>
      <c r="P510" s="201">
        <f t="shared" si="168"/>
        <v>0</v>
      </c>
      <c r="Q510" s="201">
        <f t="shared" si="168"/>
        <v>0</v>
      </c>
      <c r="R510" s="201">
        <f t="shared" si="168"/>
        <v>0</v>
      </c>
      <c r="S510" s="201">
        <f t="shared" si="168"/>
        <v>0</v>
      </c>
      <c r="T510" s="201">
        <f t="shared" si="168"/>
        <v>0</v>
      </c>
      <c r="U510" s="201">
        <f t="shared" si="168"/>
        <v>0</v>
      </c>
      <c r="V510" s="201">
        <f t="shared" si="168"/>
        <v>0</v>
      </c>
      <c r="W510" s="201">
        <f t="shared" si="168"/>
        <v>0</v>
      </c>
    </row>
    <row r="511" spans="1:23" s="106" customFormat="1" ht="47.25" x14ac:dyDescent="0.25">
      <c r="A511" s="267">
        <f t="shared" si="157"/>
        <v>443</v>
      </c>
      <c r="B511" s="133" t="s">
        <v>774</v>
      </c>
      <c r="C511" s="138" t="s">
        <v>775</v>
      </c>
      <c r="D511" s="142">
        <v>0</v>
      </c>
      <c r="E511" s="142">
        <v>0</v>
      </c>
      <c r="F511" s="142">
        <v>0</v>
      </c>
      <c r="G511" s="142">
        <v>0</v>
      </c>
      <c r="H511" s="142">
        <v>0</v>
      </c>
      <c r="I511" s="142">
        <v>0</v>
      </c>
      <c r="J511" s="142"/>
      <c r="K511" s="142"/>
      <c r="L511" s="134">
        <v>0</v>
      </c>
      <c r="M511" s="134">
        <v>0</v>
      </c>
      <c r="N511" s="142">
        <v>0</v>
      </c>
      <c r="O511" s="142">
        <v>0</v>
      </c>
      <c r="P511" s="142">
        <v>0</v>
      </c>
      <c r="Q511" s="142">
        <v>0</v>
      </c>
      <c r="R511" s="142">
        <v>0</v>
      </c>
      <c r="S511" s="142">
        <v>0</v>
      </c>
      <c r="T511" s="142">
        <v>0</v>
      </c>
      <c r="U511" s="142">
        <v>0</v>
      </c>
      <c r="V511" s="142">
        <v>0</v>
      </c>
      <c r="W511" s="142">
        <v>0</v>
      </c>
    </row>
    <row r="512" spans="1:23" s="106" customFormat="1" ht="47.25" x14ac:dyDescent="0.25">
      <c r="A512" s="267">
        <f t="shared" si="157"/>
        <v>444</v>
      </c>
      <c r="B512" s="133" t="s">
        <v>776</v>
      </c>
      <c r="C512" s="138" t="s">
        <v>777</v>
      </c>
      <c r="D512" s="142">
        <v>0</v>
      </c>
      <c r="E512" s="142">
        <v>0</v>
      </c>
      <c r="F512" s="142">
        <v>0</v>
      </c>
      <c r="G512" s="142">
        <v>0</v>
      </c>
      <c r="H512" s="142">
        <v>0</v>
      </c>
      <c r="I512" s="142">
        <v>0</v>
      </c>
      <c r="J512" s="142"/>
      <c r="K512" s="142"/>
      <c r="L512" s="134">
        <v>0</v>
      </c>
      <c r="M512" s="134">
        <v>0</v>
      </c>
      <c r="N512" s="142">
        <v>0</v>
      </c>
      <c r="O512" s="142">
        <v>0</v>
      </c>
      <c r="P512" s="142">
        <v>0</v>
      </c>
      <c r="Q512" s="142">
        <v>0</v>
      </c>
      <c r="R512" s="142">
        <v>0</v>
      </c>
      <c r="S512" s="142">
        <v>0</v>
      </c>
      <c r="T512" s="142">
        <v>0</v>
      </c>
      <c r="U512" s="142">
        <v>0</v>
      </c>
      <c r="V512" s="142">
        <v>0</v>
      </c>
      <c r="W512" s="142">
        <v>0</v>
      </c>
    </row>
    <row r="513" spans="1:23" s="106" customFormat="1" ht="63" x14ac:dyDescent="0.25">
      <c r="A513" s="267">
        <f t="shared" si="157"/>
        <v>445</v>
      </c>
      <c r="B513" s="133" t="s">
        <v>778</v>
      </c>
      <c r="C513" s="138" t="s">
        <v>779</v>
      </c>
      <c r="D513" s="142">
        <v>0</v>
      </c>
      <c r="E513" s="142">
        <v>0</v>
      </c>
      <c r="F513" s="142">
        <v>0</v>
      </c>
      <c r="G513" s="142">
        <v>0</v>
      </c>
      <c r="H513" s="142">
        <v>0</v>
      </c>
      <c r="I513" s="142">
        <v>0</v>
      </c>
      <c r="J513" s="142"/>
      <c r="K513" s="142"/>
      <c r="L513" s="134">
        <v>0</v>
      </c>
      <c r="M513" s="134">
        <v>0</v>
      </c>
      <c r="N513" s="142">
        <v>0</v>
      </c>
      <c r="O513" s="142">
        <v>0</v>
      </c>
      <c r="P513" s="142">
        <v>0</v>
      </c>
      <c r="Q513" s="142">
        <v>0</v>
      </c>
      <c r="R513" s="142">
        <v>0</v>
      </c>
      <c r="S513" s="142">
        <v>0</v>
      </c>
      <c r="T513" s="142">
        <v>0</v>
      </c>
      <c r="U513" s="142">
        <v>0</v>
      </c>
      <c r="V513" s="142">
        <v>0</v>
      </c>
      <c r="W513" s="142">
        <v>0</v>
      </c>
    </row>
    <row r="514" spans="1:23" s="106" customFormat="1" ht="31.5" x14ac:dyDescent="0.25">
      <c r="A514" s="267">
        <f t="shared" si="157"/>
        <v>446</v>
      </c>
      <c r="B514" s="133" t="s">
        <v>780</v>
      </c>
      <c r="C514" s="138" t="s">
        <v>781</v>
      </c>
      <c r="D514" s="142">
        <v>0</v>
      </c>
      <c r="E514" s="142">
        <v>0</v>
      </c>
      <c r="F514" s="142">
        <v>0</v>
      </c>
      <c r="G514" s="142">
        <v>0</v>
      </c>
      <c r="H514" s="142">
        <v>0</v>
      </c>
      <c r="I514" s="142">
        <v>0</v>
      </c>
      <c r="J514" s="142"/>
      <c r="K514" s="142"/>
      <c r="L514" s="134">
        <v>0</v>
      </c>
      <c r="M514" s="134">
        <v>0</v>
      </c>
      <c r="N514" s="142">
        <v>0</v>
      </c>
      <c r="O514" s="142">
        <v>0</v>
      </c>
      <c r="P514" s="142">
        <v>0</v>
      </c>
      <c r="Q514" s="142">
        <v>0</v>
      </c>
      <c r="R514" s="142">
        <v>0</v>
      </c>
      <c r="S514" s="142">
        <v>0</v>
      </c>
      <c r="T514" s="142">
        <v>0</v>
      </c>
      <c r="U514" s="142">
        <v>0</v>
      </c>
      <c r="V514" s="142">
        <v>0</v>
      </c>
      <c r="W514" s="142">
        <v>0</v>
      </c>
    </row>
    <row r="515" spans="1:23" s="106" customFormat="1" ht="78.75" x14ac:dyDescent="0.25">
      <c r="A515" s="267">
        <f t="shared" si="157"/>
        <v>447</v>
      </c>
      <c r="B515" s="133" t="s">
        <v>1950</v>
      </c>
      <c r="C515" s="138" t="s">
        <v>1717</v>
      </c>
      <c r="D515" s="142">
        <v>0.26900000000000002</v>
      </c>
      <c r="E515" s="142">
        <v>0.1</v>
      </c>
      <c r="F515" s="142">
        <v>0</v>
      </c>
      <c r="G515" s="142">
        <v>0</v>
      </c>
      <c r="H515" s="142">
        <v>0</v>
      </c>
      <c r="I515" s="142">
        <v>0</v>
      </c>
      <c r="J515" s="142"/>
      <c r="K515" s="142"/>
      <c r="L515" s="134">
        <v>0.26900000000000002</v>
      </c>
      <c r="M515" s="134">
        <v>0.1</v>
      </c>
      <c r="N515" s="142">
        <v>0</v>
      </c>
      <c r="O515" s="142">
        <v>0</v>
      </c>
      <c r="P515" s="142">
        <v>0</v>
      </c>
      <c r="Q515" s="142">
        <v>0</v>
      </c>
      <c r="R515" s="142">
        <v>0</v>
      </c>
      <c r="S515" s="142">
        <v>0</v>
      </c>
      <c r="T515" s="142">
        <v>0</v>
      </c>
      <c r="U515" s="142">
        <v>0</v>
      </c>
      <c r="V515" s="142">
        <v>0</v>
      </c>
      <c r="W515" s="142">
        <v>0</v>
      </c>
    </row>
    <row r="516" spans="1:23" s="106" customFormat="1" ht="31.5" x14ac:dyDescent="0.25">
      <c r="A516" s="267">
        <f t="shared" si="157"/>
        <v>448</v>
      </c>
      <c r="B516" s="133" t="s">
        <v>1951</v>
      </c>
      <c r="C516" s="138" t="s">
        <v>1952</v>
      </c>
      <c r="D516" s="142">
        <v>0</v>
      </c>
      <c r="E516" s="142">
        <v>0</v>
      </c>
      <c r="F516" s="142">
        <v>0</v>
      </c>
      <c r="G516" s="142">
        <v>0</v>
      </c>
      <c r="H516" s="142">
        <v>0</v>
      </c>
      <c r="I516" s="142">
        <v>0</v>
      </c>
      <c r="J516" s="142"/>
      <c r="K516" s="142"/>
      <c r="L516" s="134">
        <v>0</v>
      </c>
      <c r="M516" s="134">
        <v>0</v>
      </c>
      <c r="N516" s="142">
        <v>0</v>
      </c>
      <c r="O516" s="142">
        <v>0</v>
      </c>
      <c r="P516" s="142">
        <v>0</v>
      </c>
      <c r="Q516" s="142">
        <v>0</v>
      </c>
      <c r="R516" s="142">
        <v>0</v>
      </c>
      <c r="S516" s="142">
        <v>0</v>
      </c>
      <c r="T516" s="142">
        <v>0</v>
      </c>
      <c r="U516" s="142">
        <v>0</v>
      </c>
      <c r="V516" s="142">
        <v>0</v>
      </c>
      <c r="W516" s="142">
        <v>0</v>
      </c>
    </row>
    <row r="517" spans="1:23" s="106" customFormat="1" ht="15.75" x14ac:dyDescent="0.25">
      <c r="A517" s="267"/>
      <c r="B517" s="187" t="s">
        <v>212</v>
      </c>
      <c r="C517" s="188"/>
      <c r="D517" s="201">
        <f t="shared" ref="D517:L517" si="169">SUM(D518:D527)</f>
        <v>7.9000000000000001E-2</v>
      </c>
      <c r="E517" s="201">
        <f t="shared" si="169"/>
        <v>0.4</v>
      </c>
      <c r="F517" s="201">
        <f t="shared" si="169"/>
        <v>0.126</v>
      </c>
      <c r="G517" s="201">
        <f t="shared" si="169"/>
        <v>0.5</v>
      </c>
      <c r="H517" s="201">
        <f t="shared" si="169"/>
        <v>0.38366</v>
      </c>
      <c r="I517" s="201">
        <f t="shared" si="169"/>
        <v>0.4</v>
      </c>
      <c r="J517" s="201">
        <f t="shared" si="169"/>
        <v>0</v>
      </c>
      <c r="K517" s="201">
        <f t="shared" si="169"/>
        <v>0</v>
      </c>
      <c r="L517" s="201">
        <f t="shared" si="169"/>
        <v>0.58865999999999996</v>
      </c>
      <c r="M517" s="201">
        <v>1.3</v>
      </c>
      <c r="N517" s="201">
        <f t="shared" ref="N517:W517" si="170">SUM(N518:N527)</f>
        <v>0</v>
      </c>
      <c r="O517" s="201">
        <f t="shared" si="170"/>
        <v>0</v>
      </c>
      <c r="P517" s="201">
        <f t="shared" si="170"/>
        <v>0</v>
      </c>
      <c r="Q517" s="201">
        <f t="shared" si="170"/>
        <v>0</v>
      </c>
      <c r="R517" s="201">
        <f t="shared" si="170"/>
        <v>0</v>
      </c>
      <c r="S517" s="201">
        <f t="shared" si="170"/>
        <v>0</v>
      </c>
      <c r="T517" s="201">
        <f t="shared" si="170"/>
        <v>0</v>
      </c>
      <c r="U517" s="201">
        <f t="shared" si="170"/>
        <v>0</v>
      </c>
      <c r="V517" s="201">
        <f t="shared" si="170"/>
        <v>0</v>
      </c>
      <c r="W517" s="201">
        <f t="shared" si="170"/>
        <v>0</v>
      </c>
    </row>
    <row r="518" spans="1:23" s="106" customFormat="1" ht="31.5" x14ac:dyDescent="0.25">
      <c r="A518" s="267">
        <f t="shared" si="157"/>
        <v>449</v>
      </c>
      <c r="B518" s="174" t="s">
        <v>782</v>
      </c>
      <c r="C518" s="138" t="s">
        <v>783</v>
      </c>
      <c r="D518" s="142">
        <v>7.9000000000000001E-2</v>
      </c>
      <c r="E518" s="142">
        <v>0.4</v>
      </c>
      <c r="F518" s="142">
        <v>0</v>
      </c>
      <c r="G518" s="142">
        <v>0</v>
      </c>
      <c r="H518" s="142">
        <v>0</v>
      </c>
      <c r="I518" s="142">
        <v>0</v>
      </c>
      <c r="J518" s="170">
        <v>0</v>
      </c>
      <c r="K518" s="170">
        <v>0</v>
      </c>
      <c r="L518" s="134">
        <v>7.9000000000000001E-2</v>
      </c>
      <c r="M518" s="134">
        <v>0.4</v>
      </c>
      <c r="N518" s="170">
        <f t="shared" ref="N518:W518" si="171">SUM(N519:N524)</f>
        <v>0</v>
      </c>
      <c r="O518" s="170">
        <f t="shared" si="171"/>
        <v>0</v>
      </c>
      <c r="P518" s="170">
        <f t="shared" si="171"/>
        <v>0</v>
      </c>
      <c r="Q518" s="170">
        <f t="shared" si="171"/>
        <v>0</v>
      </c>
      <c r="R518" s="170">
        <f t="shared" si="171"/>
        <v>0</v>
      </c>
      <c r="S518" s="170">
        <f t="shared" si="171"/>
        <v>0</v>
      </c>
      <c r="T518" s="170">
        <f t="shared" si="171"/>
        <v>0</v>
      </c>
      <c r="U518" s="170">
        <f t="shared" si="171"/>
        <v>0</v>
      </c>
      <c r="V518" s="170">
        <f t="shared" si="171"/>
        <v>0</v>
      </c>
      <c r="W518" s="170">
        <f t="shared" si="171"/>
        <v>0</v>
      </c>
    </row>
    <row r="519" spans="1:23" s="106" customFormat="1" ht="31.5" x14ac:dyDescent="0.25">
      <c r="A519" s="267">
        <f t="shared" si="157"/>
        <v>450</v>
      </c>
      <c r="B519" s="133" t="s">
        <v>784</v>
      </c>
      <c r="C519" s="138" t="s">
        <v>785</v>
      </c>
      <c r="D519" s="142">
        <v>0</v>
      </c>
      <c r="E519" s="142">
        <v>0</v>
      </c>
      <c r="F519" s="142">
        <v>0</v>
      </c>
      <c r="G519" s="142">
        <v>0</v>
      </c>
      <c r="H519" s="142">
        <v>0</v>
      </c>
      <c r="I519" s="142">
        <v>0</v>
      </c>
      <c r="J519" s="142"/>
      <c r="K519" s="142"/>
      <c r="L519" s="134">
        <v>0</v>
      </c>
      <c r="M519" s="134">
        <v>0</v>
      </c>
      <c r="N519" s="142">
        <v>0</v>
      </c>
      <c r="O519" s="142">
        <v>0</v>
      </c>
      <c r="P519" s="142">
        <v>0</v>
      </c>
      <c r="Q519" s="142">
        <v>0</v>
      </c>
      <c r="R519" s="142">
        <v>0</v>
      </c>
      <c r="S519" s="142">
        <v>0</v>
      </c>
      <c r="T519" s="142">
        <v>0</v>
      </c>
      <c r="U519" s="142">
        <v>0</v>
      </c>
      <c r="V519" s="142">
        <v>0</v>
      </c>
      <c r="W519" s="142">
        <v>0</v>
      </c>
    </row>
    <row r="520" spans="1:23" s="106" customFormat="1" ht="31.5" x14ac:dyDescent="0.25">
      <c r="A520" s="267">
        <f t="shared" si="157"/>
        <v>451</v>
      </c>
      <c r="B520" s="133" t="s">
        <v>786</v>
      </c>
      <c r="C520" s="138" t="s">
        <v>787</v>
      </c>
      <c r="D520" s="142">
        <v>0</v>
      </c>
      <c r="E520" s="142">
        <v>0</v>
      </c>
      <c r="F520" s="142">
        <v>0</v>
      </c>
      <c r="G520" s="142">
        <v>0</v>
      </c>
      <c r="H520" s="142">
        <v>0.17166000000000001</v>
      </c>
      <c r="I520" s="142">
        <v>0.4</v>
      </c>
      <c r="J520" s="142"/>
      <c r="K520" s="142"/>
      <c r="L520" s="134">
        <v>0.17166000000000001</v>
      </c>
      <c r="M520" s="134">
        <v>0.4</v>
      </c>
      <c r="N520" s="142">
        <v>0</v>
      </c>
      <c r="O520" s="142">
        <v>0</v>
      </c>
      <c r="P520" s="142">
        <v>0</v>
      </c>
      <c r="Q520" s="142">
        <v>0</v>
      </c>
      <c r="R520" s="142">
        <v>0</v>
      </c>
      <c r="S520" s="142">
        <v>0</v>
      </c>
      <c r="T520" s="142">
        <v>0</v>
      </c>
      <c r="U520" s="142">
        <v>0</v>
      </c>
      <c r="V520" s="142">
        <v>0</v>
      </c>
      <c r="W520" s="142">
        <v>0</v>
      </c>
    </row>
    <row r="521" spans="1:23" s="106" customFormat="1" ht="31.5" x14ac:dyDescent="0.25">
      <c r="A521" s="267">
        <f t="shared" si="157"/>
        <v>452</v>
      </c>
      <c r="B521" s="133" t="s">
        <v>788</v>
      </c>
      <c r="C521" s="138" t="s">
        <v>789</v>
      </c>
      <c r="D521" s="142">
        <v>0</v>
      </c>
      <c r="E521" s="142">
        <v>0</v>
      </c>
      <c r="F521" s="142">
        <v>0</v>
      </c>
      <c r="G521" s="142">
        <v>0</v>
      </c>
      <c r="H521" s="142">
        <v>0</v>
      </c>
      <c r="I521" s="142">
        <v>0</v>
      </c>
      <c r="J521" s="142"/>
      <c r="K521" s="142"/>
      <c r="L521" s="134">
        <v>0</v>
      </c>
      <c r="M521" s="134">
        <v>0</v>
      </c>
      <c r="N521" s="142">
        <v>0</v>
      </c>
      <c r="O521" s="142">
        <v>0</v>
      </c>
      <c r="P521" s="142">
        <v>0</v>
      </c>
      <c r="Q521" s="142">
        <v>0</v>
      </c>
      <c r="R521" s="142">
        <v>0</v>
      </c>
      <c r="S521" s="142">
        <v>0</v>
      </c>
      <c r="T521" s="142">
        <v>0</v>
      </c>
      <c r="U521" s="142">
        <v>0</v>
      </c>
      <c r="V521" s="142">
        <v>0</v>
      </c>
      <c r="W521" s="142">
        <v>0</v>
      </c>
    </row>
    <row r="522" spans="1:23" s="106" customFormat="1" ht="31.5" x14ac:dyDescent="0.25">
      <c r="A522" s="267">
        <f t="shared" si="157"/>
        <v>453</v>
      </c>
      <c r="B522" s="133" t="s">
        <v>790</v>
      </c>
      <c r="C522" s="138" t="s">
        <v>791</v>
      </c>
      <c r="D522" s="142">
        <v>0</v>
      </c>
      <c r="E522" s="142">
        <v>0</v>
      </c>
      <c r="F522" s="142">
        <v>0</v>
      </c>
      <c r="G522" s="142">
        <v>0</v>
      </c>
      <c r="H522" s="142">
        <v>0.21199999999999997</v>
      </c>
      <c r="I522" s="142">
        <v>0</v>
      </c>
      <c r="J522" s="142"/>
      <c r="K522" s="142"/>
      <c r="L522" s="134">
        <v>0.21199999999999997</v>
      </c>
      <c r="M522" s="134">
        <v>0</v>
      </c>
      <c r="N522" s="142">
        <v>0</v>
      </c>
      <c r="O522" s="142">
        <v>0</v>
      </c>
      <c r="P522" s="142">
        <v>0</v>
      </c>
      <c r="Q522" s="142">
        <v>0</v>
      </c>
      <c r="R522" s="142">
        <v>0</v>
      </c>
      <c r="S522" s="142">
        <v>0</v>
      </c>
      <c r="T522" s="142">
        <v>0</v>
      </c>
      <c r="U522" s="142">
        <v>0</v>
      </c>
      <c r="V522" s="142">
        <v>0</v>
      </c>
      <c r="W522" s="142">
        <v>0</v>
      </c>
    </row>
    <row r="523" spans="1:23" s="106" customFormat="1" ht="31.5" x14ac:dyDescent="0.25">
      <c r="A523" s="267">
        <f t="shared" si="157"/>
        <v>454</v>
      </c>
      <c r="B523" s="133" t="s">
        <v>792</v>
      </c>
      <c r="C523" s="138" t="s">
        <v>793</v>
      </c>
      <c r="D523" s="142">
        <v>0</v>
      </c>
      <c r="E523" s="142">
        <v>0</v>
      </c>
      <c r="F523" s="142">
        <v>0</v>
      </c>
      <c r="G523" s="142">
        <v>0</v>
      </c>
      <c r="H523" s="142">
        <v>0</v>
      </c>
      <c r="I523" s="142">
        <v>0</v>
      </c>
      <c r="J523" s="142"/>
      <c r="K523" s="142"/>
      <c r="L523" s="134">
        <v>0</v>
      </c>
      <c r="M523" s="134">
        <v>0</v>
      </c>
      <c r="N523" s="142">
        <v>0</v>
      </c>
      <c r="O523" s="142">
        <v>0</v>
      </c>
      <c r="P523" s="142">
        <v>0</v>
      </c>
      <c r="Q523" s="142">
        <v>0</v>
      </c>
      <c r="R523" s="142">
        <v>0</v>
      </c>
      <c r="S523" s="142">
        <v>0</v>
      </c>
      <c r="T523" s="142">
        <v>0</v>
      </c>
      <c r="U523" s="142">
        <v>0</v>
      </c>
      <c r="V523" s="142">
        <v>0</v>
      </c>
      <c r="W523" s="142">
        <v>0</v>
      </c>
    </row>
    <row r="524" spans="1:23" s="106" customFormat="1" ht="47.25" x14ac:dyDescent="0.25">
      <c r="A524" s="267">
        <f t="shared" si="157"/>
        <v>455</v>
      </c>
      <c r="B524" s="133" t="s">
        <v>794</v>
      </c>
      <c r="C524" s="138" t="s">
        <v>795</v>
      </c>
      <c r="D524" s="142">
        <v>0</v>
      </c>
      <c r="E524" s="142">
        <v>0</v>
      </c>
      <c r="F524" s="142">
        <v>0</v>
      </c>
      <c r="G524" s="142">
        <v>0</v>
      </c>
      <c r="H524" s="142">
        <v>0</v>
      </c>
      <c r="I524" s="142">
        <v>0</v>
      </c>
      <c r="J524" s="142"/>
      <c r="K524" s="142"/>
      <c r="L524" s="134">
        <v>0</v>
      </c>
      <c r="M524" s="134">
        <v>0</v>
      </c>
      <c r="N524" s="142">
        <v>0</v>
      </c>
      <c r="O524" s="142">
        <v>0</v>
      </c>
      <c r="P524" s="142">
        <v>0</v>
      </c>
      <c r="Q524" s="142">
        <v>0</v>
      </c>
      <c r="R524" s="142">
        <v>0</v>
      </c>
      <c r="S524" s="142">
        <v>0</v>
      </c>
      <c r="T524" s="142">
        <v>0</v>
      </c>
      <c r="U524" s="142">
        <v>0</v>
      </c>
      <c r="V524" s="142">
        <v>0</v>
      </c>
      <c r="W524" s="142">
        <v>0</v>
      </c>
    </row>
    <row r="525" spans="1:23" s="106" customFormat="1" ht="47.25" x14ac:dyDescent="0.25">
      <c r="A525" s="267">
        <f t="shared" si="157"/>
        <v>456</v>
      </c>
      <c r="B525" s="174" t="s">
        <v>796</v>
      </c>
      <c r="C525" s="138" t="s">
        <v>797</v>
      </c>
      <c r="D525" s="142">
        <v>0</v>
      </c>
      <c r="E525" s="142">
        <v>0</v>
      </c>
      <c r="F525" s="142">
        <v>0</v>
      </c>
      <c r="G525" s="142">
        <v>0</v>
      </c>
      <c r="H525" s="142">
        <v>0</v>
      </c>
      <c r="I525" s="142">
        <v>0</v>
      </c>
      <c r="J525" s="170">
        <v>0</v>
      </c>
      <c r="K525" s="170">
        <v>0</v>
      </c>
      <c r="L525" s="134">
        <v>0</v>
      </c>
      <c r="M525" s="134">
        <v>0</v>
      </c>
      <c r="N525" s="170">
        <f t="shared" ref="N525:W525" si="172">SUM(N526:N526)</f>
        <v>0</v>
      </c>
      <c r="O525" s="170">
        <f t="shared" si="172"/>
        <v>0</v>
      </c>
      <c r="P525" s="170">
        <f t="shared" si="172"/>
        <v>0</v>
      </c>
      <c r="Q525" s="170">
        <f t="shared" si="172"/>
        <v>0</v>
      </c>
      <c r="R525" s="170">
        <f t="shared" si="172"/>
        <v>0</v>
      </c>
      <c r="S525" s="170">
        <f t="shared" si="172"/>
        <v>0</v>
      </c>
      <c r="T525" s="170">
        <f t="shared" si="172"/>
        <v>0</v>
      </c>
      <c r="U525" s="170">
        <f t="shared" si="172"/>
        <v>0</v>
      </c>
      <c r="V525" s="170">
        <f t="shared" si="172"/>
        <v>0</v>
      </c>
      <c r="W525" s="170">
        <f t="shared" si="172"/>
        <v>0</v>
      </c>
    </row>
    <row r="526" spans="1:23" s="106" customFormat="1" ht="47.25" x14ac:dyDescent="0.25">
      <c r="A526" s="267">
        <f t="shared" si="157"/>
        <v>457</v>
      </c>
      <c r="B526" s="133" t="s">
        <v>798</v>
      </c>
      <c r="C526" s="138" t="s">
        <v>799</v>
      </c>
      <c r="D526" s="142">
        <v>0</v>
      </c>
      <c r="E526" s="142">
        <v>0</v>
      </c>
      <c r="F526" s="142">
        <v>0</v>
      </c>
      <c r="G526" s="142">
        <v>0</v>
      </c>
      <c r="H526" s="142">
        <v>0</v>
      </c>
      <c r="I526" s="142">
        <v>0</v>
      </c>
      <c r="J526" s="142"/>
      <c r="K526" s="142"/>
      <c r="L526" s="134">
        <v>0</v>
      </c>
      <c r="M526" s="134">
        <v>0</v>
      </c>
      <c r="N526" s="142">
        <v>0</v>
      </c>
      <c r="O526" s="142">
        <v>0</v>
      </c>
      <c r="P526" s="142">
        <v>0</v>
      </c>
      <c r="Q526" s="142">
        <v>0</v>
      </c>
      <c r="R526" s="142">
        <v>0</v>
      </c>
      <c r="S526" s="142">
        <v>0</v>
      </c>
      <c r="T526" s="142">
        <v>0</v>
      </c>
      <c r="U526" s="142">
        <v>0</v>
      </c>
      <c r="V526" s="142">
        <v>0</v>
      </c>
      <c r="W526" s="142">
        <v>0</v>
      </c>
    </row>
    <row r="527" spans="1:23" s="106" customFormat="1" ht="31.5" x14ac:dyDescent="0.25">
      <c r="A527" s="267">
        <f t="shared" si="157"/>
        <v>458</v>
      </c>
      <c r="B527" s="174" t="s">
        <v>1572</v>
      </c>
      <c r="C527" s="138" t="s">
        <v>1573</v>
      </c>
      <c r="D527" s="142">
        <v>0</v>
      </c>
      <c r="E527" s="142">
        <v>0</v>
      </c>
      <c r="F527" s="142">
        <v>0.126</v>
      </c>
      <c r="G527" s="142">
        <v>0.5</v>
      </c>
      <c r="H527" s="142">
        <v>0</v>
      </c>
      <c r="I527" s="142">
        <v>0</v>
      </c>
      <c r="J527" s="170">
        <v>0</v>
      </c>
      <c r="K527" s="170">
        <v>0</v>
      </c>
      <c r="L527" s="134">
        <v>0.126</v>
      </c>
      <c r="M527" s="134">
        <v>0.5</v>
      </c>
      <c r="N527" s="170">
        <f t="shared" ref="N527:W527" si="173">SUM(N528:N532)</f>
        <v>0</v>
      </c>
      <c r="O527" s="170">
        <f t="shared" si="173"/>
        <v>0</v>
      </c>
      <c r="P527" s="170">
        <f t="shared" si="173"/>
        <v>0</v>
      </c>
      <c r="Q527" s="170">
        <f t="shared" si="173"/>
        <v>0</v>
      </c>
      <c r="R527" s="170">
        <f t="shared" si="173"/>
        <v>0</v>
      </c>
      <c r="S527" s="170">
        <f t="shared" si="173"/>
        <v>0</v>
      </c>
      <c r="T527" s="170">
        <f t="shared" si="173"/>
        <v>0</v>
      </c>
      <c r="U527" s="170">
        <f t="shared" si="173"/>
        <v>0</v>
      </c>
      <c r="V527" s="170">
        <f t="shared" si="173"/>
        <v>0</v>
      </c>
      <c r="W527" s="170">
        <f t="shared" si="173"/>
        <v>0</v>
      </c>
    </row>
    <row r="528" spans="1:23" s="106" customFormat="1" ht="15.75" x14ac:dyDescent="0.25">
      <c r="A528" s="267"/>
      <c r="B528" s="187" t="s">
        <v>800</v>
      </c>
      <c r="C528" s="188"/>
      <c r="D528" s="201">
        <f t="shared" ref="D528:L528" si="174">SUM(D529:D532)</f>
        <v>0</v>
      </c>
      <c r="E528" s="201">
        <f t="shared" si="174"/>
        <v>0</v>
      </c>
      <c r="F528" s="201">
        <f t="shared" si="174"/>
        <v>1.0169999999999999</v>
      </c>
      <c r="G528" s="201">
        <f t="shared" si="174"/>
        <v>0.25</v>
      </c>
      <c r="H528" s="201">
        <f t="shared" si="174"/>
        <v>4.7999999999999994E-2</v>
      </c>
      <c r="I528" s="201">
        <f t="shared" si="174"/>
        <v>0.16</v>
      </c>
      <c r="J528" s="201">
        <f t="shared" si="174"/>
        <v>0</v>
      </c>
      <c r="K528" s="201">
        <f t="shared" si="174"/>
        <v>0</v>
      </c>
      <c r="L528" s="201">
        <f t="shared" si="174"/>
        <v>1.0649999999999999</v>
      </c>
      <c r="M528" s="201">
        <v>0.41000000000000003</v>
      </c>
      <c r="N528" s="201">
        <f t="shared" ref="N528:W528" si="175">SUM(N529:N532)</f>
        <v>0</v>
      </c>
      <c r="O528" s="201">
        <f t="shared" si="175"/>
        <v>0</v>
      </c>
      <c r="P528" s="201">
        <f t="shared" si="175"/>
        <v>0</v>
      </c>
      <c r="Q528" s="201">
        <f t="shared" si="175"/>
        <v>0</v>
      </c>
      <c r="R528" s="201">
        <f t="shared" si="175"/>
        <v>0</v>
      </c>
      <c r="S528" s="201">
        <f t="shared" si="175"/>
        <v>0</v>
      </c>
      <c r="T528" s="201">
        <f t="shared" si="175"/>
        <v>0</v>
      </c>
      <c r="U528" s="201">
        <f t="shared" si="175"/>
        <v>0</v>
      </c>
      <c r="V528" s="201">
        <f t="shared" si="175"/>
        <v>0</v>
      </c>
      <c r="W528" s="201">
        <f t="shared" si="175"/>
        <v>0</v>
      </c>
    </row>
    <row r="529" spans="1:23" s="106" customFormat="1" ht="47.25" x14ac:dyDescent="0.25">
      <c r="A529" s="267">
        <f t="shared" si="157"/>
        <v>459</v>
      </c>
      <c r="B529" s="133" t="s">
        <v>801</v>
      </c>
      <c r="C529" s="138" t="s">
        <v>802</v>
      </c>
      <c r="D529" s="142">
        <v>0</v>
      </c>
      <c r="E529" s="142">
        <v>0</v>
      </c>
      <c r="F529" s="142">
        <v>0</v>
      </c>
      <c r="G529" s="142">
        <v>0</v>
      </c>
      <c r="H529" s="142">
        <v>0</v>
      </c>
      <c r="I529" s="142">
        <v>0</v>
      </c>
      <c r="J529" s="142"/>
      <c r="K529" s="142"/>
      <c r="L529" s="134">
        <v>0</v>
      </c>
      <c r="M529" s="134">
        <v>0</v>
      </c>
      <c r="N529" s="142">
        <v>0</v>
      </c>
      <c r="O529" s="142">
        <v>0</v>
      </c>
      <c r="P529" s="142">
        <v>0</v>
      </c>
      <c r="Q529" s="142">
        <v>0</v>
      </c>
      <c r="R529" s="142">
        <v>0</v>
      </c>
      <c r="S529" s="142">
        <v>0</v>
      </c>
      <c r="T529" s="142">
        <v>0</v>
      </c>
      <c r="U529" s="142">
        <v>0</v>
      </c>
      <c r="V529" s="142">
        <v>0</v>
      </c>
      <c r="W529" s="142">
        <v>0</v>
      </c>
    </row>
    <row r="530" spans="1:23" s="106" customFormat="1" ht="47.25" x14ac:dyDescent="0.25">
      <c r="A530" s="267">
        <f t="shared" si="157"/>
        <v>460</v>
      </c>
      <c r="B530" s="133" t="s">
        <v>803</v>
      </c>
      <c r="C530" s="138" t="s">
        <v>804</v>
      </c>
      <c r="D530" s="142">
        <v>0</v>
      </c>
      <c r="E530" s="142">
        <v>0</v>
      </c>
      <c r="F530" s="142">
        <v>0</v>
      </c>
      <c r="G530" s="142">
        <v>0</v>
      </c>
      <c r="H530" s="142">
        <v>0</v>
      </c>
      <c r="I530" s="142">
        <v>0</v>
      </c>
      <c r="J530" s="142"/>
      <c r="K530" s="142"/>
      <c r="L530" s="134">
        <v>0</v>
      </c>
      <c r="M530" s="134">
        <v>0</v>
      </c>
      <c r="N530" s="142">
        <v>0</v>
      </c>
      <c r="O530" s="142">
        <v>0</v>
      </c>
      <c r="P530" s="142">
        <v>0</v>
      </c>
      <c r="Q530" s="142">
        <v>0</v>
      </c>
      <c r="R530" s="142">
        <v>0</v>
      </c>
      <c r="S530" s="142">
        <v>0</v>
      </c>
      <c r="T530" s="142">
        <v>0</v>
      </c>
      <c r="U530" s="142">
        <v>0</v>
      </c>
      <c r="V530" s="142">
        <v>0</v>
      </c>
      <c r="W530" s="142">
        <v>0</v>
      </c>
    </row>
    <row r="531" spans="1:23" s="106" customFormat="1" ht="63" x14ac:dyDescent="0.25">
      <c r="A531" s="267">
        <f t="shared" si="157"/>
        <v>461</v>
      </c>
      <c r="B531" s="133" t="s">
        <v>1953</v>
      </c>
      <c r="C531" s="138" t="s">
        <v>805</v>
      </c>
      <c r="D531" s="142">
        <v>0</v>
      </c>
      <c r="E531" s="142">
        <v>0</v>
      </c>
      <c r="F531" s="142">
        <v>1.0169999999999999</v>
      </c>
      <c r="G531" s="142">
        <v>0.25</v>
      </c>
      <c r="H531" s="142">
        <v>0</v>
      </c>
      <c r="I531" s="142">
        <v>0</v>
      </c>
      <c r="J531" s="142"/>
      <c r="K531" s="142"/>
      <c r="L531" s="134">
        <v>1.0169999999999999</v>
      </c>
      <c r="M531" s="134">
        <v>0.25</v>
      </c>
      <c r="N531" s="142">
        <v>0</v>
      </c>
      <c r="O531" s="142">
        <v>0</v>
      </c>
      <c r="P531" s="142">
        <v>0</v>
      </c>
      <c r="Q531" s="142">
        <v>0</v>
      </c>
      <c r="R531" s="142">
        <v>0</v>
      </c>
      <c r="S531" s="142">
        <v>0</v>
      </c>
      <c r="T531" s="142">
        <v>0</v>
      </c>
      <c r="U531" s="142">
        <v>0</v>
      </c>
      <c r="V531" s="142">
        <v>0</v>
      </c>
      <c r="W531" s="142">
        <v>0</v>
      </c>
    </row>
    <row r="532" spans="1:23" s="106" customFormat="1" ht="78.75" x14ac:dyDescent="0.25">
      <c r="A532" s="267">
        <f t="shared" si="157"/>
        <v>462</v>
      </c>
      <c r="B532" s="133" t="s">
        <v>1954</v>
      </c>
      <c r="C532" s="138" t="s">
        <v>1718</v>
      </c>
      <c r="D532" s="142">
        <v>0</v>
      </c>
      <c r="E532" s="142">
        <v>0</v>
      </c>
      <c r="F532" s="142">
        <v>0</v>
      </c>
      <c r="G532" s="142">
        <v>0</v>
      </c>
      <c r="H532" s="142">
        <v>4.7999999999999994E-2</v>
      </c>
      <c r="I532" s="142">
        <v>0.16</v>
      </c>
      <c r="J532" s="142"/>
      <c r="K532" s="142"/>
      <c r="L532" s="134">
        <v>4.7999999999999994E-2</v>
      </c>
      <c r="M532" s="134">
        <v>0.16</v>
      </c>
      <c r="N532" s="142">
        <v>0</v>
      </c>
      <c r="O532" s="142">
        <v>0</v>
      </c>
      <c r="P532" s="142">
        <v>0</v>
      </c>
      <c r="Q532" s="142">
        <v>0</v>
      </c>
      <c r="R532" s="142">
        <v>0</v>
      </c>
      <c r="S532" s="142">
        <v>0</v>
      </c>
      <c r="T532" s="142">
        <v>0</v>
      </c>
      <c r="U532" s="142">
        <v>0</v>
      </c>
      <c r="V532" s="142">
        <v>0</v>
      </c>
      <c r="W532" s="142">
        <v>0</v>
      </c>
    </row>
    <row r="533" spans="1:23" s="106" customFormat="1" ht="15.75" x14ac:dyDescent="0.25">
      <c r="A533" s="267"/>
      <c r="B533" s="191" t="s">
        <v>222</v>
      </c>
      <c r="C533" s="188"/>
      <c r="D533" s="201">
        <f t="shared" ref="D533:L533" si="176">SUM(D534:D537)</f>
        <v>0</v>
      </c>
      <c r="E533" s="201">
        <f t="shared" si="176"/>
        <v>0</v>
      </c>
      <c r="F533" s="201">
        <f t="shared" si="176"/>
        <v>0.10100000000000001</v>
      </c>
      <c r="G533" s="201">
        <f t="shared" si="176"/>
        <v>0.16</v>
      </c>
      <c r="H533" s="201">
        <f t="shared" si="176"/>
        <v>0</v>
      </c>
      <c r="I533" s="201">
        <f t="shared" si="176"/>
        <v>0</v>
      </c>
      <c r="J533" s="201">
        <f t="shared" si="176"/>
        <v>0</v>
      </c>
      <c r="K533" s="201">
        <f t="shared" si="176"/>
        <v>0</v>
      </c>
      <c r="L533" s="201">
        <f t="shared" si="176"/>
        <v>0.10100000000000001</v>
      </c>
      <c r="M533" s="201">
        <v>0.16</v>
      </c>
      <c r="N533" s="201">
        <f t="shared" ref="N533:W533" si="177">SUM(N534:N537)</f>
        <v>0</v>
      </c>
      <c r="O533" s="201">
        <f t="shared" si="177"/>
        <v>0</v>
      </c>
      <c r="P533" s="201">
        <f t="shared" si="177"/>
        <v>0</v>
      </c>
      <c r="Q533" s="201">
        <f t="shared" si="177"/>
        <v>0</v>
      </c>
      <c r="R533" s="201">
        <f t="shared" si="177"/>
        <v>0</v>
      </c>
      <c r="S533" s="201">
        <f t="shared" si="177"/>
        <v>0</v>
      </c>
      <c r="T533" s="201">
        <f t="shared" si="177"/>
        <v>0</v>
      </c>
      <c r="U533" s="201">
        <f t="shared" si="177"/>
        <v>0</v>
      </c>
      <c r="V533" s="201">
        <f t="shared" si="177"/>
        <v>0</v>
      </c>
      <c r="W533" s="201">
        <f t="shared" si="177"/>
        <v>0</v>
      </c>
    </row>
    <row r="534" spans="1:23" s="106" customFormat="1" ht="31.5" x14ac:dyDescent="0.25">
      <c r="A534" s="267">
        <f t="shared" si="157"/>
        <v>463</v>
      </c>
      <c r="B534" s="133" t="s">
        <v>806</v>
      </c>
      <c r="C534" s="138" t="s">
        <v>807</v>
      </c>
      <c r="D534" s="142">
        <v>0</v>
      </c>
      <c r="E534" s="142">
        <v>0</v>
      </c>
      <c r="F534" s="142">
        <v>0.10100000000000001</v>
      </c>
      <c r="G534" s="142">
        <v>0.16</v>
      </c>
      <c r="H534" s="142">
        <v>0</v>
      </c>
      <c r="I534" s="142">
        <v>0</v>
      </c>
      <c r="J534" s="142"/>
      <c r="K534" s="142"/>
      <c r="L534" s="134">
        <v>0.10100000000000001</v>
      </c>
      <c r="M534" s="134">
        <v>0.16</v>
      </c>
      <c r="N534" s="142">
        <v>0</v>
      </c>
      <c r="O534" s="142">
        <v>0</v>
      </c>
      <c r="P534" s="142">
        <v>0</v>
      </c>
      <c r="Q534" s="142">
        <v>0</v>
      </c>
      <c r="R534" s="142">
        <v>0</v>
      </c>
      <c r="S534" s="142">
        <v>0</v>
      </c>
      <c r="T534" s="142">
        <v>0</v>
      </c>
      <c r="U534" s="142">
        <v>0</v>
      </c>
      <c r="V534" s="142">
        <v>0</v>
      </c>
      <c r="W534" s="142">
        <v>0</v>
      </c>
    </row>
    <row r="535" spans="1:23" s="106" customFormat="1" ht="47.25" x14ac:dyDescent="0.25">
      <c r="A535" s="267">
        <f t="shared" si="157"/>
        <v>464</v>
      </c>
      <c r="B535" s="133" t="s">
        <v>808</v>
      </c>
      <c r="C535" s="138" t="s">
        <v>809</v>
      </c>
      <c r="D535" s="142">
        <v>0</v>
      </c>
      <c r="E535" s="142">
        <v>0</v>
      </c>
      <c r="F535" s="142">
        <v>0</v>
      </c>
      <c r="G535" s="142">
        <v>0</v>
      </c>
      <c r="H535" s="142">
        <v>0</v>
      </c>
      <c r="I535" s="142">
        <v>0</v>
      </c>
      <c r="J535" s="142"/>
      <c r="K535" s="142"/>
      <c r="L535" s="134">
        <v>0</v>
      </c>
      <c r="M535" s="134">
        <v>0</v>
      </c>
      <c r="N535" s="142">
        <v>0</v>
      </c>
      <c r="O535" s="142">
        <v>0</v>
      </c>
      <c r="P535" s="142">
        <v>0</v>
      </c>
      <c r="Q535" s="142">
        <v>0</v>
      </c>
      <c r="R535" s="142">
        <v>0</v>
      </c>
      <c r="S535" s="142">
        <v>0</v>
      </c>
      <c r="T535" s="142">
        <v>0</v>
      </c>
      <c r="U535" s="142">
        <v>0</v>
      </c>
      <c r="V535" s="142">
        <v>0</v>
      </c>
      <c r="W535" s="142">
        <v>0</v>
      </c>
    </row>
    <row r="536" spans="1:23" s="106" customFormat="1" ht="63" x14ac:dyDescent="0.25">
      <c r="A536" s="267">
        <f t="shared" si="157"/>
        <v>465</v>
      </c>
      <c r="B536" s="133" t="s">
        <v>810</v>
      </c>
      <c r="C536" s="138" t="s">
        <v>811</v>
      </c>
      <c r="D536" s="142">
        <v>0</v>
      </c>
      <c r="E536" s="142">
        <v>0</v>
      </c>
      <c r="F536" s="142">
        <v>0</v>
      </c>
      <c r="G536" s="142">
        <v>0</v>
      </c>
      <c r="H536" s="142">
        <v>0</v>
      </c>
      <c r="I536" s="142">
        <v>0</v>
      </c>
      <c r="J536" s="142"/>
      <c r="K536" s="142"/>
      <c r="L536" s="134">
        <v>0</v>
      </c>
      <c r="M536" s="134">
        <v>0</v>
      </c>
      <c r="N536" s="142">
        <v>0</v>
      </c>
      <c r="O536" s="142">
        <v>0</v>
      </c>
      <c r="P536" s="142">
        <v>0</v>
      </c>
      <c r="Q536" s="142">
        <v>0</v>
      </c>
      <c r="R536" s="142">
        <v>0</v>
      </c>
      <c r="S536" s="142">
        <v>0</v>
      </c>
      <c r="T536" s="142">
        <v>0</v>
      </c>
      <c r="U536" s="142">
        <v>0</v>
      </c>
      <c r="V536" s="142">
        <v>0</v>
      </c>
      <c r="W536" s="142">
        <v>0</v>
      </c>
    </row>
    <row r="537" spans="1:23" s="106" customFormat="1" ht="31.5" x14ac:dyDescent="0.25">
      <c r="A537" s="267">
        <f t="shared" ref="A537:A600" si="178">IF(A536&gt;0,A536+1,A535+1)</f>
        <v>466</v>
      </c>
      <c r="B537" s="133" t="s">
        <v>812</v>
      </c>
      <c r="C537" s="138" t="s">
        <v>813</v>
      </c>
      <c r="D537" s="142">
        <v>0</v>
      </c>
      <c r="E537" s="142">
        <v>0</v>
      </c>
      <c r="F537" s="142">
        <v>0</v>
      </c>
      <c r="G537" s="142">
        <v>0</v>
      </c>
      <c r="H537" s="142">
        <v>0</v>
      </c>
      <c r="I537" s="142">
        <v>0</v>
      </c>
      <c r="J537" s="142"/>
      <c r="K537" s="142"/>
      <c r="L537" s="134">
        <v>0</v>
      </c>
      <c r="M537" s="134">
        <v>0</v>
      </c>
      <c r="N537" s="142">
        <v>0</v>
      </c>
      <c r="O537" s="142">
        <v>0</v>
      </c>
      <c r="P537" s="142">
        <v>0</v>
      </c>
      <c r="Q537" s="142">
        <v>0</v>
      </c>
      <c r="R537" s="142">
        <v>0</v>
      </c>
      <c r="S537" s="142">
        <v>0</v>
      </c>
      <c r="T537" s="142">
        <v>0</v>
      </c>
      <c r="U537" s="142">
        <v>0</v>
      </c>
      <c r="V537" s="142">
        <v>0</v>
      </c>
      <c r="W537" s="142">
        <v>0</v>
      </c>
    </row>
    <row r="538" spans="1:23" s="106" customFormat="1" ht="15.75" x14ac:dyDescent="0.25">
      <c r="A538" s="267"/>
      <c r="B538" s="187" t="s">
        <v>229</v>
      </c>
      <c r="C538" s="188"/>
      <c r="D538" s="201">
        <f t="shared" ref="D538:L538" si="179">SUM(D539:D542)</f>
        <v>0.27529999999999999</v>
      </c>
      <c r="E538" s="201">
        <f t="shared" si="179"/>
        <v>0.5</v>
      </c>
      <c r="F538" s="201">
        <f t="shared" si="179"/>
        <v>0</v>
      </c>
      <c r="G538" s="201">
        <f t="shared" si="179"/>
        <v>0</v>
      </c>
      <c r="H538" s="201">
        <f t="shared" si="179"/>
        <v>0</v>
      </c>
      <c r="I538" s="201">
        <f t="shared" si="179"/>
        <v>0</v>
      </c>
      <c r="J538" s="201">
        <f t="shared" si="179"/>
        <v>0</v>
      </c>
      <c r="K538" s="201">
        <f t="shared" si="179"/>
        <v>0</v>
      </c>
      <c r="L538" s="201">
        <f t="shared" si="179"/>
        <v>0.27529999999999999</v>
      </c>
      <c r="M538" s="201">
        <v>0.5</v>
      </c>
      <c r="N538" s="201">
        <f t="shared" ref="N538:W538" si="180">SUM(N539:N542)</f>
        <v>0</v>
      </c>
      <c r="O538" s="201">
        <f t="shared" si="180"/>
        <v>0</v>
      </c>
      <c r="P538" s="201">
        <f t="shared" si="180"/>
        <v>0</v>
      </c>
      <c r="Q538" s="201">
        <f t="shared" si="180"/>
        <v>0</v>
      </c>
      <c r="R538" s="201">
        <f t="shared" si="180"/>
        <v>0</v>
      </c>
      <c r="S538" s="201">
        <f t="shared" si="180"/>
        <v>0</v>
      </c>
      <c r="T538" s="201">
        <f t="shared" si="180"/>
        <v>0</v>
      </c>
      <c r="U538" s="201">
        <f t="shared" si="180"/>
        <v>0</v>
      </c>
      <c r="V538" s="201">
        <f t="shared" si="180"/>
        <v>0</v>
      </c>
      <c r="W538" s="201">
        <f t="shared" si="180"/>
        <v>0</v>
      </c>
    </row>
    <row r="539" spans="1:23" s="106" customFormat="1" ht="31.5" x14ac:dyDescent="0.25">
      <c r="A539" s="267">
        <f t="shared" si="178"/>
        <v>467</v>
      </c>
      <c r="B539" s="133" t="s">
        <v>814</v>
      </c>
      <c r="C539" s="138" t="s">
        <v>815</v>
      </c>
      <c r="D539" s="142">
        <v>9.2300000000000007E-2</v>
      </c>
      <c r="E539" s="142">
        <v>0.25</v>
      </c>
      <c r="F539" s="142">
        <v>0</v>
      </c>
      <c r="G539" s="142">
        <v>0</v>
      </c>
      <c r="H539" s="142">
        <v>0</v>
      </c>
      <c r="I539" s="142">
        <v>0</v>
      </c>
      <c r="J539" s="142"/>
      <c r="K539" s="142"/>
      <c r="L539" s="134">
        <v>9.2300000000000007E-2</v>
      </c>
      <c r="M539" s="134">
        <v>0.25</v>
      </c>
      <c r="N539" s="142">
        <v>0</v>
      </c>
      <c r="O539" s="142">
        <v>0</v>
      </c>
      <c r="P539" s="142">
        <v>0</v>
      </c>
      <c r="Q539" s="142">
        <v>0</v>
      </c>
      <c r="R539" s="142">
        <v>0</v>
      </c>
      <c r="S539" s="142">
        <v>0</v>
      </c>
      <c r="T539" s="142">
        <v>0</v>
      </c>
      <c r="U539" s="142">
        <v>0</v>
      </c>
      <c r="V539" s="142">
        <v>0</v>
      </c>
      <c r="W539" s="142">
        <v>0</v>
      </c>
    </row>
    <row r="540" spans="1:23" s="106" customFormat="1" ht="31.5" x14ac:dyDescent="0.25">
      <c r="A540" s="267">
        <f t="shared" si="178"/>
        <v>468</v>
      </c>
      <c r="B540" s="133" t="s">
        <v>816</v>
      </c>
      <c r="C540" s="138" t="s">
        <v>817</v>
      </c>
      <c r="D540" s="142">
        <v>0.183</v>
      </c>
      <c r="E540" s="142">
        <v>0.25</v>
      </c>
      <c r="F540" s="142">
        <v>0</v>
      </c>
      <c r="G540" s="142">
        <v>0</v>
      </c>
      <c r="H540" s="142">
        <v>0</v>
      </c>
      <c r="I540" s="142">
        <v>0</v>
      </c>
      <c r="J540" s="142"/>
      <c r="K540" s="142"/>
      <c r="L540" s="134">
        <v>0.183</v>
      </c>
      <c r="M540" s="134">
        <v>0.25</v>
      </c>
      <c r="N540" s="142">
        <v>0</v>
      </c>
      <c r="O540" s="142">
        <v>0</v>
      </c>
      <c r="P540" s="142">
        <v>0</v>
      </c>
      <c r="Q540" s="142">
        <v>0</v>
      </c>
      <c r="R540" s="142">
        <v>0</v>
      </c>
      <c r="S540" s="142">
        <v>0</v>
      </c>
      <c r="T540" s="142">
        <v>0</v>
      </c>
      <c r="U540" s="142">
        <v>0</v>
      </c>
      <c r="V540" s="142">
        <v>0</v>
      </c>
      <c r="W540" s="142">
        <v>0</v>
      </c>
    </row>
    <row r="541" spans="1:23" s="106" customFormat="1" ht="47.25" x14ac:dyDescent="0.25">
      <c r="A541" s="267">
        <f t="shared" si="178"/>
        <v>469</v>
      </c>
      <c r="B541" s="133" t="s">
        <v>818</v>
      </c>
      <c r="C541" s="138" t="s">
        <v>819</v>
      </c>
      <c r="D541" s="142">
        <v>0</v>
      </c>
      <c r="E541" s="142">
        <v>0</v>
      </c>
      <c r="F541" s="142">
        <v>0</v>
      </c>
      <c r="G541" s="142">
        <v>0</v>
      </c>
      <c r="H541" s="142">
        <v>0</v>
      </c>
      <c r="I541" s="142">
        <v>0</v>
      </c>
      <c r="J541" s="142"/>
      <c r="K541" s="142"/>
      <c r="L541" s="134">
        <v>0</v>
      </c>
      <c r="M541" s="134">
        <v>0</v>
      </c>
      <c r="N541" s="142">
        <v>0</v>
      </c>
      <c r="O541" s="142">
        <v>0</v>
      </c>
      <c r="P541" s="142">
        <v>0</v>
      </c>
      <c r="Q541" s="142">
        <v>0</v>
      </c>
      <c r="R541" s="142">
        <v>0</v>
      </c>
      <c r="S541" s="142">
        <v>0</v>
      </c>
      <c r="T541" s="142">
        <v>0</v>
      </c>
      <c r="U541" s="142">
        <v>0</v>
      </c>
      <c r="V541" s="142">
        <v>0</v>
      </c>
      <c r="W541" s="142">
        <v>0</v>
      </c>
    </row>
    <row r="542" spans="1:23" s="106" customFormat="1" ht="47.25" x14ac:dyDescent="0.25">
      <c r="A542" s="267">
        <f t="shared" si="178"/>
        <v>470</v>
      </c>
      <c r="B542" s="133" t="s">
        <v>820</v>
      </c>
      <c r="C542" s="138" t="s">
        <v>821</v>
      </c>
      <c r="D542" s="142">
        <v>0</v>
      </c>
      <c r="E542" s="142">
        <v>0</v>
      </c>
      <c r="F542" s="142">
        <v>0</v>
      </c>
      <c r="G542" s="142">
        <v>0</v>
      </c>
      <c r="H542" s="142">
        <v>0</v>
      </c>
      <c r="I542" s="142">
        <v>0</v>
      </c>
      <c r="J542" s="142"/>
      <c r="K542" s="142"/>
      <c r="L542" s="134">
        <v>0</v>
      </c>
      <c r="M542" s="134">
        <v>0</v>
      </c>
      <c r="N542" s="142">
        <v>0</v>
      </c>
      <c r="O542" s="142">
        <v>0</v>
      </c>
      <c r="P542" s="142">
        <v>0</v>
      </c>
      <c r="Q542" s="142">
        <v>0</v>
      </c>
      <c r="R542" s="142">
        <v>0</v>
      </c>
      <c r="S542" s="142">
        <v>0</v>
      </c>
      <c r="T542" s="142">
        <v>0</v>
      </c>
      <c r="U542" s="142">
        <v>0</v>
      </c>
      <c r="V542" s="142">
        <v>0</v>
      </c>
      <c r="W542" s="142">
        <v>0</v>
      </c>
    </row>
    <row r="543" spans="1:23" s="106" customFormat="1" ht="15.75" x14ac:dyDescent="0.25">
      <c r="A543" s="267"/>
      <c r="B543" s="187" t="s">
        <v>822</v>
      </c>
      <c r="C543" s="188"/>
      <c r="D543" s="201">
        <f t="shared" ref="D543:L543" si="181">SUM(D544:D545)</f>
        <v>0</v>
      </c>
      <c r="E543" s="201">
        <f t="shared" si="181"/>
        <v>0</v>
      </c>
      <c r="F543" s="201">
        <f t="shared" si="181"/>
        <v>0</v>
      </c>
      <c r="G543" s="201">
        <f t="shared" si="181"/>
        <v>0</v>
      </c>
      <c r="H543" s="201">
        <f t="shared" si="181"/>
        <v>0</v>
      </c>
      <c r="I543" s="201">
        <f t="shared" si="181"/>
        <v>0</v>
      </c>
      <c r="J543" s="201">
        <f t="shared" si="181"/>
        <v>0</v>
      </c>
      <c r="K543" s="201">
        <f t="shared" si="181"/>
        <v>0</v>
      </c>
      <c r="L543" s="201">
        <f t="shared" si="181"/>
        <v>0</v>
      </c>
      <c r="M543" s="201">
        <v>0</v>
      </c>
      <c r="N543" s="201">
        <f t="shared" ref="N543:W543" si="182">SUM(N544:N545)</f>
        <v>0</v>
      </c>
      <c r="O543" s="201">
        <f t="shared" si="182"/>
        <v>0</v>
      </c>
      <c r="P543" s="201">
        <f t="shared" si="182"/>
        <v>0</v>
      </c>
      <c r="Q543" s="201">
        <f t="shared" si="182"/>
        <v>0</v>
      </c>
      <c r="R543" s="201">
        <f t="shared" si="182"/>
        <v>0</v>
      </c>
      <c r="S543" s="201">
        <f t="shared" si="182"/>
        <v>0</v>
      </c>
      <c r="T543" s="201">
        <f t="shared" si="182"/>
        <v>0</v>
      </c>
      <c r="U543" s="201">
        <f t="shared" si="182"/>
        <v>0</v>
      </c>
      <c r="V543" s="201">
        <f t="shared" si="182"/>
        <v>0</v>
      </c>
      <c r="W543" s="201">
        <f t="shared" si="182"/>
        <v>0</v>
      </c>
    </row>
    <row r="544" spans="1:23" s="106" customFormat="1" ht="47.25" x14ac:dyDescent="0.25">
      <c r="A544" s="267">
        <f t="shared" si="178"/>
        <v>471</v>
      </c>
      <c r="B544" s="133" t="s">
        <v>823</v>
      </c>
      <c r="C544" s="138" t="s">
        <v>824</v>
      </c>
      <c r="D544" s="142">
        <v>0</v>
      </c>
      <c r="E544" s="142">
        <v>0</v>
      </c>
      <c r="F544" s="142">
        <v>0</v>
      </c>
      <c r="G544" s="142">
        <v>0</v>
      </c>
      <c r="H544" s="142">
        <v>0</v>
      </c>
      <c r="I544" s="142">
        <v>0</v>
      </c>
      <c r="J544" s="142"/>
      <c r="K544" s="142"/>
      <c r="L544" s="134">
        <v>0</v>
      </c>
      <c r="M544" s="134">
        <v>0</v>
      </c>
      <c r="N544" s="142">
        <v>0</v>
      </c>
      <c r="O544" s="142">
        <v>0</v>
      </c>
      <c r="P544" s="142">
        <v>0</v>
      </c>
      <c r="Q544" s="142">
        <v>0</v>
      </c>
      <c r="R544" s="142">
        <v>0</v>
      </c>
      <c r="S544" s="142">
        <v>0</v>
      </c>
      <c r="T544" s="142">
        <v>0</v>
      </c>
      <c r="U544" s="142">
        <v>0</v>
      </c>
      <c r="V544" s="142">
        <v>0</v>
      </c>
      <c r="W544" s="142">
        <v>0</v>
      </c>
    </row>
    <row r="545" spans="1:23" s="106" customFormat="1" ht="63" x14ac:dyDescent="0.25">
      <c r="A545" s="267">
        <f t="shared" si="178"/>
        <v>472</v>
      </c>
      <c r="B545" s="133" t="s">
        <v>825</v>
      </c>
      <c r="C545" s="138" t="s">
        <v>826</v>
      </c>
      <c r="D545" s="142">
        <v>0</v>
      </c>
      <c r="E545" s="142">
        <v>0</v>
      </c>
      <c r="F545" s="142">
        <v>0</v>
      </c>
      <c r="G545" s="142">
        <v>0</v>
      </c>
      <c r="H545" s="142">
        <v>0</v>
      </c>
      <c r="I545" s="142">
        <v>0</v>
      </c>
      <c r="J545" s="142"/>
      <c r="K545" s="142"/>
      <c r="L545" s="134">
        <v>0</v>
      </c>
      <c r="M545" s="134">
        <v>0</v>
      </c>
      <c r="N545" s="142">
        <v>0</v>
      </c>
      <c r="O545" s="142">
        <v>0</v>
      </c>
      <c r="P545" s="142">
        <v>0</v>
      </c>
      <c r="Q545" s="142">
        <v>0</v>
      </c>
      <c r="R545" s="142">
        <v>0</v>
      </c>
      <c r="S545" s="142">
        <v>0</v>
      </c>
      <c r="T545" s="142">
        <v>0</v>
      </c>
      <c r="U545" s="142">
        <v>0</v>
      </c>
      <c r="V545" s="142">
        <v>0</v>
      </c>
      <c r="W545" s="142">
        <v>0</v>
      </c>
    </row>
    <row r="546" spans="1:23" s="106" customFormat="1" ht="15.75" x14ac:dyDescent="0.25">
      <c r="A546" s="267"/>
      <c r="B546" s="187" t="s">
        <v>1574</v>
      </c>
      <c r="C546" s="188"/>
      <c r="D546" s="201">
        <f t="shared" ref="D546:L546" si="183">SUM(D547:D547)</f>
        <v>0</v>
      </c>
      <c r="E546" s="201">
        <f t="shared" si="183"/>
        <v>0</v>
      </c>
      <c r="F546" s="201">
        <f t="shared" si="183"/>
        <v>0</v>
      </c>
      <c r="G546" s="201">
        <f t="shared" si="183"/>
        <v>0</v>
      </c>
      <c r="H546" s="201">
        <f t="shared" si="183"/>
        <v>0</v>
      </c>
      <c r="I546" s="201">
        <f t="shared" si="183"/>
        <v>0</v>
      </c>
      <c r="J546" s="201">
        <f t="shared" si="183"/>
        <v>0</v>
      </c>
      <c r="K546" s="201">
        <f t="shared" si="183"/>
        <v>0</v>
      </c>
      <c r="L546" s="201">
        <f t="shared" si="183"/>
        <v>0</v>
      </c>
      <c r="M546" s="201">
        <v>0</v>
      </c>
      <c r="N546" s="201">
        <f t="shared" ref="N546:W546" si="184">SUM(N547:N547)</f>
        <v>0</v>
      </c>
      <c r="O546" s="201">
        <f t="shared" si="184"/>
        <v>0</v>
      </c>
      <c r="P546" s="201">
        <f t="shared" si="184"/>
        <v>0</v>
      </c>
      <c r="Q546" s="201">
        <f t="shared" si="184"/>
        <v>0</v>
      </c>
      <c r="R546" s="201">
        <f t="shared" si="184"/>
        <v>0</v>
      </c>
      <c r="S546" s="201">
        <f t="shared" si="184"/>
        <v>0</v>
      </c>
      <c r="T546" s="201">
        <f t="shared" si="184"/>
        <v>0</v>
      </c>
      <c r="U546" s="201">
        <f t="shared" si="184"/>
        <v>0</v>
      </c>
      <c r="V546" s="201">
        <f t="shared" si="184"/>
        <v>0</v>
      </c>
      <c r="W546" s="201">
        <f t="shared" si="184"/>
        <v>0</v>
      </c>
    </row>
    <row r="547" spans="1:23" s="106" customFormat="1" ht="63" x14ac:dyDescent="0.25">
      <c r="A547" s="267">
        <f t="shared" si="178"/>
        <v>473</v>
      </c>
      <c r="B547" s="133" t="s">
        <v>1575</v>
      </c>
      <c r="C547" s="138" t="s">
        <v>1576</v>
      </c>
      <c r="D547" s="142">
        <v>0</v>
      </c>
      <c r="E547" s="142">
        <v>0</v>
      </c>
      <c r="F547" s="142">
        <v>0</v>
      </c>
      <c r="G547" s="142">
        <v>0</v>
      </c>
      <c r="H547" s="142">
        <v>0</v>
      </c>
      <c r="I547" s="142">
        <v>0</v>
      </c>
      <c r="J547" s="142"/>
      <c r="K547" s="142"/>
      <c r="L547" s="134">
        <v>0</v>
      </c>
      <c r="M547" s="134">
        <v>0</v>
      </c>
      <c r="N547" s="142">
        <v>0</v>
      </c>
      <c r="O547" s="142">
        <v>0</v>
      </c>
      <c r="P547" s="142">
        <v>0</v>
      </c>
      <c r="Q547" s="142">
        <v>0</v>
      </c>
      <c r="R547" s="142">
        <v>0</v>
      </c>
      <c r="S547" s="142">
        <v>0</v>
      </c>
      <c r="T547" s="142">
        <v>0</v>
      </c>
      <c r="U547" s="142">
        <v>0</v>
      </c>
      <c r="V547" s="142">
        <v>0</v>
      </c>
      <c r="W547" s="142">
        <v>0</v>
      </c>
    </row>
    <row r="548" spans="1:23" s="106" customFormat="1" ht="15.75" x14ac:dyDescent="0.25">
      <c r="A548" s="267"/>
      <c r="B548" s="187" t="s">
        <v>232</v>
      </c>
      <c r="C548" s="188"/>
      <c r="D548" s="201">
        <f t="shared" ref="D548:L548" si="185">SUM(D549:D551)</f>
        <v>0</v>
      </c>
      <c r="E548" s="201">
        <f t="shared" si="185"/>
        <v>0</v>
      </c>
      <c r="F548" s="201">
        <f t="shared" si="185"/>
        <v>0.77</v>
      </c>
      <c r="G548" s="201">
        <f t="shared" si="185"/>
        <v>0.25</v>
      </c>
      <c r="H548" s="201">
        <f t="shared" si="185"/>
        <v>0.79700000000000004</v>
      </c>
      <c r="I548" s="201">
        <f t="shared" si="185"/>
        <v>1.03</v>
      </c>
      <c r="J548" s="201">
        <f t="shared" si="185"/>
        <v>0</v>
      </c>
      <c r="K548" s="201">
        <f t="shared" si="185"/>
        <v>0</v>
      </c>
      <c r="L548" s="201">
        <f t="shared" si="185"/>
        <v>1.5670000000000002</v>
      </c>
      <c r="M548" s="201">
        <v>1.28</v>
      </c>
      <c r="N548" s="201">
        <f t="shared" ref="N548:W548" si="186">SUM(N549:N551)</f>
        <v>0</v>
      </c>
      <c r="O548" s="201">
        <f t="shared" si="186"/>
        <v>0</v>
      </c>
      <c r="P548" s="201">
        <f t="shared" si="186"/>
        <v>0</v>
      </c>
      <c r="Q548" s="201">
        <f t="shared" si="186"/>
        <v>0</v>
      </c>
      <c r="R548" s="201">
        <f t="shared" si="186"/>
        <v>0</v>
      </c>
      <c r="S548" s="201">
        <f t="shared" si="186"/>
        <v>0</v>
      </c>
      <c r="T548" s="201">
        <f t="shared" si="186"/>
        <v>0</v>
      </c>
      <c r="U548" s="201">
        <f t="shared" si="186"/>
        <v>0</v>
      </c>
      <c r="V548" s="201">
        <f t="shared" si="186"/>
        <v>0</v>
      </c>
      <c r="W548" s="201">
        <f t="shared" si="186"/>
        <v>0</v>
      </c>
    </row>
    <row r="549" spans="1:23" s="106" customFormat="1" ht="47.25" x14ac:dyDescent="0.25">
      <c r="A549" s="267">
        <f t="shared" si="178"/>
        <v>474</v>
      </c>
      <c r="B549" s="133" t="s">
        <v>827</v>
      </c>
      <c r="C549" s="138" t="s">
        <v>828</v>
      </c>
      <c r="D549" s="142">
        <v>0</v>
      </c>
      <c r="E549" s="142">
        <v>0</v>
      </c>
      <c r="F549" s="142">
        <v>0</v>
      </c>
      <c r="G549" s="142">
        <v>0</v>
      </c>
      <c r="H549" s="142">
        <v>0</v>
      </c>
      <c r="I549" s="142">
        <v>0</v>
      </c>
      <c r="J549" s="142"/>
      <c r="K549" s="142"/>
      <c r="L549" s="134">
        <v>0</v>
      </c>
      <c r="M549" s="134">
        <v>0</v>
      </c>
      <c r="N549" s="142">
        <v>0</v>
      </c>
      <c r="O549" s="142">
        <v>0</v>
      </c>
      <c r="P549" s="142">
        <v>0</v>
      </c>
      <c r="Q549" s="142">
        <v>0</v>
      </c>
      <c r="R549" s="142">
        <v>0</v>
      </c>
      <c r="S549" s="142">
        <v>0</v>
      </c>
      <c r="T549" s="142">
        <v>0</v>
      </c>
      <c r="U549" s="142">
        <v>0</v>
      </c>
      <c r="V549" s="142">
        <v>0</v>
      </c>
      <c r="W549" s="142">
        <v>0</v>
      </c>
    </row>
    <row r="550" spans="1:23" s="106" customFormat="1" ht="47.25" x14ac:dyDescent="0.25">
      <c r="A550" s="267">
        <f t="shared" si="178"/>
        <v>475</v>
      </c>
      <c r="B550" s="133" t="s">
        <v>829</v>
      </c>
      <c r="C550" s="138" t="s">
        <v>830</v>
      </c>
      <c r="D550" s="142">
        <v>0</v>
      </c>
      <c r="E550" s="142">
        <v>0</v>
      </c>
      <c r="F550" s="142">
        <v>0.77</v>
      </c>
      <c r="G550" s="142">
        <v>0.25</v>
      </c>
      <c r="H550" s="142">
        <v>0</v>
      </c>
      <c r="I550" s="142">
        <v>0</v>
      </c>
      <c r="J550" s="142"/>
      <c r="K550" s="142"/>
      <c r="L550" s="134">
        <v>0.77</v>
      </c>
      <c r="M550" s="134">
        <v>0.25</v>
      </c>
      <c r="N550" s="142">
        <v>0</v>
      </c>
      <c r="O550" s="142">
        <v>0</v>
      </c>
      <c r="P550" s="142">
        <v>0</v>
      </c>
      <c r="Q550" s="142">
        <v>0</v>
      </c>
      <c r="R550" s="142">
        <v>0</v>
      </c>
      <c r="S550" s="142">
        <v>0</v>
      </c>
      <c r="T550" s="142">
        <v>0</v>
      </c>
      <c r="U550" s="142">
        <v>0</v>
      </c>
      <c r="V550" s="142">
        <v>0</v>
      </c>
      <c r="W550" s="142">
        <v>0</v>
      </c>
    </row>
    <row r="551" spans="1:23" s="106" customFormat="1" ht="47.25" x14ac:dyDescent="0.25">
      <c r="A551" s="267">
        <f t="shared" si="178"/>
        <v>476</v>
      </c>
      <c r="B551" s="174" t="s">
        <v>252</v>
      </c>
      <c r="C551" s="138" t="s">
        <v>253</v>
      </c>
      <c r="D551" s="142">
        <v>0</v>
      </c>
      <c r="E551" s="142">
        <v>0</v>
      </c>
      <c r="F551" s="142">
        <v>0</v>
      </c>
      <c r="G551" s="142">
        <v>0</v>
      </c>
      <c r="H551" s="142">
        <v>0.79700000000000004</v>
      </c>
      <c r="I551" s="142">
        <v>1.03</v>
      </c>
      <c r="J551" s="170">
        <v>0</v>
      </c>
      <c r="K551" s="170">
        <v>0</v>
      </c>
      <c r="L551" s="134">
        <v>0.79700000000000004</v>
      </c>
      <c r="M551" s="134">
        <v>1.03</v>
      </c>
      <c r="N551" s="170">
        <f t="shared" ref="N551:W551" si="187">SUM(N552:N560)</f>
        <v>0</v>
      </c>
      <c r="O551" s="170">
        <f t="shared" si="187"/>
        <v>0</v>
      </c>
      <c r="P551" s="170">
        <f t="shared" si="187"/>
        <v>0</v>
      </c>
      <c r="Q551" s="170">
        <f t="shared" si="187"/>
        <v>0</v>
      </c>
      <c r="R551" s="170">
        <f t="shared" si="187"/>
        <v>0</v>
      </c>
      <c r="S551" s="170">
        <f t="shared" si="187"/>
        <v>0</v>
      </c>
      <c r="T551" s="170">
        <f t="shared" si="187"/>
        <v>0</v>
      </c>
      <c r="U551" s="170">
        <f t="shared" si="187"/>
        <v>0</v>
      </c>
      <c r="V551" s="170">
        <f t="shared" si="187"/>
        <v>0</v>
      </c>
      <c r="W551" s="170">
        <f t="shared" si="187"/>
        <v>0</v>
      </c>
    </row>
    <row r="552" spans="1:23" s="106" customFormat="1" ht="15.75" x14ac:dyDescent="0.25">
      <c r="A552" s="267"/>
      <c r="B552" s="187" t="s">
        <v>256</v>
      </c>
      <c r="C552" s="188"/>
      <c r="D552" s="201">
        <f t="shared" ref="D552:L552" si="188">SUM(D553:D575)</f>
        <v>0</v>
      </c>
      <c r="E552" s="201">
        <f t="shared" si="188"/>
        <v>0</v>
      </c>
      <c r="F552" s="201">
        <f t="shared" si="188"/>
        <v>0</v>
      </c>
      <c r="G552" s="201">
        <f t="shared" si="188"/>
        <v>0</v>
      </c>
      <c r="H552" s="201">
        <f t="shared" si="188"/>
        <v>0</v>
      </c>
      <c r="I552" s="201">
        <f t="shared" si="188"/>
        <v>0</v>
      </c>
      <c r="J552" s="201">
        <f t="shared" si="188"/>
        <v>0</v>
      </c>
      <c r="K552" s="201">
        <f t="shared" si="188"/>
        <v>0</v>
      </c>
      <c r="L552" s="201">
        <f t="shared" si="188"/>
        <v>0</v>
      </c>
      <c r="M552" s="201">
        <v>0</v>
      </c>
      <c r="N552" s="201">
        <f t="shared" ref="N552:W552" si="189">SUM(N553:N575)</f>
        <v>0</v>
      </c>
      <c r="O552" s="201">
        <f t="shared" si="189"/>
        <v>0</v>
      </c>
      <c r="P552" s="201">
        <f t="shared" si="189"/>
        <v>0</v>
      </c>
      <c r="Q552" s="201">
        <f t="shared" si="189"/>
        <v>0</v>
      </c>
      <c r="R552" s="201">
        <f t="shared" si="189"/>
        <v>0</v>
      </c>
      <c r="S552" s="201">
        <f t="shared" si="189"/>
        <v>0</v>
      </c>
      <c r="T552" s="201">
        <f t="shared" si="189"/>
        <v>0</v>
      </c>
      <c r="U552" s="201">
        <f t="shared" si="189"/>
        <v>0</v>
      </c>
      <c r="V552" s="201">
        <f t="shared" si="189"/>
        <v>0</v>
      </c>
      <c r="W552" s="201">
        <f t="shared" si="189"/>
        <v>0</v>
      </c>
    </row>
    <row r="553" spans="1:23" s="106" customFormat="1" ht="47.25" x14ac:dyDescent="0.25">
      <c r="A553" s="267">
        <f t="shared" si="178"/>
        <v>477</v>
      </c>
      <c r="B553" s="133" t="s">
        <v>831</v>
      </c>
      <c r="C553" s="138" t="s">
        <v>832</v>
      </c>
      <c r="D553" s="142">
        <v>0</v>
      </c>
      <c r="E553" s="142">
        <v>0</v>
      </c>
      <c r="F553" s="142">
        <v>0</v>
      </c>
      <c r="G553" s="142">
        <v>0</v>
      </c>
      <c r="H553" s="142">
        <v>0</v>
      </c>
      <c r="I553" s="142">
        <v>0</v>
      </c>
      <c r="J553" s="142"/>
      <c r="K553" s="142"/>
      <c r="L553" s="134">
        <v>0</v>
      </c>
      <c r="M553" s="134">
        <v>0</v>
      </c>
      <c r="N553" s="142">
        <v>0</v>
      </c>
      <c r="O553" s="142">
        <v>0</v>
      </c>
      <c r="P553" s="142">
        <v>0</v>
      </c>
      <c r="Q553" s="142">
        <v>0</v>
      </c>
      <c r="R553" s="142">
        <v>0</v>
      </c>
      <c r="S553" s="142">
        <v>0</v>
      </c>
      <c r="T553" s="142">
        <v>0</v>
      </c>
      <c r="U553" s="142">
        <v>0</v>
      </c>
      <c r="V553" s="142">
        <v>0</v>
      </c>
      <c r="W553" s="142">
        <v>0</v>
      </c>
    </row>
    <row r="554" spans="1:23" s="106" customFormat="1" ht="47.25" x14ac:dyDescent="0.25">
      <c r="A554" s="267">
        <f t="shared" si="178"/>
        <v>478</v>
      </c>
      <c r="B554" s="133" t="s">
        <v>833</v>
      </c>
      <c r="C554" s="138" t="s">
        <v>834</v>
      </c>
      <c r="D554" s="142">
        <v>0</v>
      </c>
      <c r="E554" s="142">
        <v>0</v>
      </c>
      <c r="F554" s="142">
        <v>0</v>
      </c>
      <c r="G554" s="142">
        <v>0</v>
      </c>
      <c r="H554" s="142">
        <v>0</v>
      </c>
      <c r="I554" s="142">
        <v>0</v>
      </c>
      <c r="J554" s="142"/>
      <c r="K554" s="142"/>
      <c r="L554" s="134">
        <v>0</v>
      </c>
      <c r="M554" s="134">
        <v>0</v>
      </c>
      <c r="N554" s="142">
        <v>0</v>
      </c>
      <c r="O554" s="142">
        <v>0</v>
      </c>
      <c r="P554" s="142">
        <v>0</v>
      </c>
      <c r="Q554" s="142">
        <v>0</v>
      </c>
      <c r="R554" s="142">
        <v>0</v>
      </c>
      <c r="S554" s="142">
        <v>0</v>
      </c>
      <c r="T554" s="142">
        <v>0</v>
      </c>
      <c r="U554" s="142">
        <v>0</v>
      </c>
      <c r="V554" s="142">
        <v>0</v>
      </c>
      <c r="W554" s="142">
        <v>0</v>
      </c>
    </row>
    <row r="555" spans="1:23" s="106" customFormat="1" ht="47.25" x14ac:dyDescent="0.25">
      <c r="A555" s="267">
        <f t="shared" si="178"/>
        <v>479</v>
      </c>
      <c r="B555" s="133" t="s">
        <v>835</v>
      </c>
      <c r="C555" s="138" t="s">
        <v>836</v>
      </c>
      <c r="D555" s="142">
        <v>0</v>
      </c>
      <c r="E555" s="142">
        <v>0</v>
      </c>
      <c r="F555" s="142">
        <v>0</v>
      </c>
      <c r="G555" s="142">
        <v>0</v>
      </c>
      <c r="H555" s="142">
        <v>0</v>
      </c>
      <c r="I555" s="142">
        <v>0</v>
      </c>
      <c r="J555" s="142"/>
      <c r="K555" s="142"/>
      <c r="L555" s="134">
        <v>0</v>
      </c>
      <c r="M555" s="134">
        <v>0</v>
      </c>
      <c r="N555" s="142">
        <v>0</v>
      </c>
      <c r="O555" s="142">
        <v>0</v>
      </c>
      <c r="P555" s="142">
        <v>0</v>
      </c>
      <c r="Q555" s="142">
        <v>0</v>
      </c>
      <c r="R555" s="142">
        <v>0</v>
      </c>
      <c r="S555" s="142">
        <v>0</v>
      </c>
      <c r="T555" s="142">
        <v>0</v>
      </c>
      <c r="U555" s="142">
        <v>0</v>
      </c>
      <c r="V555" s="142">
        <v>0</v>
      </c>
      <c r="W555" s="142">
        <v>0</v>
      </c>
    </row>
    <row r="556" spans="1:23" s="106" customFormat="1" ht="47.25" x14ac:dyDescent="0.25">
      <c r="A556" s="267">
        <f t="shared" si="178"/>
        <v>480</v>
      </c>
      <c r="B556" s="133" t="s">
        <v>837</v>
      </c>
      <c r="C556" s="138" t="s">
        <v>838</v>
      </c>
      <c r="D556" s="142">
        <v>0</v>
      </c>
      <c r="E556" s="142">
        <v>0</v>
      </c>
      <c r="F556" s="142">
        <v>0</v>
      </c>
      <c r="G556" s="142">
        <v>0</v>
      </c>
      <c r="H556" s="142">
        <v>0</v>
      </c>
      <c r="I556" s="142">
        <v>0</v>
      </c>
      <c r="J556" s="142"/>
      <c r="K556" s="142"/>
      <c r="L556" s="134">
        <v>0</v>
      </c>
      <c r="M556" s="134">
        <v>0</v>
      </c>
      <c r="N556" s="142">
        <v>0</v>
      </c>
      <c r="O556" s="142">
        <v>0</v>
      </c>
      <c r="P556" s="142">
        <v>0</v>
      </c>
      <c r="Q556" s="142">
        <v>0</v>
      </c>
      <c r="R556" s="142">
        <v>0</v>
      </c>
      <c r="S556" s="142">
        <v>0</v>
      </c>
      <c r="T556" s="142">
        <v>0</v>
      </c>
      <c r="U556" s="142">
        <v>0</v>
      </c>
      <c r="V556" s="142">
        <v>0</v>
      </c>
      <c r="W556" s="142">
        <v>0</v>
      </c>
    </row>
    <row r="557" spans="1:23" s="106" customFormat="1" ht="47.25" x14ac:dyDescent="0.25">
      <c r="A557" s="267">
        <f t="shared" si="178"/>
        <v>481</v>
      </c>
      <c r="B557" s="133" t="s">
        <v>839</v>
      </c>
      <c r="C557" s="138" t="s">
        <v>840</v>
      </c>
      <c r="D557" s="142">
        <v>0</v>
      </c>
      <c r="E557" s="142">
        <v>0</v>
      </c>
      <c r="F557" s="142">
        <v>0</v>
      </c>
      <c r="G557" s="142">
        <v>0</v>
      </c>
      <c r="H557" s="142">
        <v>0</v>
      </c>
      <c r="I557" s="142">
        <v>0</v>
      </c>
      <c r="J557" s="142"/>
      <c r="K557" s="142"/>
      <c r="L557" s="134">
        <v>0</v>
      </c>
      <c r="M557" s="134">
        <v>0</v>
      </c>
      <c r="N557" s="142">
        <v>0</v>
      </c>
      <c r="O557" s="142">
        <v>0</v>
      </c>
      <c r="P557" s="142">
        <v>0</v>
      </c>
      <c r="Q557" s="142">
        <v>0</v>
      </c>
      <c r="R557" s="142">
        <v>0</v>
      </c>
      <c r="S557" s="142">
        <v>0</v>
      </c>
      <c r="T557" s="142">
        <v>0</v>
      </c>
      <c r="U557" s="142">
        <v>0</v>
      </c>
      <c r="V557" s="142">
        <v>0</v>
      </c>
      <c r="W557" s="142">
        <v>0</v>
      </c>
    </row>
    <row r="558" spans="1:23" s="106" customFormat="1" ht="47.25" x14ac:dyDescent="0.25">
      <c r="A558" s="267">
        <f t="shared" si="178"/>
        <v>482</v>
      </c>
      <c r="B558" s="133" t="s">
        <v>841</v>
      </c>
      <c r="C558" s="138" t="s">
        <v>842</v>
      </c>
      <c r="D558" s="142">
        <v>0</v>
      </c>
      <c r="E558" s="142">
        <v>0</v>
      </c>
      <c r="F558" s="142">
        <v>0</v>
      </c>
      <c r="G558" s="142">
        <v>0</v>
      </c>
      <c r="H558" s="142">
        <v>0</v>
      </c>
      <c r="I558" s="142">
        <v>0</v>
      </c>
      <c r="J558" s="142"/>
      <c r="K558" s="142"/>
      <c r="L558" s="134">
        <v>0</v>
      </c>
      <c r="M558" s="134">
        <v>0</v>
      </c>
      <c r="N558" s="142">
        <v>0</v>
      </c>
      <c r="O558" s="142">
        <v>0</v>
      </c>
      <c r="P558" s="142">
        <v>0</v>
      </c>
      <c r="Q558" s="142">
        <v>0</v>
      </c>
      <c r="R558" s="142">
        <v>0</v>
      </c>
      <c r="S558" s="142">
        <v>0</v>
      </c>
      <c r="T558" s="142">
        <v>0</v>
      </c>
      <c r="U558" s="142">
        <v>0</v>
      </c>
      <c r="V558" s="142">
        <v>0</v>
      </c>
      <c r="W558" s="142">
        <v>0</v>
      </c>
    </row>
    <row r="559" spans="1:23" s="106" customFormat="1" ht="47.25" x14ac:dyDescent="0.25">
      <c r="A559" s="267">
        <f t="shared" si="178"/>
        <v>483</v>
      </c>
      <c r="B559" s="133" t="s">
        <v>843</v>
      </c>
      <c r="C559" s="138" t="s">
        <v>844</v>
      </c>
      <c r="D559" s="142">
        <v>0</v>
      </c>
      <c r="E559" s="142">
        <v>0</v>
      </c>
      <c r="F559" s="142">
        <v>0</v>
      </c>
      <c r="G559" s="142">
        <v>0</v>
      </c>
      <c r="H559" s="142">
        <v>0</v>
      </c>
      <c r="I559" s="142">
        <v>0</v>
      </c>
      <c r="J559" s="142"/>
      <c r="K559" s="142"/>
      <c r="L559" s="134">
        <v>0</v>
      </c>
      <c r="M559" s="134">
        <v>0</v>
      </c>
      <c r="N559" s="142">
        <v>0</v>
      </c>
      <c r="O559" s="142">
        <v>0</v>
      </c>
      <c r="P559" s="142">
        <v>0</v>
      </c>
      <c r="Q559" s="142">
        <v>0</v>
      </c>
      <c r="R559" s="142">
        <v>0</v>
      </c>
      <c r="S559" s="142">
        <v>0</v>
      </c>
      <c r="T559" s="142">
        <v>0</v>
      </c>
      <c r="U559" s="142">
        <v>0</v>
      </c>
      <c r="V559" s="142">
        <v>0</v>
      </c>
      <c r="W559" s="142">
        <v>0</v>
      </c>
    </row>
    <row r="560" spans="1:23" s="106" customFormat="1" ht="47.25" x14ac:dyDescent="0.25">
      <c r="A560" s="267">
        <f t="shared" si="178"/>
        <v>484</v>
      </c>
      <c r="B560" s="133" t="s">
        <v>845</v>
      </c>
      <c r="C560" s="138" t="s">
        <v>846</v>
      </c>
      <c r="D560" s="142">
        <v>0</v>
      </c>
      <c r="E560" s="142">
        <v>0</v>
      </c>
      <c r="F560" s="142">
        <v>0</v>
      </c>
      <c r="G560" s="142">
        <v>0</v>
      </c>
      <c r="H560" s="142">
        <v>0</v>
      </c>
      <c r="I560" s="142">
        <v>0</v>
      </c>
      <c r="J560" s="142"/>
      <c r="K560" s="142"/>
      <c r="L560" s="134">
        <v>0</v>
      </c>
      <c r="M560" s="134">
        <v>0</v>
      </c>
      <c r="N560" s="142">
        <v>0</v>
      </c>
      <c r="O560" s="142">
        <v>0</v>
      </c>
      <c r="P560" s="142">
        <v>0</v>
      </c>
      <c r="Q560" s="142">
        <v>0</v>
      </c>
      <c r="R560" s="142">
        <v>0</v>
      </c>
      <c r="S560" s="142">
        <v>0</v>
      </c>
      <c r="T560" s="142">
        <v>0</v>
      </c>
      <c r="U560" s="142">
        <v>0</v>
      </c>
      <c r="V560" s="142">
        <v>0</v>
      </c>
      <c r="W560" s="142">
        <v>0</v>
      </c>
    </row>
    <row r="561" spans="1:23" s="106" customFormat="1" ht="47.25" x14ac:dyDescent="0.25">
      <c r="A561" s="267">
        <f t="shared" si="178"/>
        <v>485</v>
      </c>
      <c r="B561" s="174" t="s">
        <v>847</v>
      </c>
      <c r="C561" s="138" t="s">
        <v>848</v>
      </c>
      <c r="D561" s="142">
        <v>0</v>
      </c>
      <c r="E561" s="142">
        <v>0</v>
      </c>
      <c r="F561" s="142">
        <v>0</v>
      </c>
      <c r="G561" s="142">
        <v>0</v>
      </c>
      <c r="H561" s="142">
        <v>0</v>
      </c>
      <c r="I561" s="142">
        <v>0</v>
      </c>
      <c r="J561" s="170">
        <v>0</v>
      </c>
      <c r="K561" s="170">
        <v>0</v>
      </c>
      <c r="L561" s="134">
        <v>0</v>
      </c>
      <c r="M561" s="134">
        <v>0</v>
      </c>
      <c r="N561" s="170">
        <f t="shared" ref="N561:W561" si="190">SUM(N562:N563)</f>
        <v>0</v>
      </c>
      <c r="O561" s="170">
        <f t="shared" si="190"/>
        <v>0</v>
      </c>
      <c r="P561" s="170">
        <f t="shared" si="190"/>
        <v>0</v>
      </c>
      <c r="Q561" s="170">
        <f t="shared" si="190"/>
        <v>0</v>
      </c>
      <c r="R561" s="170">
        <f t="shared" si="190"/>
        <v>0</v>
      </c>
      <c r="S561" s="170">
        <f t="shared" si="190"/>
        <v>0</v>
      </c>
      <c r="T561" s="170">
        <f t="shared" si="190"/>
        <v>0</v>
      </c>
      <c r="U561" s="170">
        <f t="shared" si="190"/>
        <v>0</v>
      </c>
      <c r="V561" s="170">
        <f t="shared" si="190"/>
        <v>0</v>
      </c>
      <c r="W561" s="170">
        <f t="shared" si="190"/>
        <v>0</v>
      </c>
    </row>
    <row r="562" spans="1:23" s="106" customFormat="1" ht="47.25" x14ac:dyDescent="0.25">
      <c r="A562" s="267">
        <f t="shared" si="178"/>
        <v>486</v>
      </c>
      <c r="B562" s="133" t="s">
        <v>849</v>
      </c>
      <c r="C562" s="138" t="s">
        <v>850</v>
      </c>
      <c r="D562" s="142">
        <v>0</v>
      </c>
      <c r="E562" s="142">
        <v>0</v>
      </c>
      <c r="F562" s="142">
        <v>0</v>
      </c>
      <c r="G562" s="142">
        <v>0</v>
      </c>
      <c r="H562" s="142">
        <v>0</v>
      </c>
      <c r="I562" s="142">
        <v>0</v>
      </c>
      <c r="J562" s="142"/>
      <c r="K562" s="142"/>
      <c r="L562" s="134">
        <v>0</v>
      </c>
      <c r="M562" s="134">
        <v>0</v>
      </c>
      <c r="N562" s="142">
        <v>0</v>
      </c>
      <c r="O562" s="142">
        <v>0</v>
      </c>
      <c r="P562" s="142">
        <v>0</v>
      </c>
      <c r="Q562" s="142">
        <v>0</v>
      </c>
      <c r="R562" s="142">
        <v>0</v>
      </c>
      <c r="S562" s="142">
        <v>0</v>
      </c>
      <c r="T562" s="142">
        <v>0</v>
      </c>
      <c r="U562" s="142">
        <v>0</v>
      </c>
      <c r="V562" s="142">
        <v>0</v>
      </c>
      <c r="W562" s="142">
        <v>0</v>
      </c>
    </row>
    <row r="563" spans="1:23" s="106" customFormat="1" ht="47.25" x14ac:dyDescent="0.25">
      <c r="A563" s="267">
        <f t="shared" si="178"/>
        <v>487</v>
      </c>
      <c r="B563" s="133" t="s">
        <v>851</v>
      </c>
      <c r="C563" s="138" t="s">
        <v>852</v>
      </c>
      <c r="D563" s="142">
        <v>0</v>
      </c>
      <c r="E563" s="142">
        <v>0</v>
      </c>
      <c r="F563" s="142">
        <v>0</v>
      </c>
      <c r="G563" s="142">
        <v>0</v>
      </c>
      <c r="H563" s="142">
        <v>0</v>
      </c>
      <c r="I563" s="142">
        <v>0</v>
      </c>
      <c r="J563" s="142"/>
      <c r="K563" s="142"/>
      <c r="L563" s="134">
        <v>0</v>
      </c>
      <c r="M563" s="134">
        <v>0</v>
      </c>
      <c r="N563" s="142">
        <v>0</v>
      </c>
      <c r="O563" s="142">
        <v>0</v>
      </c>
      <c r="P563" s="142">
        <v>0</v>
      </c>
      <c r="Q563" s="142">
        <v>0</v>
      </c>
      <c r="R563" s="142">
        <v>0</v>
      </c>
      <c r="S563" s="142">
        <v>0</v>
      </c>
      <c r="T563" s="142">
        <v>0</v>
      </c>
      <c r="U563" s="142">
        <v>0</v>
      </c>
      <c r="V563" s="142">
        <v>0</v>
      </c>
      <c r="W563" s="142">
        <v>0</v>
      </c>
    </row>
    <row r="564" spans="1:23" s="106" customFormat="1" ht="47.25" x14ac:dyDescent="0.25">
      <c r="A564" s="267">
        <f t="shared" si="178"/>
        <v>488</v>
      </c>
      <c r="B564" s="174" t="s">
        <v>853</v>
      </c>
      <c r="C564" s="138" t="s">
        <v>854</v>
      </c>
      <c r="D564" s="142">
        <v>0</v>
      </c>
      <c r="E564" s="142">
        <v>0</v>
      </c>
      <c r="F564" s="142">
        <v>0</v>
      </c>
      <c r="G564" s="142">
        <v>0</v>
      </c>
      <c r="H564" s="142">
        <v>0</v>
      </c>
      <c r="I564" s="142">
        <v>0</v>
      </c>
      <c r="J564" s="170">
        <v>0</v>
      </c>
      <c r="K564" s="170">
        <v>0</v>
      </c>
      <c r="L564" s="134">
        <v>0</v>
      </c>
      <c r="M564" s="134">
        <v>0</v>
      </c>
      <c r="N564" s="170">
        <f t="shared" ref="N564:W564" si="191">SUM(N565:N568)</f>
        <v>0</v>
      </c>
      <c r="O564" s="170">
        <f t="shared" si="191"/>
        <v>0</v>
      </c>
      <c r="P564" s="170">
        <f t="shared" si="191"/>
        <v>0</v>
      </c>
      <c r="Q564" s="170">
        <f t="shared" si="191"/>
        <v>0</v>
      </c>
      <c r="R564" s="170">
        <f t="shared" si="191"/>
        <v>0</v>
      </c>
      <c r="S564" s="170">
        <f t="shared" si="191"/>
        <v>0</v>
      </c>
      <c r="T564" s="170">
        <f t="shared" si="191"/>
        <v>0</v>
      </c>
      <c r="U564" s="170">
        <f t="shared" si="191"/>
        <v>0</v>
      </c>
      <c r="V564" s="170">
        <f t="shared" si="191"/>
        <v>0</v>
      </c>
      <c r="W564" s="170">
        <f t="shared" si="191"/>
        <v>0</v>
      </c>
    </row>
    <row r="565" spans="1:23" s="106" customFormat="1" ht="47.25" x14ac:dyDescent="0.25">
      <c r="A565" s="267">
        <f t="shared" si="178"/>
        <v>489</v>
      </c>
      <c r="B565" s="133" t="s">
        <v>855</v>
      </c>
      <c r="C565" s="138" t="s">
        <v>856</v>
      </c>
      <c r="D565" s="142">
        <v>0</v>
      </c>
      <c r="E565" s="142">
        <v>0</v>
      </c>
      <c r="F565" s="142">
        <v>0</v>
      </c>
      <c r="G565" s="142">
        <v>0</v>
      </c>
      <c r="H565" s="142">
        <v>0</v>
      </c>
      <c r="I565" s="142">
        <v>0</v>
      </c>
      <c r="J565" s="142"/>
      <c r="K565" s="142"/>
      <c r="L565" s="134">
        <v>0</v>
      </c>
      <c r="M565" s="134">
        <v>0</v>
      </c>
      <c r="N565" s="142">
        <v>0</v>
      </c>
      <c r="O565" s="142">
        <v>0</v>
      </c>
      <c r="P565" s="142">
        <v>0</v>
      </c>
      <c r="Q565" s="142">
        <v>0</v>
      </c>
      <c r="R565" s="142">
        <v>0</v>
      </c>
      <c r="S565" s="142">
        <v>0</v>
      </c>
      <c r="T565" s="142">
        <v>0</v>
      </c>
      <c r="U565" s="142">
        <v>0</v>
      </c>
      <c r="V565" s="142">
        <v>0</v>
      </c>
      <c r="W565" s="142">
        <v>0</v>
      </c>
    </row>
    <row r="566" spans="1:23" s="106" customFormat="1" ht="47.25" x14ac:dyDescent="0.25">
      <c r="A566" s="267">
        <f t="shared" si="178"/>
        <v>490</v>
      </c>
      <c r="B566" s="133" t="s">
        <v>857</v>
      </c>
      <c r="C566" s="138" t="s">
        <v>858</v>
      </c>
      <c r="D566" s="142">
        <v>0</v>
      </c>
      <c r="E566" s="142">
        <v>0</v>
      </c>
      <c r="F566" s="142">
        <v>0</v>
      </c>
      <c r="G566" s="142">
        <v>0</v>
      </c>
      <c r="H566" s="142">
        <v>0</v>
      </c>
      <c r="I566" s="142">
        <v>0</v>
      </c>
      <c r="J566" s="142"/>
      <c r="K566" s="142"/>
      <c r="L566" s="134">
        <v>0</v>
      </c>
      <c r="M566" s="134">
        <v>0</v>
      </c>
      <c r="N566" s="142">
        <v>0</v>
      </c>
      <c r="O566" s="142">
        <v>0</v>
      </c>
      <c r="P566" s="142">
        <v>0</v>
      </c>
      <c r="Q566" s="142">
        <v>0</v>
      </c>
      <c r="R566" s="142">
        <v>0</v>
      </c>
      <c r="S566" s="142">
        <v>0</v>
      </c>
      <c r="T566" s="142">
        <v>0</v>
      </c>
      <c r="U566" s="142">
        <v>0</v>
      </c>
      <c r="V566" s="142">
        <v>0</v>
      </c>
      <c r="W566" s="142">
        <v>0</v>
      </c>
    </row>
    <row r="567" spans="1:23" s="106" customFormat="1" ht="47.25" x14ac:dyDescent="0.25">
      <c r="A567" s="267">
        <f t="shared" si="178"/>
        <v>491</v>
      </c>
      <c r="B567" s="133" t="s">
        <v>859</v>
      </c>
      <c r="C567" s="138" t="s">
        <v>860</v>
      </c>
      <c r="D567" s="142">
        <v>0</v>
      </c>
      <c r="E567" s="142">
        <v>0</v>
      </c>
      <c r="F567" s="142">
        <v>0</v>
      </c>
      <c r="G567" s="142">
        <v>0</v>
      </c>
      <c r="H567" s="142">
        <v>0</v>
      </c>
      <c r="I567" s="142">
        <v>0</v>
      </c>
      <c r="J567" s="142"/>
      <c r="K567" s="142"/>
      <c r="L567" s="134">
        <v>0</v>
      </c>
      <c r="M567" s="134">
        <v>0</v>
      </c>
      <c r="N567" s="142">
        <v>0</v>
      </c>
      <c r="O567" s="142">
        <v>0</v>
      </c>
      <c r="P567" s="142">
        <v>0</v>
      </c>
      <c r="Q567" s="142">
        <v>0</v>
      </c>
      <c r="R567" s="142">
        <v>0</v>
      </c>
      <c r="S567" s="142">
        <v>0</v>
      </c>
      <c r="T567" s="142">
        <v>0</v>
      </c>
      <c r="U567" s="142">
        <v>0</v>
      </c>
      <c r="V567" s="142">
        <v>0</v>
      </c>
      <c r="W567" s="142">
        <v>0</v>
      </c>
    </row>
    <row r="568" spans="1:23" s="106" customFormat="1" ht="47.25" x14ac:dyDescent="0.25">
      <c r="A568" s="267">
        <f t="shared" si="178"/>
        <v>492</v>
      </c>
      <c r="B568" s="133" t="s">
        <v>861</v>
      </c>
      <c r="C568" s="138" t="s">
        <v>862</v>
      </c>
      <c r="D568" s="142">
        <v>0</v>
      </c>
      <c r="E568" s="142">
        <v>0</v>
      </c>
      <c r="F568" s="142">
        <v>0</v>
      </c>
      <c r="G568" s="142">
        <v>0</v>
      </c>
      <c r="H568" s="142">
        <v>0</v>
      </c>
      <c r="I568" s="142">
        <v>0</v>
      </c>
      <c r="J568" s="142"/>
      <c r="K568" s="142"/>
      <c r="L568" s="134">
        <v>0</v>
      </c>
      <c r="M568" s="134">
        <v>0</v>
      </c>
      <c r="N568" s="142">
        <v>0</v>
      </c>
      <c r="O568" s="142">
        <v>0</v>
      </c>
      <c r="P568" s="142">
        <v>0</v>
      </c>
      <c r="Q568" s="142">
        <v>0</v>
      </c>
      <c r="R568" s="142">
        <v>0</v>
      </c>
      <c r="S568" s="142">
        <v>0</v>
      </c>
      <c r="T568" s="142">
        <v>0</v>
      </c>
      <c r="U568" s="142">
        <v>0</v>
      </c>
      <c r="V568" s="142">
        <v>0</v>
      </c>
      <c r="W568" s="142">
        <v>0</v>
      </c>
    </row>
    <row r="569" spans="1:23" s="106" customFormat="1" ht="47.25" x14ac:dyDescent="0.25">
      <c r="A569" s="267">
        <f t="shared" si="178"/>
        <v>493</v>
      </c>
      <c r="B569" s="174" t="s">
        <v>863</v>
      </c>
      <c r="C569" s="138" t="s">
        <v>864</v>
      </c>
      <c r="D569" s="142">
        <v>0</v>
      </c>
      <c r="E569" s="142">
        <v>0</v>
      </c>
      <c r="F569" s="142">
        <v>0</v>
      </c>
      <c r="G569" s="142">
        <v>0</v>
      </c>
      <c r="H569" s="142">
        <v>0</v>
      </c>
      <c r="I569" s="142">
        <v>0</v>
      </c>
      <c r="J569" s="170">
        <v>0</v>
      </c>
      <c r="K569" s="170">
        <v>0</v>
      </c>
      <c r="L569" s="134">
        <v>0</v>
      </c>
      <c r="M569" s="134">
        <v>0</v>
      </c>
      <c r="N569" s="170">
        <f t="shared" ref="N569:W569" si="192">SUM(N570:N573)</f>
        <v>0</v>
      </c>
      <c r="O569" s="170">
        <f t="shared" si="192"/>
        <v>0</v>
      </c>
      <c r="P569" s="170">
        <f t="shared" si="192"/>
        <v>0</v>
      </c>
      <c r="Q569" s="170">
        <f t="shared" si="192"/>
        <v>0</v>
      </c>
      <c r="R569" s="170">
        <f t="shared" si="192"/>
        <v>0</v>
      </c>
      <c r="S569" s="170">
        <f t="shared" si="192"/>
        <v>0</v>
      </c>
      <c r="T569" s="170">
        <f t="shared" si="192"/>
        <v>0</v>
      </c>
      <c r="U569" s="170">
        <f t="shared" si="192"/>
        <v>0</v>
      </c>
      <c r="V569" s="170">
        <f t="shared" si="192"/>
        <v>0</v>
      </c>
      <c r="W569" s="170">
        <f t="shared" si="192"/>
        <v>0</v>
      </c>
    </row>
    <row r="570" spans="1:23" s="106" customFormat="1" ht="47.25" x14ac:dyDescent="0.25">
      <c r="A570" s="267">
        <f t="shared" si="178"/>
        <v>494</v>
      </c>
      <c r="B570" s="133" t="s">
        <v>865</v>
      </c>
      <c r="C570" s="138" t="s">
        <v>866</v>
      </c>
      <c r="D570" s="142">
        <v>0</v>
      </c>
      <c r="E570" s="142">
        <v>0</v>
      </c>
      <c r="F570" s="142">
        <v>0</v>
      </c>
      <c r="G570" s="142">
        <v>0</v>
      </c>
      <c r="H570" s="142">
        <v>0</v>
      </c>
      <c r="I570" s="142">
        <v>0</v>
      </c>
      <c r="J570" s="142"/>
      <c r="K570" s="142"/>
      <c r="L570" s="134">
        <v>0</v>
      </c>
      <c r="M570" s="134">
        <v>0</v>
      </c>
      <c r="N570" s="142">
        <v>0</v>
      </c>
      <c r="O570" s="142">
        <v>0</v>
      </c>
      <c r="P570" s="142">
        <v>0</v>
      </c>
      <c r="Q570" s="142">
        <v>0</v>
      </c>
      <c r="R570" s="142">
        <v>0</v>
      </c>
      <c r="S570" s="142">
        <v>0</v>
      </c>
      <c r="T570" s="142">
        <v>0</v>
      </c>
      <c r="U570" s="142">
        <v>0</v>
      </c>
      <c r="V570" s="142">
        <v>0</v>
      </c>
      <c r="W570" s="142">
        <v>0</v>
      </c>
    </row>
    <row r="571" spans="1:23" s="106" customFormat="1" ht="47.25" x14ac:dyDescent="0.25">
      <c r="A571" s="267">
        <f t="shared" si="178"/>
        <v>495</v>
      </c>
      <c r="B571" s="133" t="s">
        <v>867</v>
      </c>
      <c r="C571" s="138" t="s">
        <v>868</v>
      </c>
      <c r="D571" s="142">
        <v>0</v>
      </c>
      <c r="E571" s="142">
        <v>0</v>
      </c>
      <c r="F571" s="142">
        <v>0</v>
      </c>
      <c r="G571" s="142">
        <v>0</v>
      </c>
      <c r="H571" s="142">
        <v>0</v>
      </c>
      <c r="I571" s="142">
        <v>0</v>
      </c>
      <c r="J571" s="142"/>
      <c r="K571" s="142"/>
      <c r="L571" s="134">
        <v>0</v>
      </c>
      <c r="M571" s="134">
        <v>0</v>
      </c>
      <c r="N571" s="142">
        <v>0</v>
      </c>
      <c r="O571" s="142">
        <v>0</v>
      </c>
      <c r="P571" s="142">
        <v>0</v>
      </c>
      <c r="Q571" s="142">
        <v>0</v>
      </c>
      <c r="R571" s="142">
        <v>0</v>
      </c>
      <c r="S571" s="142">
        <v>0</v>
      </c>
      <c r="T571" s="142">
        <v>0</v>
      </c>
      <c r="U571" s="142">
        <v>0</v>
      </c>
      <c r="V571" s="142">
        <v>0</v>
      </c>
      <c r="W571" s="142">
        <v>0</v>
      </c>
    </row>
    <row r="572" spans="1:23" s="106" customFormat="1" ht="47.25" x14ac:dyDescent="0.25">
      <c r="A572" s="267">
        <f t="shared" si="178"/>
        <v>496</v>
      </c>
      <c r="B572" s="133" t="s">
        <v>869</v>
      </c>
      <c r="C572" s="138" t="s">
        <v>870</v>
      </c>
      <c r="D572" s="142">
        <v>0</v>
      </c>
      <c r="E572" s="142">
        <v>0</v>
      </c>
      <c r="F572" s="142">
        <v>0</v>
      </c>
      <c r="G572" s="142">
        <v>0</v>
      </c>
      <c r="H572" s="142">
        <v>0</v>
      </c>
      <c r="I572" s="142">
        <v>0</v>
      </c>
      <c r="J572" s="142"/>
      <c r="K572" s="142"/>
      <c r="L572" s="134">
        <v>0</v>
      </c>
      <c r="M572" s="134">
        <v>0</v>
      </c>
      <c r="N572" s="142">
        <v>0</v>
      </c>
      <c r="O572" s="142">
        <v>0</v>
      </c>
      <c r="P572" s="142">
        <v>0</v>
      </c>
      <c r="Q572" s="142">
        <v>0</v>
      </c>
      <c r="R572" s="142">
        <v>0</v>
      </c>
      <c r="S572" s="142">
        <v>0</v>
      </c>
      <c r="T572" s="142">
        <v>0</v>
      </c>
      <c r="U572" s="142">
        <v>0</v>
      </c>
      <c r="V572" s="142">
        <v>0</v>
      </c>
      <c r="W572" s="142">
        <v>0</v>
      </c>
    </row>
    <row r="573" spans="1:23" s="106" customFormat="1" ht="47.25" x14ac:dyDescent="0.25">
      <c r="A573" s="267">
        <f t="shared" si="178"/>
        <v>497</v>
      </c>
      <c r="B573" s="133" t="s">
        <v>871</v>
      </c>
      <c r="C573" s="138" t="s">
        <v>872</v>
      </c>
      <c r="D573" s="142">
        <v>0</v>
      </c>
      <c r="E573" s="142">
        <v>0</v>
      </c>
      <c r="F573" s="142">
        <v>0</v>
      </c>
      <c r="G573" s="142">
        <v>0</v>
      </c>
      <c r="H573" s="142">
        <v>0</v>
      </c>
      <c r="I573" s="142">
        <v>0</v>
      </c>
      <c r="J573" s="142"/>
      <c r="K573" s="142"/>
      <c r="L573" s="134">
        <v>0</v>
      </c>
      <c r="M573" s="134">
        <v>0</v>
      </c>
      <c r="N573" s="142">
        <v>0</v>
      </c>
      <c r="O573" s="142">
        <v>0</v>
      </c>
      <c r="P573" s="142">
        <v>0</v>
      </c>
      <c r="Q573" s="142">
        <v>0</v>
      </c>
      <c r="R573" s="142">
        <v>0</v>
      </c>
      <c r="S573" s="142">
        <v>0</v>
      </c>
      <c r="T573" s="142">
        <v>0</v>
      </c>
      <c r="U573" s="142">
        <v>0</v>
      </c>
      <c r="V573" s="142">
        <v>0</v>
      </c>
      <c r="W573" s="142">
        <v>0</v>
      </c>
    </row>
    <row r="574" spans="1:23" s="106" customFormat="1" ht="47.25" x14ac:dyDescent="0.25">
      <c r="A574" s="267">
        <f t="shared" si="178"/>
        <v>498</v>
      </c>
      <c r="B574" s="174" t="s">
        <v>873</v>
      </c>
      <c r="C574" s="138" t="s">
        <v>874</v>
      </c>
      <c r="D574" s="142">
        <v>0</v>
      </c>
      <c r="E574" s="142">
        <v>0</v>
      </c>
      <c r="F574" s="142">
        <v>0</v>
      </c>
      <c r="G574" s="142">
        <v>0</v>
      </c>
      <c r="H574" s="142">
        <v>0</v>
      </c>
      <c r="I574" s="142">
        <v>0</v>
      </c>
      <c r="J574" s="170">
        <v>0</v>
      </c>
      <c r="K574" s="170">
        <v>0</v>
      </c>
      <c r="L574" s="134">
        <v>0</v>
      </c>
      <c r="M574" s="134">
        <v>0</v>
      </c>
      <c r="N574" s="170">
        <f t="shared" ref="N574:W574" si="193">SUM(N575:N587)</f>
        <v>0</v>
      </c>
      <c r="O574" s="170">
        <f t="shared" si="193"/>
        <v>0</v>
      </c>
      <c r="P574" s="170">
        <f t="shared" si="193"/>
        <v>0</v>
      </c>
      <c r="Q574" s="170">
        <f t="shared" si="193"/>
        <v>0</v>
      </c>
      <c r="R574" s="170">
        <f t="shared" si="193"/>
        <v>0</v>
      </c>
      <c r="S574" s="170">
        <f t="shared" si="193"/>
        <v>0</v>
      </c>
      <c r="T574" s="170">
        <f t="shared" si="193"/>
        <v>0</v>
      </c>
      <c r="U574" s="170">
        <f t="shared" si="193"/>
        <v>0</v>
      </c>
      <c r="V574" s="170">
        <f t="shared" si="193"/>
        <v>0</v>
      </c>
      <c r="W574" s="170">
        <f t="shared" si="193"/>
        <v>0</v>
      </c>
    </row>
    <row r="575" spans="1:23" s="106" customFormat="1" ht="31.5" x14ac:dyDescent="0.25">
      <c r="A575" s="267">
        <f t="shared" si="178"/>
        <v>499</v>
      </c>
      <c r="B575" s="133" t="s">
        <v>1955</v>
      </c>
      <c r="C575" s="138" t="s">
        <v>1956</v>
      </c>
      <c r="D575" s="142">
        <v>0</v>
      </c>
      <c r="E575" s="142">
        <v>0</v>
      </c>
      <c r="F575" s="142">
        <v>0</v>
      </c>
      <c r="G575" s="142">
        <v>0</v>
      </c>
      <c r="H575" s="142">
        <v>0</v>
      </c>
      <c r="I575" s="142">
        <v>0</v>
      </c>
      <c r="J575" s="142"/>
      <c r="K575" s="142"/>
      <c r="L575" s="134">
        <v>0</v>
      </c>
      <c r="M575" s="134">
        <v>0</v>
      </c>
      <c r="N575" s="142">
        <v>0</v>
      </c>
      <c r="O575" s="142">
        <v>0</v>
      </c>
      <c r="P575" s="142">
        <v>0</v>
      </c>
      <c r="Q575" s="142">
        <v>0</v>
      </c>
      <c r="R575" s="142">
        <v>0</v>
      </c>
      <c r="S575" s="142">
        <v>0</v>
      </c>
      <c r="T575" s="142">
        <v>0</v>
      </c>
      <c r="U575" s="142">
        <v>0</v>
      </c>
      <c r="V575" s="142">
        <v>0</v>
      </c>
      <c r="W575" s="142">
        <v>0</v>
      </c>
    </row>
    <row r="576" spans="1:23" s="106" customFormat="1" ht="15.75" x14ac:dyDescent="0.25">
      <c r="A576" s="267"/>
      <c r="B576" s="187" t="s">
        <v>261</v>
      </c>
      <c r="C576" s="188"/>
      <c r="D576" s="201">
        <f t="shared" ref="D576:L576" si="194">SUM(D577:D583)</f>
        <v>0.16735999999999998</v>
      </c>
      <c r="E576" s="201">
        <f t="shared" si="194"/>
        <v>0.25</v>
      </c>
      <c r="F576" s="201">
        <f t="shared" si="194"/>
        <v>0.36549999999999999</v>
      </c>
      <c r="G576" s="201">
        <f t="shared" si="194"/>
        <v>0.8</v>
      </c>
      <c r="H576" s="201">
        <f t="shared" si="194"/>
        <v>7.4999999999999997E-2</v>
      </c>
      <c r="I576" s="201">
        <f t="shared" si="194"/>
        <v>0.25</v>
      </c>
      <c r="J576" s="201">
        <f t="shared" si="194"/>
        <v>0</v>
      </c>
      <c r="K576" s="201">
        <f t="shared" si="194"/>
        <v>0</v>
      </c>
      <c r="L576" s="201">
        <f t="shared" si="194"/>
        <v>0.60785999999999996</v>
      </c>
      <c r="M576" s="201">
        <v>1.3</v>
      </c>
      <c r="N576" s="201">
        <f t="shared" ref="N576:W576" si="195">SUM(N577:N583)</f>
        <v>0</v>
      </c>
      <c r="O576" s="201">
        <f t="shared" si="195"/>
        <v>0</v>
      </c>
      <c r="P576" s="201">
        <f t="shared" si="195"/>
        <v>0</v>
      </c>
      <c r="Q576" s="201">
        <f t="shared" si="195"/>
        <v>0</v>
      </c>
      <c r="R576" s="201">
        <f t="shared" si="195"/>
        <v>0</v>
      </c>
      <c r="S576" s="201">
        <f t="shared" si="195"/>
        <v>0</v>
      </c>
      <c r="T576" s="201">
        <f t="shared" si="195"/>
        <v>0</v>
      </c>
      <c r="U576" s="201">
        <f t="shared" si="195"/>
        <v>0</v>
      </c>
      <c r="V576" s="201">
        <f t="shared" si="195"/>
        <v>0</v>
      </c>
      <c r="W576" s="201">
        <f t="shared" si="195"/>
        <v>0</v>
      </c>
    </row>
    <row r="577" spans="1:23" s="106" customFormat="1" ht="47.25" x14ac:dyDescent="0.25">
      <c r="A577" s="267">
        <f t="shared" si="178"/>
        <v>500</v>
      </c>
      <c r="B577" s="133" t="s">
        <v>875</v>
      </c>
      <c r="C577" s="138" t="s">
        <v>876</v>
      </c>
      <c r="D577" s="142">
        <v>0</v>
      </c>
      <c r="E577" s="142">
        <v>0</v>
      </c>
      <c r="F577" s="142">
        <v>0</v>
      </c>
      <c r="G577" s="142">
        <v>0</v>
      </c>
      <c r="H577" s="142">
        <v>7.4999999999999997E-2</v>
      </c>
      <c r="I577" s="142">
        <v>0.25</v>
      </c>
      <c r="J577" s="142"/>
      <c r="K577" s="142"/>
      <c r="L577" s="134">
        <v>7.4999999999999997E-2</v>
      </c>
      <c r="M577" s="134">
        <v>0.25</v>
      </c>
      <c r="N577" s="142">
        <v>0</v>
      </c>
      <c r="O577" s="142">
        <v>0</v>
      </c>
      <c r="P577" s="142">
        <v>0</v>
      </c>
      <c r="Q577" s="142">
        <v>0</v>
      </c>
      <c r="R577" s="142">
        <v>0</v>
      </c>
      <c r="S577" s="142">
        <v>0</v>
      </c>
      <c r="T577" s="142">
        <v>0</v>
      </c>
      <c r="U577" s="142">
        <v>0</v>
      </c>
      <c r="V577" s="142">
        <v>0</v>
      </c>
      <c r="W577" s="142">
        <v>0</v>
      </c>
    </row>
    <row r="578" spans="1:23" s="106" customFormat="1" ht="47.25" x14ac:dyDescent="0.25">
      <c r="A578" s="267">
        <f t="shared" si="178"/>
        <v>501</v>
      </c>
      <c r="B578" s="133" t="s">
        <v>877</v>
      </c>
      <c r="C578" s="138" t="s">
        <v>878</v>
      </c>
      <c r="D578" s="142">
        <v>3.9660000000000001E-2</v>
      </c>
      <c r="E578" s="142">
        <v>0</v>
      </c>
      <c r="F578" s="142">
        <v>0</v>
      </c>
      <c r="G578" s="142">
        <v>0</v>
      </c>
      <c r="H578" s="142">
        <v>0</v>
      </c>
      <c r="I578" s="142">
        <v>0</v>
      </c>
      <c r="J578" s="142"/>
      <c r="K578" s="142"/>
      <c r="L578" s="134">
        <v>3.9660000000000001E-2</v>
      </c>
      <c r="M578" s="134">
        <v>0</v>
      </c>
      <c r="N578" s="142">
        <v>0</v>
      </c>
      <c r="O578" s="142">
        <v>0</v>
      </c>
      <c r="P578" s="142">
        <v>0</v>
      </c>
      <c r="Q578" s="142">
        <v>0</v>
      </c>
      <c r="R578" s="142">
        <v>0</v>
      </c>
      <c r="S578" s="142">
        <v>0</v>
      </c>
      <c r="T578" s="142">
        <v>0</v>
      </c>
      <c r="U578" s="142">
        <v>0</v>
      </c>
      <c r="V578" s="142">
        <v>0</v>
      </c>
      <c r="W578" s="142">
        <v>0</v>
      </c>
    </row>
    <row r="579" spans="1:23" s="106" customFormat="1" ht="31.5" x14ac:dyDescent="0.25">
      <c r="A579" s="267">
        <f t="shared" si="178"/>
        <v>502</v>
      </c>
      <c r="B579" s="133" t="s">
        <v>879</v>
      </c>
      <c r="C579" s="138" t="s">
        <v>880</v>
      </c>
      <c r="D579" s="142">
        <v>0</v>
      </c>
      <c r="E579" s="142">
        <v>0</v>
      </c>
      <c r="F579" s="142">
        <v>0</v>
      </c>
      <c r="G579" s="142">
        <v>0</v>
      </c>
      <c r="H579" s="142">
        <v>0</v>
      </c>
      <c r="I579" s="142">
        <v>0</v>
      </c>
      <c r="J579" s="142"/>
      <c r="K579" s="142"/>
      <c r="L579" s="134">
        <v>0</v>
      </c>
      <c r="M579" s="134">
        <v>0</v>
      </c>
      <c r="N579" s="142">
        <v>0</v>
      </c>
      <c r="O579" s="142">
        <v>0</v>
      </c>
      <c r="P579" s="142">
        <v>0</v>
      </c>
      <c r="Q579" s="142">
        <v>0</v>
      </c>
      <c r="R579" s="142">
        <v>0</v>
      </c>
      <c r="S579" s="142">
        <v>0</v>
      </c>
      <c r="T579" s="142">
        <v>0</v>
      </c>
      <c r="U579" s="142">
        <v>0</v>
      </c>
      <c r="V579" s="142">
        <v>0</v>
      </c>
      <c r="W579" s="142">
        <v>0</v>
      </c>
    </row>
    <row r="580" spans="1:23" s="106" customFormat="1" ht="47.25" x14ac:dyDescent="0.25">
      <c r="A580" s="267">
        <f t="shared" si="178"/>
        <v>503</v>
      </c>
      <c r="B580" s="133" t="s">
        <v>881</v>
      </c>
      <c r="C580" s="138" t="s">
        <v>882</v>
      </c>
      <c r="D580" s="142">
        <v>0.12769999999999998</v>
      </c>
      <c r="E580" s="142">
        <v>0.25</v>
      </c>
      <c r="F580" s="142">
        <v>0</v>
      </c>
      <c r="G580" s="142">
        <v>0</v>
      </c>
      <c r="H580" s="142">
        <v>0</v>
      </c>
      <c r="I580" s="142">
        <v>0</v>
      </c>
      <c r="J580" s="142"/>
      <c r="K580" s="142"/>
      <c r="L580" s="134">
        <v>0.12769999999999998</v>
      </c>
      <c r="M580" s="134">
        <v>0.25</v>
      </c>
      <c r="N580" s="142">
        <v>0</v>
      </c>
      <c r="O580" s="142">
        <v>0</v>
      </c>
      <c r="P580" s="142">
        <v>0</v>
      </c>
      <c r="Q580" s="142">
        <v>0</v>
      </c>
      <c r="R580" s="142">
        <v>0</v>
      </c>
      <c r="S580" s="142">
        <v>0</v>
      </c>
      <c r="T580" s="142">
        <v>0</v>
      </c>
      <c r="U580" s="142">
        <v>0</v>
      </c>
      <c r="V580" s="142">
        <v>0</v>
      </c>
      <c r="W580" s="142">
        <v>0</v>
      </c>
    </row>
    <row r="581" spans="1:23" s="106" customFormat="1" ht="47.25" x14ac:dyDescent="0.25">
      <c r="A581" s="267">
        <f t="shared" si="178"/>
        <v>504</v>
      </c>
      <c r="B581" s="133" t="s">
        <v>883</v>
      </c>
      <c r="C581" s="138" t="s">
        <v>884</v>
      </c>
      <c r="D581" s="142">
        <v>0</v>
      </c>
      <c r="E581" s="142">
        <v>0</v>
      </c>
      <c r="F581" s="142">
        <v>0.23149999999999998</v>
      </c>
      <c r="G581" s="142">
        <v>0.4</v>
      </c>
      <c r="H581" s="142">
        <v>0</v>
      </c>
      <c r="I581" s="142">
        <v>0</v>
      </c>
      <c r="J581" s="142"/>
      <c r="K581" s="142"/>
      <c r="L581" s="134">
        <v>0.23149999999999998</v>
      </c>
      <c r="M581" s="134">
        <v>0.4</v>
      </c>
      <c r="N581" s="142">
        <v>0</v>
      </c>
      <c r="O581" s="142">
        <v>0</v>
      </c>
      <c r="P581" s="142">
        <v>0</v>
      </c>
      <c r="Q581" s="142">
        <v>0</v>
      </c>
      <c r="R581" s="142">
        <v>0</v>
      </c>
      <c r="S581" s="142">
        <v>0</v>
      </c>
      <c r="T581" s="142">
        <v>0</v>
      </c>
      <c r="U581" s="142">
        <v>0</v>
      </c>
      <c r="V581" s="142">
        <v>0</v>
      </c>
      <c r="W581" s="142">
        <v>0</v>
      </c>
    </row>
    <row r="582" spans="1:23" s="106" customFormat="1" ht="63" x14ac:dyDescent="0.25">
      <c r="A582" s="267">
        <f t="shared" si="178"/>
        <v>505</v>
      </c>
      <c r="B582" s="133" t="s">
        <v>885</v>
      </c>
      <c r="C582" s="138" t="s">
        <v>1719</v>
      </c>
      <c r="D582" s="142">
        <v>0</v>
      </c>
      <c r="E582" s="142">
        <v>0</v>
      </c>
      <c r="F582" s="142">
        <v>0.13400000000000001</v>
      </c>
      <c r="G582" s="142">
        <v>0.4</v>
      </c>
      <c r="H582" s="142">
        <v>0</v>
      </c>
      <c r="I582" s="142">
        <v>0</v>
      </c>
      <c r="J582" s="142"/>
      <c r="K582" s="142"/>
      <c r="L582" s="134">
        <v>0.13400000000000001</v>
      </c>
      <c r="M582" s="134">
        <v>0.4</v>
      </c>
      <c r="N582" s="142">
        <v>0</v>
      </c>
      <c r="O582" s="142">
        <v>0</v>
      </c>
      <c r="P582" s="142">
        <v>0</v>
      </c>
      <c r="Q582" s="142">
        <v>0</v>
      </c>
      <c r="R582" s="142">
        <v>0</v>
      </c>
      <c r="S582" s="142">
        <v>0</v>
      </c>
      <c r="T582" s="142">
        <v>0</v>
      </c>
      <c r="U582" s="142">
        <v>0</v>
      </c>
      <c r="V582" s="142">
        <v>0</v>
      </c>
      <c r="W582" s="142">
        <v>0</v>
      </c>
    </row>
    <row r="583" spans="1:23" s="106" customFormat="1" ht="47.25" x14ac:dyDescent="0.25">
      <c r="A583" s="267">
        <f t="shared" si="178"/>
        <v>506</v>
      </c>
      <c r="B583" s="133" t="s">
        <v>1957</v>
      </c>
      <c r="C583" s="138" t="s">
        <v>1958</v>
      </c>
      <c r="D583" s="142">
        <v>0</v>
      </c>
      <c r="E583" s="142">
        <v>0</v>
      </c>
      <c r="F583" s="142">
        <v>0</v>
      </c>
      <c r="G583" s="142">
        <v>0</v>
      </c>
      <c r="H583" s="142">
        <v>0</v>
      </c>
      <c r="I583" s="142">
        <v>0</v>
      </c>
      <c r="J583" s="142"/>
      <c r="K583" s="142"/>
      <c r="L583" s="134">
        <v>0</v>
      </c>
      <c r="M583" s="134">
        <v>0</v>
      </c>
      <c r="N583" s="142">
        <v>0</v>
      </c>
      <c r="O583" s="142">
        <v>0</v>
      </c>
      <c r="P583" s="142">
        <v>0</v>
      </c>
      <c r="Q583" s="142">
        <v>0</v>
      </c>
      <c r="R583" s="142">
        <v>0</v>
      </c>
      <c r="S583" s="142">
        <v>0</v>
      </c>
      <c r="T583" s="142">
        <v>0</v>
      </c>
      <c r="U583" s="142">
        <v>0</v>
      </c>
      <c r="V583" s="142">
        <v>0</v>
      </c>
      <c r="W583" s="142">
        <v>0</v>
      </c>
    </row>
    <row r="584" spans="1:23" s="106" customFormat="1" ht="15.75" x14ac:dyDescent="0.25">
      <c r="A584" s="267"/>
      <c r="B584" s="187" t="s">
        <v>489</v>
      </c>
      <c r="C584" s="188"/>
      <c r="D584" s="201">
        <f t="shared" ref="D584:L584" si="196">SUM(D585:D585)</f>
        <v>0</v>
      </c>
      <c r="E584" s="201">
        <f t="shared" si="196"/>
        <v>0</v>
      </c>
      <c r="F584" s="201">
        <f t="shared" si="196"/>
        <v>0</v>
      </c>
      <c r="G584" s="201">
        <f t="shared" si="196"/>
        <v>0</v>
      </c>
      <c r="H584" s="201">
        <f t="shared" si="196"/>
        <v>0</v>
      </c>
      <c r="I584" s="201">
        <f t="shared" si="196"/>
        <v>0</v>
      </c>
      <c r="J584" s="201">
        <f t="shared" si="196"/>
        <v>0</v>
      </c>
      <c r="K584" s="201">
        <f t="shared" si="196"/>
        <v>0</v>
      </c>
      <c r="L584" s="201">
        <f t="shared" si="196"/>
        <v>0</v>
      </c>
      <c r="M584" s="201">
        <v>0</v>
      </c>
      <c r="N584" s="201">
        <f t="shared" ref="N584:W584" si="197">SUM(N585:N585)</f>
        <v>0</v>
      </c>
      <c r="O584" s="201">
        <f t="shared" si="197"/>
        <v>0</v>
      </c>
      <c r="P584" s="201">
        <f t="shared" si="197"/>
        <v>0</v>
      </c>
      <c r="Q584" s="201">
        <f t="shared" si="197"/>
        <v>0</v>
      </c>
      <c r="R584" s="201">
        <f t="shared" si="197"/>
        <v>0</v>
      </c>
      <c r="S584" s="201">
        <f t="shared" si="197"/>
        <v>0</v>
      </c>
      <c r="T584" s="201">
        <f t="shared" si="197"/>
        <v>0</v>
      </c>
      <c r="U584" s="201">
        <f t="shared" si="197"/>
        <v>0</v>
      </c>
      <c r="V584" s="201">
        <f t="shared" si="197"/>
        <v>0</v>
      </c>
      <c r="W584" s="201">
        <f t="shared" si="197"/>
        <v>0</v>
      </c>
    </row>
    <row r="585" spans="1:23" s="106" customFormat="1" ht="63" x14ac:dyDescent="0.25">
      <c r="A585" s="267">
        <f t="shared" si="178"/>
        <v>507</v>
      </c>
      <c r="B585" s="133" t="s">
        <v>886</v>
      </c>
      <c r="C585" s="138" t="s">
        <v>887</v>
      </c>
      <c r="D585" s="142">
        <v>0</v>
      </c>
      <c r="E585" s="142">
        <v>0</v>
      </c>
      <c r="F585" s="142">
        <v>0</v>
      </c>
      <c r="G585" s="142">
        <v>0</v>
      </c>
      <c r="H585" s="142">
        <v>0</v>
      </c>
      <c r="I585" s="142">
        <v>0</v>
      </c>
      <c r="J585" s="142"/>
      <c r="K585" s="142"/>
      <c r="L585" s="134">
        <v>0</v>
      </c>
      <c r="M585" s="134">
        <v>0</v>
      </c>
      <c r="N585" s="142">
        <v>0</v>
      </c>
      <c r="O585" s="142">
        <v>0</v>
      </c>
      <c r="P585" s="142">
        <v>0</v>
      </c>
      <c r="Q585" s="142">
        <v>0</v>
      </c>
      <c r="R585" s="142">
        <v>0</v>
      </c>
      <c r="S585" s="142">
        <v>0</v>
      </c>
      <c r="T585" s="142">
        <v>0</v>
      </c>
      <c r="U585" s="142">
        <v>0</v>
      </c>
      <c r="V585" s="142">
        <v>0</v>
      </c>
      <c r="W585" s="142">
        <v>0</v>
      </c>
    </row>
    <row r="586" spans="1:23" s="106" customFormat="1" ht="15.75" x14ac:dyDescent="0.25">
      <c r="A586" s="267"/>
      <c r="B586" s="187" t="s">
        <v>274</v>
      </c>
      <c r="C586" s="188"/>
      <c r="D586" s="201">
        <f t="shared" ref="D586:L586" si="198">SUM(D587:D591)</f>
        <v>0</v>
      </c>
      <c r="E586" s="201">
        <f t="shared" si="198"/>
        <v>0</v>
      </c>
      <c r="F586" s="201">
        <f t="shared" si="198"/>
        <v>0.17499999999999999</v>
      </c>
      <c r="G586" s="201">
        <f t="shared" si="198"/>
        <v>0.26600000000000001</v>
      </c>
      <c r="H586" s="201">
        <f t="shared" si="198"/>
        <v>0</v>
      </c>
      <c r="I586" s="201">
        <f t="shared" si="198"/>
        <v>0</v>
      </c>
      <c r="J586" s="201">
        <f t="shared" si="198"/>
        <v>0</v>
      </c>
      <c r="K586" s="201">
        <f t="shared" si="198"/>
        <v>0</v>
      </c>
      <c r="L586" s="201">
        <f t="shared" si="198"/>
        <v>0.17499999999999999</v>
      </c>
      <c r="M586" s="201">
        <v>0.26600000000000001</v>
      </c>
      <c r="N586" s="201">
        <f t="shared" ref="N586:W586" si="199">SUM(N587:N591)</f>
        <v>0</v>
      </c>
      <c r="O586" s="201">
        <f t="shared" si="199"/>
        <v>0</v>
      </c>
      <c r="P586" s="201">
        <f t="shared" si="199"/>
        <v>0</v>
      </c>
      <c r="Q586" s="201">
        <f t="shared" si="199"/>
        <v>0</v>
      </c>
      <c r="R586" s="201">
        <f t="shared" si="199"/>
        <v>0</v>
      </c>
      <c r="S586" s="201">
        <f t="shared" si="199"/>
        <v>0</v>
      </c>
      <c r="T586" s="201">
        <f t="shared" si="199"/>
        <v>0</v>
      </c>
      <c r="U586" s="201">
        <f t="shared" si="199"/>
        <v>0</v>
      </c>
      <c r="V586" s="201">
        <f t="shared" si="199"/>
        <v>0</v>
      </c>
      <c r="W586" s="201">
        <f t="shared" si="199"/>
        <v>0</v>
      </c>
    </row>
    <row r="587" spans="1:23" s="106" customFormat="1" ht="47.25" x14ac:dyDescent="0.25">
      <c r="A587" s="267">
        <f t="shared" si="178"/>
        <v>508</v>
      </c>
      <c r="B587" s="133" t="s">
        <v>888</v>
      </c>
      <c r="C587" s="138" t="s">
        <v>889</v>
      </c>
      <c r="D587" s="142">
        <v>0</v>
      </c>
      <c r="E587" s="142">
        <v>0</v>
      </c>
      <c r="F587" s="142">
        <v>0</v>
      </c>
      <c r="G587" s="142">
        <v>0</v>
      </c>
      <c r="H587" s="142">
        <v>0</v>
      </c>
      <c r="I587" s="142">
        <v>0</v>
      </c>
      <c r="J587" s="142"/>
      <c r="K587" s="142"/>
      <c r="L587" s="134">
        <v>0</v>
      </c>
      <c r="M587" s="134">
        <v>0</v>
      </c>
      <c r="N587" s="142">
        <v>0</v>
      </c>
      <c r="O587" s="142">
        <v>0</v>
      </c>
      <c r="P587" s="142">
        <v>0</v>
      </c>
      <c r="Q587" s="142">
        <v>0</v>
      </c>
      <c r="R587" s="142">
        <v>0</v>
      </c>
      <c r="S587" s="142">
        <v>0</v>
      </c>
      <c r="T587" s="142">
        <v>0</v>
      </c>
      <c r="U587" s="142">
        <v>0</v>
      </c>
      <c r="V587" s="142">
        <v>0</v>
      </c>
      <c r="W587" s="142">
        <v>0</v>
      </c>
    </row>
    <row r="588" spans="1:23" s="106" customFormat="1" ht="47.25" x14ac:dyDescent="0.25">
      <c r="A588" s="267">
        <f t="shared" si="178"/>
        <v>509</v>
      </c>
      <c r="B588" s="174" t="s">
        <v>890</v>
      </c>
      <c r="C588" s="138" t="s">
        <v>891</v>
      </c>
      <c r="D588" s="142">
        <v>0</v>
      </c>
      <c r="E588" s="142">
        <v>0</v>
      </c>
      <c r="F588" s="142">
        <v>0</v>
      </c>
      <c r="G588" s="142">
        <v>0</v>
      </c>
      <c r="H588" s="142">
        <v>0</v>
      </c>
      <c r="I588" s="142">
        <v>0</v>
      </c>
      <c r="J588" s="170">
        <v>0</v>
      </c>
      <c r="K588" s="170">
        <v>0</v>
      </c>
      <c r="L588" s="134">
        <v>0</v>
      </c>
      <c r="M588" s="134">
        <v>0</v>
      </c>
      <c r="N588" s="170">
        <f t="shared" ref="N588:W588" si="200">SUM(N589:N593)</f>
        <v>0</v>
      </c>
      <c r="O588" s="170">
        <f t="shared" si="200"/>
        <v>0</v>
      </c>
      <c r="P588" s="170">
        <f t="shared" si="200"/>
        <v>0</v>
      </c>
      <c r="Q588" s="170">
        <f t="shared" si="200"/>
        <v>0</v>
      </c>
      <c r="R588" s="170">
        <f t="shared" si="200"/>
        <v>0</v>
      </c>
      <c r="S588" s="170">
        <f t="shared" si="200"/>
        <v>0</v>
      </c>
      <c r="T588" s="170">
        <f t="shared" si="200"/>
        <v>0</v>
      </c>
      <c r="U588" s="170">
        <f t="shared" si="200"/>
        <v>0</v>
      </c>
      <c r="V588" s="170">
        <f t="shared" si="200"/>
        <v>0</v>
      </c>
      <c r="W588" s="170">
        <f t="shared" si="200"/>
        <v>0</v>
      </c>
    </row>
    <row r="589" spans="1:23" s="106" customFormat="1" ht="63" x14ac:dyDescent="0.25">
      <c r="A589" s="267">
        <f t="shared" si="178"/>
        <v>510</v>
      </c>
      <c r="B589" s="133" t="s">
        <v>1959</v>
      </c>
      <c r="C589" s="138" t="s">
        <v>892</v>
      </c>
      <c r="D589" s="142">
        <v>0</v>
      </c>
      <c r="E589" s="142">
        <v>0</v>
      </c>
      <c r="F589" s="142">
        <v>8.4000000000000005E-2</v>
      </c>
      <c r="G589" s="142">
        <v>1.6E-2</v>
      </c>
      <c r="H589" s="142">
        <v>0</v>
      </c>
      <c r="I589" s="142">
        <v>0</v>
      </c>
      <c r="J589" s="142"/>
      <c r="K589" s="142"/>
      <c r="L589" s="134">
        <v>8.4000000000000005E-2</v>
      </c>
      <c r="M589" s="134">
        <v>1.6E-2</v>
      </c>
      <c r="N589" s="142">
        <v>0</v>
      </c>
      <c r="O589" s="142">
        <v>0</v>
      </c>
      <c r="P589" s="142">
        <v>0</v>
      </c>
      <c r="Q589" s="142">
        <v>0</v>
      </c>
      <c r="R589" s="142">
        <v>0</v>
      </c>
      <c r="S589" s="142">
        <v>0</v>
      </c>
      <c r="T589" s="142">
        <v>0</v>
      </c>
      <c r="U589" s="142">
        <v>0</v>
      </c>
      <c r="V589" s="142">
        <v>0</v>
      </c>
      <c r="W589" s="142">
        <v>0</v>
      </c>
    </row>
    <row r="590" spans="1:23" s="106" customFormat="1" ht="63" x14ac:dyDescent="0.25">
      <c r="A590" s="267">
        <f t="shared" si="178"/>
        <v>511</v>
      </c>
      <c r="B590" s="133" t="s">
        <v>1577</v>
      </c>
      <c r="C590" s="138" t="s">
        <v>1720</v>
      </c>
      <c r="D590" s="142">
        <v>0</v>
      </c>
      <c r="E590" s="142">
        <v>0</v>
      </c>
      <c r="F590" s="142">
        <v>9.0999999999999998E-2</v>
      </c>
      <c r="G590" s="142">
        <v>0.25</v>
      </c>
      <c r="H590" s="142">
        <v>0</v>
      </c>
      <c r="I590" s="142">
        <v>0</v>
      </c>
      <c r="J590" s="142"/>
      <c r="K590" s="142"/>
      <c r="L590" s="134">
        <v>9.0999999999999998E-2</v>
      </c>
      <c r="M590" s="134">
        <v>0.25</v>
      </c>
      <c r="N590" s="142">
        <v>0</v>
      </c>
      <c r="O590" s="142">
        <v>0</v>
      </c>
      <c r="P590" s="142">
        <v>0</v>
      </c>
      <c r="Q590" s="142">
        <v>0</v>
      </c>
      <c r="R590" s="142">
        <v>0</v>
      </c>
      <c r="S590" s="142">
        <v>0</v>
      </c>
      <c r="T590" s="142">
        <v>0</v>
      </c>
      <c r="U590" s="142">
        <v>0</v>
      </c>
      <c r="V590" s="142">
        <v>0</v>
      </c>
      <c r="W590" s="142">
        <v>0</v>
      </c>
    </row>
    <row r="591" spans="1:23" s="106" customFormat="1" ht="78.75" x14ac:dyDescent="0.25">
      <c r="A591" s="267">
        <f t="shared" si="178"/>
        <v>512</v>
      </c>
      <c r="B591" s="133" t="s">
        <v>1960</v>
      </c>
      <c r="C591" s="138" t="s">
        <v>1578</v>
      </c>
      <c r="D591" s="142">
        <v>0</v>
      </c>
      <c r="E591" s="142">
        <v>0</v>
      </c>
      <c r="F591" s="142">
        <v>0</v>
      </c>
      <c r="G591" s="142">
        <v>0</v>
      </c>
      <c r="H591" s="142">
        <v>0</v>
      </c>
      <c r="I591" s="142">
        <v>0</v>
      </c>
      <c r="J591" s="142"/>
      <c r="K591" s="142"/>
      <c r="L591" s="134">
        <v>0</v>
      </c>
      <c r="M591" s="134">
        <v>0</v>
      </c>
      <c r="N591" s="142">
        <v>0</v>
      </c>
      <c r="O591" s="142">
        <v>0</v>
      </c>
      <c r="P591" s="142">
        <v>0</v>
      </c>
      <c r="Q591" s="142">
        <v>0</v>
      </c>
      <c r="R591" s="142">
        <v>0</v>
      </c>
      <c r="S591" s="142">
        <v>0</v>
      </c>
      <c r="T591" s="142">
        <v>0</v>
      </c>
      <c r="U591" s="142">
        <v>0</v>
      </c>
      <c r="V591" s="142">
        <v>0</v>
      </c>
      <c r="W591" s="142">
        <v>0</v>
      </c>
    </row>
    <row r="592" spans="1:23" s="106" customFormat="1" ht="15.75" x14ac:dyDescent="0.25">
      <c r="A592" s="267"/>
      <c r="B592" s="187" t="s">
        <v>297</v>
      </c>
      <c r="C592" s="188"/>
      <c r="D592" s="201">
        <f t="shared" ref="D592:L592" si="201">SUM(D593:D609)</f>
        <v>1.22</v>
      </c>
      <c r="E592" s="201">
        <f t="shared" si="201"/>
        <v>0</v>
      </c>
      <c r="F592" s="201">
        <f t="shared" si="201"/>
        <v>0.36699999999999999</v>
      </c>
      <c r="G592" s="201">
        <f t="shared" si="201"/>
        <v>0</v>
      </c>
      <c r="H592" s="201">
        <f t="shared" si="201"/>
        <v>3.5999999999999997E-2</v>
      </c>
      <c r="I592" s="201">
        <f t="shared" si="201"/>
        <v>0.25</v>
      </c>
      <c r="J592" s="201">
        <f t="shared" si="201"/>
        <v>0</v>
      </c>
      <c r="K592" s="201">
        <f t="shared" si="201"/>
        <v>0</v>
      </c>
      <c r="L592" s="201">
        <f t="shared" si="201"/>
        <v>1.623</v>
      </c>
      <c r="M592" s="201">
        <v>0.25</v>
      </c>
      <c r="N592" s="201">
        <f t="shared" ref="N592:W592" si="202">SUM(N593:N609)</f>
        <v>0</v>
      </c>
      <c r="O592" s="201">
        <f t="shared" si="202"/>
        <v>0</v>
      </c>
      <c r="P592" s="201">
        <f t="shared" si="202"/>
        <v>0</v>
      </c>
      <c r="Q592" s="201">
        <f t="shared" si="202"/>
        <v>0</v>
      </c>
      <c r="R592" s="201">
        <f t="shared" si="202"/>
        <v>0</v>
      </c>
      <c r="S592" s="201">
        <f t="shared" si="202"/>
        <v>0</v>
      </c>
      <c r="T592" s="201">
        <f t="shared" si="202"/>
        <v>0</v>
      </c>
      <c r="U592" s="201">
        <f t="shared" si="202"/>
        <v>0</v>
      </c>
      <c r="V592" s="201">
        <f t="shared" si="202"/>
        <v>0</v>
      </c>
      <c r="W592" s="201">
        <f t="shared" si="202"/>
        <v>0</v>
      </c>
    </row>
    <row r="593" spans="1:23" s="106" customFormat="1" ht="47.25" x14ac:dyDescent="0.25">
      <c r="A593" s="267">
        <f t="shared" si="178"/>
        <v>513</v>
      </c>
      <c r="B593" s="133" t="s">
        <v>893</v>
      </c>
      <c r="C593" s="138" t="s">
        <v>894</v>
      </c>
      <c r="D593" s="142">
        <v>1.22</v>
      </c>
      <c r="E593" s="142">
        <v>0</v>
      </c>
      <c r="F593" s="142">
        <v>0</v>
      </c>
      <c r="G593" s="142">
        <v>0</v>
      </c>
      <c r="H593" s="142">
        <v>0</v>
      </c>
      <c r="I593" s="142">
        <v>0</v>
      </c>
      <c r="J593" s="142"/>
      <c r="K593" s="142"/>
      <c r="L593" s="134">
        <v>1.22</v>
      </c>
      <c r="M593" s="134">
        <v>0</v>
      </c>
      <c r="N593" s="142">
        <v>0</v>
      </c>
      <c r="O593" s="142">
        <v>0</v>
      </c>
      <c r="P593" s="142">
        <v>0</v>
      </c>
      <c r="Q593" s="142">
        <v>0</v>
      </c>
      <c r="R593" s="142">
        <v>0</v>
      </c>
      <c r="S593" s="142">
        <v>0</v>
      </c>
      <c r="T593" s="142">
        <v>0</v>
      </c>
      <c r="U593" s="142">
        <v>0</v>
      </c>
      <c r="V593" s="142">
        <v>0</v>
      </c>
      <c r="W593" s="142">
        <v>0</v>
      </c>
    </row>
    <row r="594" spans="1:23" s="106" customFormat="1" ht="47.25" x14ac:dyDescent="0.25">
      <c r="A594" s="267">
        <f t="shared" si="178"/>
        <v>514</v>
      </c>
      <c r="B594" s="174" t="s">
        <v>895</v>
      </c>
      <c r="C594" s="138" t="s">
        <v>896</v>
      </c>
      <c r="D594" s="142">
        <v>0</v>
      </c>
      <c r="E594" s="142">
        <v>0</v>
      </c>
      <c r="F594" s="142">
        <v>0</v>
      </c>
      <c r="G594" s="142">
        <v>0</v>
      </c>
      <c r="H594" s="142">
        <v>0</v>
      </c>
      <c r="I594" s="142">
        <v>0</v>
      </c>
      <c r="J594" s="170">
        <v>0</v>
      </c>
      <c r="K594" s="170">
        <v>0</v>
      </c>
      <c r="L594" s="134">
        <v>0</v>
      </c>
      <c r="M594" s="134">
        <v>0</v>
      </c>
      <c r="N594" s="170">
        <f t="shared" ref="N594:W594" si="203">SUM(N595:N603)</f>
        <v>0</v>
      </c>
      <c r="O594" s="170">
        <f t="shared" si="203"/>
        <v>0</v>
      </c>
      <c r="P594" s="170">
        <f t="shared" si="203"/>
        <v>0</v>
      </c>
      <c r="Q594" s="170">
        <f t="shared" si="203"/>
        <v>0</v>
      </c>
      <c r="R594" s="170">
        <f t="shared" si="203"/>
        <v>0</v>
      </c>
      <c r="S594" s="170">
        <f t="shared" si="203"/>
        <v>0</v>
      </c>
      <c r="T594" s="170">
        <f t="shared" si="203"/>
        <v>0</v>
      </c>
      <c r="U594" s="170">
        <f t="shared" si="203"/>
        <v>0</v>
      </c>
      <c r="V594" s="170">
        <f t="shared" si="203"/>
        <v>0</v>
      </c>
      <c r="W594" s="170">
        <f t="shared" si="203"/>
        <v>0</v>
      </c>
    </row>
    <row r="595" spans="1:23" s="106" customFormat="1" ht="47.25" x14ac:dyDescent="0.25">
      <c r="A595" s="267">
        <f t="shared" si="178"/>
        <v>515</v>
      </c>
      <c r="B595" s="133" t="s">
        <v>897</v>
      </c>
      <c r="C595" s="138" t="s">
        <v>898</v>
      </c>
      <c r="D595" s="142">
        <v>0</v>
      </c>
      <c r="E595" s="142">
        <v>0</v>
      </c>
      <c r="F595" s="142">
        <v>0</v>
      </c>
      <c r="G595" s="142">
        <v>0</v>
      </c>
      <c r="H595" s="142">
        <v>0</v>
      </c>
      <c r="I595" s="142">
        <v>0</v>
      </c>
      <c r="J595" s="142"/>
      <c r="K595" s="142"/>
      <c r="L595" s="134">
        <v>0</v>
      </c>
      <c r="M595" s="134">
        <v>0</v>
      </c>
      <c r="N595" s="142">
        <v>0</v>
      </c>
      <c r="O595" s="142">
        <v>0</v>
      </c>
      <c r="P595" s="142">
        <v>0</v>
      </c>
      <c r="Q595" s="142">
        <v>0</v>
      </c>
      <c r="R595" s="142">
        <v>0</v>
      </c>
      <c r="S595" s="142">
        <v>0</v>
      </c>
      <c r="T595" s="142">
        <v>0</v>
      </c>
      <c r="U595" s="142">
        <v>0</v>
      </c>
      <c r="V595" s="142">
        <v>0</v>
      </c>
      <c r="W595" s="142">
        <v>0</v>
      </c>
    </row>
    <row r="596" spans="1:23" s="106" customFormat="1" ht="47.25" x14ac:dyDescent="0.25">
      <c r="A596" s="267">
        <f t="shared" si="178"/>
        <v>516</v>
      </c>
      <c r="B596" s="133" t="s">
        <v>899</v>
      </c>
      <c r="C596" s="138" t="s">
        <v>900</v>
      </c>
      <c r="D596" s="142">
        <v>0</v>
      </c>
      <c r="E596" s="142">
        <v>0</v>
      </c>
      <c r="F596" s="142">
        <v>0.36699999999999999</v>
      </c>
      <c r="G596" s="142">
        <v>0</v>
      </c>
      <c r="H596" s="142">
        <v>0</v>
      </c>
      <c r="I596" s="142">
        <v>0</v>
      </c>
      <c r="J596" s="142"/>
      <c r="K596" s="142"/>
      <c r="L596" s="134">
        <v>0.36699999999999999</v>
      </c>
      <c r="M596" s="134">
        <v>0</v>
      </c>
      <c r="N596" s="142">
        <v>0</v>
      </c>
      <c r="O596" s="142">
        <v>0</v>
      </c>
      <c r="P596" s="142">
        <v>0</v>
      </c>
      <c r="Q596" s="142">
        <v>0</v>
      </c>
      <c r="R596" s="142">
        <v>0</v>
      </c>
      <c r="S596" s="142">
        <v>0</v>
      </c>
      <c r="T596" s="142">
        <v>0</v>
      </c>
      <c r="U596" s="142">
        <v>0</v>
      </c>
      <c r="V596" s="142">
        <v>0</v>
      </c>
      <c r="W596" s="142">
        <v>0</v>
      </c>
    </row>
    <row r="597" spans="1:23" s="106" customFormat="1" ht="47.25" x14ac:dyDescent="0.25">
      <c r="A597" s="267">
        <f t="shared" si="178"/>
        <v>517</v>
      </c>
      <c r="B597" s="133" t="s">
        <v>901</v>
      </c>
      <c r="C597" s="138" t="s">
        <v>902</v>
      </c>
      <c r="D597" s="142">
        <v>0</v>
      </c>
      <c r="E597" s="142">
        <v>0</v>
      </c>
      <c r="F597" s="142">
        <v>0</v>
      </c>
      <c r="G597" s="142">
        <v>0</v>
      </c>
      <c r="H597" s="142">
        <v>0</v>
      </c>
      <c r="I597" s="142">
        <v>0</v>
      </c>
      <c r="J597" s="142"/>
      <c r="K597" s="142"/>
      <c r="L597" s="134">
        <v>0</v>
      </c>
      <c r="M597" s="134">
        <v>0</v>
      </c>
      <c r="N597" s="142">
        <v>0</v>
      </c>
      <c r="O597" s="142">
        <v>0</v>
      </c>
      <c r="P597" s="142">
        <v>0</v>
      </c>
      <c r="Q597" s="142">
        <v>0</v>
      </c>
      <c r="R597" s="142">
        <v>0</v>
      </c>
      <c r="S597" s="142">
        <v>0</v>
      </c>
      <c r="T597" s="142">
        <v>0</v>
      </c>
      <c r="U597" s="142">
        <v>0</v>
      </c>
      <c r="V597" s="142">
        <v>0</v>
      </c>
      <c r="W597" s="142">
        <v>0</v>
      </c>
    </row>
    <row r="598" spans="1:23" s="106" customFormat="1" ht="47.25" x14ac:dyDescent="0.25">
      <c r="A598" s="267">
        <f t="shared" si="178"/>
        <v>518</v>
      </c>
      <c r="B598" s="133" t="s">
        <v>903</v>
      </c>
      <c r="C598" s="138" t="s">
        <v>904</v>
      </c>
      <c r="D598" s="142">
        <v>0</v>
      </c>
      <c r="E598" s="142">
        <v>0</v>
      </c>
      <c r="F598" s="142">
        <v>0</v>
      </c>
      <c r="G598" s="142">
        <v>0</v>
      </c>
      <c r="H598" s="142">
        <v>0</v>
      </c>
      <c r="I598" s="142">
        <v>0</v>
      </c>
      <c r="J598" s="142"/>
      <c r="K598" s="142"/>
      <c r="L598" s="134">
        <v>0</v>
      </c>
      <c r="M598" s="134">
        <v>0</v>
      </c>
      <c r="N598" s="142">
        <v>0</v>
      </c>
      <c r="O598" s="142">
        <v>0</v>
      </c>
      <c r="P598" s="142">
        <v>0</v>
      </c>
      <c r="Q598" s="142">
        <v>0</v>
      </c>
      <c r="R598" s="142">
        <v>0</v>
      </c>
      <c r="S598" s="142">
        <v>0</v>
      </c>
      <c r="T598" s="142">
        <v>0</v>
      </c>
      <c r="U598" s="142">
        <v>0</v>
      </c>
      <c r="V598" s="142">
        <v>0</v>
      </c>
      <c r="W598" s="142">
        <v>0</v>
      </c>
    </row>
    <row r="599" spans="1:23" s="106" customFormat="1" ht="47.25" x14ac:dyDescent="0.25">
      <c r="A599" s="267">
        <f t="shared" si="178"/>
        <v>519</v>
      </c>
      <c r="B599" s="133" t="s">
        <v>905</v>
      </c>
      <c r="C599" s="138" t="s">
        <v>906</v>
      </c>
      <c r="D599" s="142">
        <v>0</v>
      </c>
      <c r="E599" s="142">
        <v>0</v>
      </c>
      <c r="F599" s="142">
        <v>0</v>
      </c>
      <c r="G599" s="142">
        <v>0</v>
      </c>
      <c r="H599" s="142">
        <v>0</v>
      </c>
      <c r="I599" s="142">
        <v>0</v>
      </c>
      <c r="J599" s="142"/>
      <c r="K599" s="142"/>
      <c r="L599" s="134">
        <v>0</v>
      </c>
      <c r="M599" s="134">
        <v>0</v>
      </c>
      <c r="N599" s="142">
        <v>0</v>
      </c>
      <c r="O599" s="142">
        <v>0</v>
      </c>
      <c r="P599" s="142">
        <v>0</v>
      </c>
      <c r="Q599" s="142">
        <v>0</v>
      </c>
      <c r="R599" s="142">
        <v>0</v>
      </c>
      <c r="S599" s="142">
        <v>0</v>
      </c>
      <c r="T599" s="142">
        <v>0</v>
      </c>
      <c r="U599" s="142">
        <v>0</v>
      </c>
      <c r="V599" s="142">
        <v>0</v>
      </c>
      <c r="W599" s="142">
        <v>0</v>
      </c>
    </row>
    <row r="600" spans="1:23" s="106" customFormat="1" ht="63" x14ac:dyDescent="0.25">
      <c r="A600" s="267">
        <f t="shared" si="178"/>
        <v>520</v>
      </c>
      <c r="B600" s="133" t="s">
        <v>907</v>
      </c>
      <c r="C600" s="138" t="s">
        <v>908</v>
      </c>
      <c r="D600" s="142">
        <v>0</v>
      </c>
      <c r="E600" s="142">
        <v>0</v>
      </c>
      <c r="F600" s="142">
        <v>0</v>
      </c>
      <c r="G600" s="142">
        <v>0</v>
      </c>
      <c r="H600" s="142">
        <v>0</v>
      </c>
      <c r="I600" s="142">
        <v>0</v>
      </c>
      <c r="J600" s="142"/>
      <c r="K600" s="142"/>
      <c r="L600" s="134">
        <v>0</v>
      </c>
      <c r="M600" s="134">
        <v>0</v>
      </c>
      <c r="N600" s="142">
        <v>0</v>
      </c>
      <c r="O600" s="142">
        <v>0</v>
      </c>
      <c r="P600" s="142">
        <v>0</v>
      </c>
      <c r="Q600" s="142">
        <v>0</v>
      </c>
      <c r="R600" s="142">
        <v>0</v>
      </c>
      <c r="S600" s="142">
        <v>0</v>
      </c>
      <c r="T600" s="142">
        <v>0</v>
      </c>
      <c r="U600" s="142">
        <v>0</v>
      </c>
      <c r="V600" s="142">
        <v>0</v>
      </c>
      <c r="W600" s="142">
        <v>0</v>
      </c>
    </row>
    <row r="601" spans="1:23" s="106" customFormat="1" ht="31.5" x14ac:dyDescent="0.25">
      <c r="A601" s="267">
        <f t="shared" ref="A601:A663" si="204">IF(A600&gt;0,A600+1,A599+1)</f>
        <v>521</v>
      </c>
      <c r="B601" s="133" t="s">
        <v>909</v>
      </c>
      <c r="C601" s="138" t="s">
        <v>910</v>
      </c>
      <c r="D601" s="142">
        <v>0</v>
      </c>
      <c r="E601" s="142">
        <v>0</v>
      </c>
      <c r="F601" s="142">
        <v>0</v>
      </c>
      <c r="G601" s="142">
        <v>0</v>
      </c>
      <c r="H601" s="142">
        <v>0</v>
      </c>
      <c r="I601" s="142">
        <v>0</v>
      </c>
      <c r="J601" s="142"/>
      <c r="K601" s="142"/>
      <c r="L601" s="134">
        <v>0</v>
      </c>
      <c r="M601" s="134">
        <v>0</v>
      </c>
      <c r="N601" s="142">
        <v>0</v>
      </c>
      <c r="O601" s="142">
        <v>0</v>
      </c>
      <c r="P601" s="142">
        <v>0</v>
      </c>
      <c r="Q601" s="142">
        <v>0</v>
      </c>
      <c r="R601" s="142">
        <v>0</v>
      </c>
      <c r="S601" s="142">
        <v>0</v>
      </c>
      <c r="T601" s="142">
        <v>0</v>
      </c>
      <c r="U601" s="142">
        <v>0</v>
      </c>
      <c r="V601" s="142">
        <v>0</v>
      </c>
      <c r="W601" s="142">
        <v>0</v>
      </c>
    </row>
    <row r="602" spans="1:23" s="106" customFormat="1" ht="31.5" x14ac:dyDescent="0.25">
      <c r="A602" s="267">
        <f t="shared" si="204"/>
        <v>522</v>
      </c>
      <c r="B602" s="133" t="s">
        <v>911</v>
      </c>
      <c r="C602" s="138" t="s">
        <v>912</v>
      </c>
      <c r="D602" s="142">
        <v>0</v>
      </c>
      <c r="E602" s="142">
        <v>0</v>
      </c>
      <c r="F602" s="142">
        <v>0</v>
      </c>
      <c r="G602" s="142">
        <v>0</v>
      </c>
      <c r="H602" s="142">
        <v>0</v>
      </c>
      <c r="I602" s="142">
        <v>0</v>
      </c>
      <c r="J602" s="142"/>
      <c r="K602" s="142"/>
      <c r="L602" s="134">
        <v>0</v>
      </c>
      <c r="M602" s="134">
        <v>0</v>
      </c>
      <c r="N602" s="142">
        <v>0</v>
      </c>
      <c r="O602" s="142">
        <v>0</v>
      </c>
      <c r="P602" s="142">
        <v>0</v>
      </c>
      <c r="Q602" s="142">
        <v>0</v>
      </c>
      <c r="R602" s="142">
        <v>0</v>
      </c>
      <c r="S602" s="142">
        <v>0</v>
      </c>
      <c r="T602" s="142">
        <v>0</v>
      </c>
      <c r="U602" s="142">
        <v>0</v>
      </c>
      <c r="V602" s="142">
        <v>0</v>
      </c>
      <c r="W602" s="142">
        <v>0</v>
      </c>
    </row>
    <row r="603" spans="1:23" s="106" customFormat="1" ht="47.25" x14ac:dyDescent="0.25">
      <c r="A603" s="267">
        <f t="shared" si="204"/>
        <v>523</v>
      </c>
      <c r="B603" s="133" t="s">
        <v>913</v>
      </c>
      <c r="C603" s="138" t="s">
        <v>914</v>
      </c>
      <c r="D603" s="142">
        <v>0</v>
      </c>
      <c r="E603" s="142">
        <v>0</v>
      </c>
      <c r="F603" s="142">
        <v>0</v>
      </c>
      <c r="G603" s="142">
        <v>0</v>
      </c>
      <c r="H603" s="142">
        <v>0</v>
      </c>
      <c r="I603" s="142">
        <v>0</v>
      </c>
      <c r="J603" s="142"/>
      <c r="K603" s="142"/>
      <c r="L603" s="134">
        <v>0</v>
      </c>
      <c r="M603" s="134">
        <v>0</v>
      </c>
      <c r="N603" s="142">
        <v>0</v>
      </c>
      <c r="O603" s="142">
        <v>0</v>
      </c>
      <c r="P603" s="142">
        <v>0</v>
      </c>
      <c r="Q603" s="142">
        <v>0</v>
      </c>
      <c r="R603" s="142">
        <v>0</v>
      </c>
      <c r="S603" s="142">
        <v>0</v>
      </c>
      <c r="T603" s="142">
        <v>0</v>
      </c>
      <c r="U603" s="142">
        <v>0</v>
      </c>
      <c r="V603" s="142">
        <v>0</v>
      </c>
      <c r="W603" s="142">
        <v>0</v>
      </c>
    </row>
    <row r="604" spans="1:23" s="106" customFormat="1" ht="47.25" x14ac:dyDescent="0.25">
      <c r="A604" s="267">
        <f t="shared" si="204"/>
        <v>524</v>
      </c>
      <c r="B604" s="174" t="s">
        <v>915</v>
      </c>
      <c r="C604" s="138" t="s">
        <v>916</v>
      </c>
      <c r="D604" s="142">
        <v>0</v>
      </c>
      <c r="E604" s="142">
        <v>0</v>
      </c>
      <c r="F604" s="142">
        <v>0</v>
      </c>
      <c r="G604" s="142">
        <v>0</v>
      </c>
      <c r="H604" s="142">
        <v>0</v>
      </c>
      <c r="I604" s="142">
        <v>0</v>
      </c>
      <c r="J604" s="170">
        <v>0</v>
      </c>
      <c r="K604" s="170">
        <v>0</v>
      </c>
      <c r="L604" s="134">
        <v>0</v>
      </c>
      <c r="M604" s="134">
        <v>0</v>
      </c>
      <c r="N604" s="170">
        <f t="shared" ref="N604:W604" si="205">SUM(N605:N625)</f>
        <v>0</v>
      </c>
      <c r="O604" s="170">
        <f t="shared" si="205"/>
        <v>0</v>
      </c>
      <c r="P604" s="170">
        <f t="shared" si="205"/>
        <v>0</v>
      </c>
      <c r="Q604" s="170">
        <f t="shared" si="205"/>
        <v>0</v>
      </c>
      <c r="R604" s="170">
        <f t="shared" si="205"/>
        <v>0</v>
      </c>
      <c r="S604" s="170">
        <f t="shared" si="205"/>
        <v>0</v>
      </c>
      <c r="T604" s="170">
        <f t="shared" si="205"/>
        <v>0</v>
      </c>
      <c r="U604" s="170">
        <f t="shared" si="205"/>
        <v>0</v>
      </c>
      <c r="V604" s="170">
        <f t="shared" si="205"/>
        <v>0</v>
      </c>
      <c r="W604" s="170">
        <f t="shared" si="205"/>
        <v>0</v>
      </c>
    </row>
    <row r="605" spans="1:23" s="106" customFormat="1" ht="63" x14ac:dyDescent="0.25">
      <c r="A605" s="267">
        <f t="shared" si="204"/>
        <v>525</v>
      </c>
      <c r="B605" s="133" t="s">
        <v>1961</v>
      </c>
      <c r="C605" s="138" t="s">
        <v>917</v>
      </c>
      <c r="D605" s="142">
        <v>0</v>
      </c>
      <c r="E605" s="142">
        <v>0</v>
      </c>
      <c r="F605" s="142">
        <v>0</v>
      </c>
      <c r="G605" s="142">
        <v>0</v>
      </c>
      <c r="H605" s="142">
        <v>3.5999999999999997E-2</v>
      </c>
      <c r="I605" s="142">
        <v>0.25</v>
      </c>
      <c r="J605" s="142"/>
      <c r="K605" s="142"/>
      <c r="L605" s="134">
        <v>3.5999999999999997E-2</v>
      </c>
      <c r="M605" s="134">
        <v>0.25</v>
      </c>
      <c r="N605" s="142">
        <v>0</v>
      </c>
      <c r="O605" s="142">
        <v>0</v>
      </c>
      <c r="P605" s="142">
        <v>0</v>
      </c>
      <c r="Q605" s="142">
        <v>0</v>
      </c>
      <c r="R605" s="142">
        <v>0</v>
      </c>
      <c r="S605" s="142">
        <v>0</v>
      </c>
      <c r="T605" s="142">
        <v>0</v>
      </c>
      <c r="U605" s="142">
        <v>0</v>
      </c>
      <c r="V605" s="142">
        <v>0</v>
      </c>
      <c r="W605" s="142">
        <v>0</v>
      </c>
    </row>
    <row r="606" spans="1:23" s="106" customFormat="1" ht="47.25" x14ac:dyDescent="0.25">
      <c r="A606" s="267">
        <f t="shared" si="204"/>
        <v>526</v>
      </c>
      <c r="B606" s="133" t="s">
        <v>918</v>
      </c>
      <c r="C606" s="138" t="s">
        <v>919</v>
      </c>
      <c r="D606" s="142">
        <v>0</v>
      </c>
      <c r="E606" s="142">
        <v>0</v>
      </c>
      <c r="F606" s="142">
        <v>0</v>
      </c>
      <c r="G606" s="142">
        <v>0</v>
      </c>
      <c r="H606" s="142">
        <v>0</v>
      </c>
      <c r="I606" s="142">
        <v>0</v>
      </c>
      <c r="J606" s="142"/>
      <c r="K606" s="142"/>
      <c r="L606" s="134">
        <v>0</v>
      </c>
      <c r="M606" s="134">
        <v>0</v>
      </c>
      <c r="N606" s="142">
        <v>0</v>
      </c>
      <c r="O606" s="142">
        <v>0</v>
      </c>
      <c r="P606" s="142">
        <v>0</v>
      </c>
      <c r="Q606" s="142">
        <v>0</v>
      </c>
      <c r="R606" s="142">
        <v>0</v>
      </c>
      <c r="S606" s="142">
        <v>0</v>
      </c>
      <c r="T606" s="142">
        <v>0</v>
      </c>
      <c r="U606" s="142">
        <v>0</v>
      </c>
      <c r="V606" s="142">
        <v>0</v>
      </c>
      <c r="W606" s="142">
        <v>0</v>
      </c>
    </row>
    <row r="607" spans="1:23" s="106" customFormat="1" ht="47.25" x14ac:dyDescent="0.25">
      <c r="A607" s="267">
        <f t="shared" si="204"/>
        <v>527</v>
      </c>
      <c r="B607" s="133" t="s">
        <v>920</v>
      </c>
      <c r="C607" s="138" t="s">
        <v>921</v>
      </c>
      <c r="D607" s="142">
        <v>0</v>
      </c>
      <c r="E607" s="142">
        <v>0</v>
      </c>
      <c r="F607" s="142">
        <v>0</v>
      </c>
      <c r="G607" s="142">
        <v>0</v>
      </c>
      <c r="H607" s="142">
        <v>0</v>
      </c>
      <c r="I607" s="142">
        <v>0</v>
      </c>
      <c r="J607" s="142"/>
      <c r="K607" s="142"/>
      <c r="L607" s="134">
        <v>0</v>
      </c>
      <c r="M607" s="134">
        <v>0</v>
      </c>
      <c r="N607" s="142">
        <v>0</v>
      </c>
      <c r="O607" s="142">
        <v>0</v>
      </c>
      <c r="P607" s="142">
        <v>0</v>
      </c>
      <c r="Q607" s="142">
        <v>0</v>
      </c>
      <c r="R607" s="142">
        <v>0</v>
      </c>
      <c r="S607" s="142">
        <v>0</v>
      </c>
      <c r="T607" s="142">
        <v>0</v>
      </c>
      <c r="U607" s="142">
        <v>0</v>
      </c>
      <c r="V607" s="142">
        <v>0</v>
      </c>
      <c r="W607" s="142">
        <v>0</v>
      </c>
    </row>
    <row r="608" spans="1:23" s="106" customFormat="1" ht="47.25" x14ac:dyDescent="0.25">
      <c r="A608" s="267">
        <f t="shared" si="204"/>
        <v>528</v>
      </c>
      <c r="B608" s="133" t="s">
        <v>922</v>
      </c>
      <c r="C608" s="138" t="s">
        <v>923</v>
      </c>
      <c r="D608" s="142">
        <v>0</v>
      </c>
      <c r="E608" s="142">
        <v>0</v>
      </c>
      <c r="F608" s="142">
        <v>0</v>
      </c>
      <c r="G608" s="142">
        <v>0</v>
      </c>
      <c r="H608" s="142">
        <v>0</v>
      </c>
      <c r="I608" s="142">
        <v>0</v>
      </c>
      <c r="J608" s="142"/>
      <c r="K608" s="142"/>
      <c r="L608" s="134">
        <v>0</v>
      </c>
      <c r="M608" s="134">
        <v>0</v>
      </c>
      <c r="N608" s="142">
        <v>0</v>
      </c>
      <c r="O608" s="142">
        <v>0</v>
      </c>
      <c r="P608" s="142">
        <v>0</v>
      </c>
      <c r="Q608" s="142">
        <v>0</v>
      </c>
      <c r="R608" s="142">
        <v>0</v>
      </c>
      <c r="S608" s="142">
        <v>0</v>
      </c>
      <c r="T608" s="142">
        <v>0</v>
      </c>
      <c r="U608" s="142">
        <v>0</v>
      </c>
      <c r="V608" s="142">
        <v>0</v>
      </c>
      <c r="W608" s="142">
        <v>0</v>
      </c>
    </row>
    <row r="609" spans="1:23" s="106" customFormat="1" ht="47.25" x14ac:dyDescent="0.25">
      <c r="A609" s="267">
        <f t="shared" si="204"/>
        <v>529</v>
      </c>
      <c r="B609" s="133" t="s">
        <v>924</v>
      </c>
      <c r="C609" s="138" t="s">
        <v>925</v>
      </c>
      <c r="D609" s="142">
        <v>0</v>
      </c>
      <c r="E609" s="142">
        <v>0</v>
      </c>
      <c r="F609" s="142">
        <v>0</v>
      </c>
      <c r="G609" s="142">
        <v>0</v>
      </c>
      <c r="H609" s="142">
        <v>0</v>
      </c>
      <c r="I609" s="142">
        <v>0</v>
      </c>
      <c r="J609" s="142"/>
      <c r="K609" s="142"/>
      <c r="L609" s="134">
        <v>0</v>
      </c>
      <c r="M609" s="134">
        <v>0</v>
      </c>
      <c r="N609" s="142">
        <v>0</v>
      </c>
      <c r="O609" s="142">
        <v>0</v>
      </c>
      <c r="P609" s="142">
        <v>0</v>
      </c>
      <c r="Q609" s="142">
        <v>0</v>
      </c>
      <c r="R609" s="142">
        <v>0</v>
      </c>
      <c r="S609" s="142">
        <v>0</v>
      </c>
      <c r="T609" s="142">
        <v>0</v>
      </c>
      <c r="U609" s="142">
        <v>0</v>
      </c>
      <c r="V609" s="142">
        <v>0</v>
      </c>
      <c r="W609" s="142">
        <v>0</v>
      </c>
    </row>
    <row r="610" spans="1:23" s="106" customFormat="1" ht="15.75" x14ac:dyDescent="0.25">
      <c r="A610" s="267"/>
      <c r="B610" s="187" t="s">
        <v>307</v>
      </c>
      <c r="C610" s="188"/>
      <c r="D610" s="201">
        <f t="shared" ref="D610:L610" si="206">SUM(D611:D619)</f>
        <v>0</v>
      </c>
      <c r="E610" s="201">
        <f t="shared" si="206"/>
        <v>0</v>
      </c>
      <c r="F610" s="201">
        <f t="shared" si="206"/>
        <v>9.5939999999999998E-2</v>
      </c>
      <c r="G610" s="201">
        <f t="shared" si="206"/>
        <v>0</v>
      </c>
      <c r="H610" s="201">
        <f t="shared" si="206"/>
        <v>0.50627</v>
      </c>
      <c r="I610" s="201">
        <f t="shared" si="206"/>
        <v>0.35</v>
      </c>
      <c r="J610" s="201">
        <f t="shared" si="206"/>
        <v>0</v>
      </c>
      <c r="K610" s="201">
        <f t="shared" si="206"/>
        <v>0</v>
      </c>
      <c r="L610" s="201">
        <f t="shared" si="206"/>
        <v>0.60220999999999991</v>
      </c>
      <c r="M610" s="201">
        <v>0.35</v>
      </c>
      <c r="N610" s="201">
        <f t="shared" ref="N610:W610" si="207">SUM(N611:N619)</f>
        <v>0</v>
      </c>
      <c r="O610" s="201">
        <f t="shared" si="207"/>
        <v>0</v>
      </c>
      <c r="P610" s="201">
        <f t="shared" si="207"/>
        <v>0</v>
      </c>
      <c r="Q610" s="201">
        <f t="shared" si="207"/>
        <v>0</v>
      </c>
      <c r="R610" s="201">
        <f t="shared" si="207"/>
        <v>0</v>
      </c>
      <c r="S610" s="201">
        <f t="shared" si="207"/>
        <v>0</v>
      </c>
      <c r="T610" s="201">
        <f t="shared" si="207"/>
        <v>0</v>
      </c>
      <c r="U610" s="201">
        <f t="shared" si="207"/>
        <v>0</v>
      </c>
      <c r="V610" s="201">
        <f t="shared" si="207"/>
        <v>0</v>
      </c>
      <c r="W610" s="201">
        <f t="shared" si="207"/>
        <v>0</v>
      </c>
    </row>
    <row r="611" spans="1:23" s="106" customFormat="1" ht="47.25" x14ac:dyDescent="0.25">
      <c r="A611" s="267">
        <f t="shared" si="204"/>
        <v>530</v>
      </c>
      <c r="B611" s="133" t="s">
        <v>926</v>
      </c>
      <c r="C611" s="138" t="s">
        <v>927</v>
      </c>
      <c r="D611" s="142">
        <v>0</v>
      </c>
      <c r="E611" s="142">
        <v>0</v>
      </c>
      <c r="F611" s="142">
        <v>0</v>
      </c>
      <c r="G611" s="142">
        <v>0</v>
      </c>
      <c r="H611" s="142">
        <v>0</v>
      </c>
      <c r="I611" s="142">
        <v>0</v>
      </c>
      <c r="J611" s="142"/>
      <c r="K611" s="142"/>
      <c r="L611" s="134">
        <v>0</v>
      </c>
      <c r="M611" s="134">
        <v>0</v>
      </c>
      <c r="N611" s="142">
        <v>0</v>
      </c>
      <c r="O611" s="142">
        <v>0</v>
      </c>
      <c r="P611" s="142">
        <v>0</v>
      </c>
      <c r="Q611" s="142">
        <v>0</v>
      </c>
      <c r="R611" s="142">
        <v>0</v>
      </c>
      <c r="S611" s="142">
        <v>0</v>
      </c>
      <c r="T611" s="142">
        <v>0</v>
      </c>
      <c r="U611" s="142">
        <v>0</v>
      </c>
      <c r="V611" s="142">
        <v>0</v>
      </c>
      <c r="W611" s="142">
        <v>0</v>
      </c>
    </row>
    <row r="612" spans="1:23" s="106" customFormat="1" ht="47.25" x14ac:dyDescent="0.25">
      <c r="A612" s="267">
        <f t="shared" si="204"/>
        <v>531</v>
      </c>
      <c r="B612" s="133" t="s">
        <v>928</v>
      </c>
      <c r="C612" s="138" t="s">
        <v>929</v>
      </c>
      <c r="D612" s="142">
        <v>0</v>
      </c>
      <c r="E612" s="142">
        <v>0</v>
      </c>
      <c r="F612" s="142">
        <v>0</v>
      </c>
      <c r="G612" s="142">
        <v>0</v>
      </c>
      <c r="H612" s="142">
        <v>0</v>
      </c>
      <c r="I612" s="142">
        <v>0</v>
      </c>
      <c r="J612" s="142"/>
      <c r="K612" s="142"/>
      <c r="L612" s="134">
        <v>0</v>
      </c>
      <c r="M612" s="134">
        <v>0</v>
      </c>
      <c r="N612" s="142">
        <v>0</v>
      </c>
      <c r="O612" s="142">
        <v>0</v>
      </c>
      <c r="P612" s="142">
        <v>0</v>
      </c>
      <c r="Q612" s="142">
        <v>0</v>
      </c>
      <c r="R612" s="142">
        <v>0</v>
      </c>
      <c r="S612" s="142">
        <v>0</v>
      </c>
      <c r="T612" s="142">
        <v>0</v>
      </c>
      <c r="U612" s="142">
        <v>0</v>
      </c>
      <c r="V612" s="142">
        <v>0</v>
      </c>
      <c r="W612" s="142">
        <v>0</v>
      </c>
    </row>
    <row r="613" spans="1:23" s="106" customFormat="1" ht="47.25" x14ac:dyDescent="0.25">
      <c r="A613" s="267">
        <f t="shared" si="204"/>
        <v>532</v>
      </c>
      <c r="B613" s="133" t="s">
        <v>930</v>
      </c>
      <c r="C613" s="138" t="s">
        <v>931</v>
      </c>
      <c r="D613" s="142">
        <v>0</v>
      </c>
      <c r="E613" s="142">
        <v>0</v>
      </c>
      <c r="F613" s="142">
        <v>0</v>
      </c>
      <c r="G613" s="142">
        <v>0</v>
      </c>
      <c r="H613" s="142">
        <v>0</v>
      </c>
      <c r="I613" s="142">
        <v>0</v>
      </c>
      <c r="J613" s="142"/>
      <c r="K613" s="142"/>
      <c r="L613" s="134">
        <v>0</v>
      </c>
      <c r="M613" s="134">
        <v>0</v>
      </c>
      <c r="N613" s="142">
        <v>0</v>
      </c>
      <c r="O613" s="142">
        <v>0</v>
      </c>
      <c r="P613" s="142">
        <v>0</v>
      </c>
      <c r="Q613" s="142">
        <v>0</v>
      </c>
      <c r="R613" s="142">
        <v>0</v>
      </c>
      <c r="S613" s="142">
        <v>0</v>
      </c>
      <c r="T613" s="142">
        <v>0</v>
      </c>
      <c r="U613" s="142">
        <v>0</v>
      </c>
      <c r="V613" s="142">
        <v>0</v>
      </c>
      <c r="W613" s="142">
        <v>0</v>
      </c>
    </row>
    <row r="614" spans="1:23" s="106" customFormat="1" ht="47.25" x14ac:dyDescent="0.25">
      <c r="A614" s="267">
        <f t="shared" si="204"/>
        <v>533</v>
      </c>
      <c r="B614" s="133" t="s">
        <v>932</v>
      </c>
      <c r="C614" s="138" t="s">
        <v>933</v>
      </c>
      <c r="D614" s="142">
        <v>0</v>
      </c>
      <c r="E614" s="142">
        <v>0</v>
      </c>
      <c r="F614" s="142">
        <v>9.5939999999999998E-2</v>
      </c>
      <c r="G614" s="142">
        <v>0</v>
      </c>
      <c r="H614" s="142">
        <v>0</v>
      </c>
      <c r="I614" s="142">
        <v>0</v>
      </c>
      <c r="J614" s="142"/>
      <c r="K614" s="142"/>
      <c r="L614" s="134">
        <v>9.5939999999999998E-2</v>
      </c>
      <c r="M614" s="134">
        <v>0</v>
      </c>
      <c r="N614" s="142">
        <v>0</v>
      </c>
      <c r="O614" s="142">
        <v>0</v>
      </c>
      <c r="P614" s="142">
        <v>0</v>
      </c>
      <c r="Q614" s="142">
        <v>0</v>
      </c>
      <c r="R614" s="142">
        <v>0</v>
      </c>
      <c r="S614" s="142">
        <v>0</v>
      </c>
      <c r="T614" s="142">
        <v>0</v>
      </c>
      <c r="U614" s="142">
        <v>0</v>
      </c>
      <c r="V614" s="142">
        <v>0</v>
      </c>
      <c r="W614" s="142">
        <v>0</v>
      </c>
    </row>
    <row r="615" spans="1:23" s="106" customFormat="1" ht="47.25" x14ac:dyDescent="0.25">
      <c r="A615" s="267">
        <f t="shared" si="204"/>
        <v>534</v>
      </c>
      <c r="B615" s="133" t="s">
        <v>934</v>
      </c>
      <c r="C615" s="138" t="s">
        <v>935</v>
      </c>
      <c r="D615" s="142">
        <v>0</v>
      </c>
      <c r="E615" s="142">
        <v>0</v>
      </c>
      <c r="F615" s="142">
        <v>0</v>
      </c>
      <c r="G615" s="142">
        <v>0</v>
      </c>
      <c r="H615" s="142">
        <v>0.40199999999999997</v>
      </c>
      <c r="I615" s="142">
        <v>0.25</v>
      </c>
      <c r="J615" s="142"/>
      <c r="K615" s="142"/>
      <c r="L615" s="134">
        <v>0.40199999999999997</v>
      </c>
      <c r="M615" s="134">
        <v>0.25</v>
      </c>
      <c r="N615" s="142">
        <v>0</v>
      </c>
      <c r="O615" s="142">
        <v>0</v>
      </c>
      <c r="P615" s="142">
        <v>0</v>
      </c>
      <c r="Q615" s="142">
        <v>0</v>
      </c>
      <c r="R615" s="142">
        <v>0</v>
      </c>
      <c r="S615" s="142">
        <v>0</v>
      </c>
      <c r="T615" s="142">
        <v>0</v>
      </c>
      <c r="U615" s="142">
        <v>0</v>
      </c>
      <c r="V615" s="142">
        <v>0</v>
      </c>
      <c r="W615" s="142">
        <v>0</v>
      </c>
    </row>
    <row r="616" spans="1:23" s="106" customFormat="1" ht="63" x14ac:dyDescent="0.25">
      <c r="A616" s="267">
        <f t="shared" si="204"/>
        <v>535</v>
      </c>
      <c r="B616" s="133" t="s">
        <v>936</v>
      </c>
      <c r="C616" s="138" t="s">
        <v>937</v>
      </c>
      <c r="D616" s="142">
        <v>0</v>
      </c>
      <c r="E616" s="142">
        <v>0</v>
      </c>
      <c r="F616" s="142">
        <v>0</v>
      </c>
      <c r="G616" s="142">
        <v>0</v>
      </c>
      <c r="H616" s="142">
        <v>0</v>
      </c>
      <c r="I616" s="142">
        <v>0</v>
      </c>
      <c r="J616" s="142"/>
      <c r="K616" s="142"/>
      <c r="L616" s="134">
        <v>0</v>
      </c>
      <c r="M616" s="134">
        <v>0</v>
      </c>
      <c r="N616" s="142">
        <v>0</v>
      </c>
      <c r="O616" s="142">
        <v>0</v>
      </c>
      <c r="P616" s="142">
        <v>0</v>
      </c>
      <c r="Q616" s="142">
        <v>0</v>
      </c>
      <c r="R616" s="142">
        <v>0</v>
      </c>
      <c r="S616" s="142">
        <v>0</v>
      </c>
      <c r="T616" s="142">
        <v>0</v>
      </c>
      <c r="U616" s="142">
        <v>0</v>
      </c>
      <c r="V616" s="142">
        <v>0</v>
      </c>
      <c r="W616" s="142">
        <v>0</v>
      </c>
    </row>
    <row r="617" spans="1:23" s="106" customFormat="1" ht="78.75" x14ac:dyDescent="0.25">
      <c r="A617" s="267">
        <f t="shared" si="204"/>
        <v>536</v>
      </c>
      <c r="B617" s="133" t="s">
        <v>938</v>
      </c>
      <c r="C617" s="138" t="s">
        <v>1721</v>
      </c>
      <c r="D617" s="142">
        <v>0</v>
      </c>
      <c r="E617" s="142">
        <v>0</v>
      </c>
      <c r="F617" s="142">
        <v>0</v>
      </c>
      <c r="G617" s="142">
        <v>0</v>
      </c>
      <c r="H617" s="142">
        <v>0.10427</v>
      </c>
      <c r="I617" s="142">
        <v>0.1</v>
      </c>
      <c r="J617" s="142"/>
      <c r="K617" s="142"/>
      <c r="L617" s="134">
        <v>0.10427</v>
      </c>
      <c r="M617" s="134">
        <v>0.1</v>
      </c>
      <c r="N617" s="142">
        <v>0</v>
      </c>
      <c r="O617" s="142">
        <v>0</v>
      </c>
      <c r="P617" s="142">
        <v>0</v>
      </c>
      <c r="Q617" s="142">
        <v>0</v>
      </c>
      <c r="R617" s="142">
        <v>0</v>
      </c>
      <c r="S617" s="142">
        <v>0</v>
      </c>
      <c r="T617" s="142">
        <v>0</v>
      </c>
      <c r="U617" s="142">
        <v>0</v>
      </c>
      <c r="V617" s="142">
        <v>0</v>
      </c>
      <c r="W617" s="142">
        <v>0</v>
      </c>
    </row>
    <row r="618" spans="1:23" s="106" customFormat="1" ht="78.75" x14ac:dyDescent="0.25">
      <c r="A618" s="267">
        <f t="shared" si="204"/>
        <v>537</v>
      </c>
      <c r="B618" s="133" t="s">
        <v>1962</v>
      </c>
      <c r="C618" s="138" t="s">
        <v>939</v>
      </c>
      <c r="D618" s="142">
        <v>0</v>
      </c>
      <c r="E618" s="142">
        <v>0</v>
      </c>
      <c r="F618" s="142">
        <v>0</v>
      </c>
      <c r="G618" s="142">
        <v>0</v>
      </c>
      <c r="H618" s="142">
        <v>0</v>
      </c>
      <c r="I618" s="142">
        <v>0</v>
      </c>
      <c r="J618" s="142"/>
      <c r="K618" s="142"/>
      <c r="L618" s="134">
        <v>0</v>
      </c>
      <c r="M618" s="134">
        <v>0</v>
      </c>
      <c r="N618" s="142">
        <v>0</v>
      </c>
      <c r="O618" s="142">
        <v>0</v>
      </c>
      <c r="P618" s="142">
        <v>0</v>
      </c>
      <c r="Q618" s="142">
        <v>0</v>
      </c>
      <c r="R618" s="142">
        <v>0</v>
      </c>
      <c r="S618" s="142">
        <v>0</v>
      </c>
      <c r="T618" s="142">
        <v>0</v>
      </c>
      <c r="U618" s="142">
        <v>0</v>
      </c>
      <c r="V618" s="142">
        <v>0</v>
      </c>
      <c r="W618" s="142">
        <v>0</v>
      </c>
    </row>
    <row r="619" spans="1:23" s="106" customFormat="1" ht="47.25" x14ac:dyDescent="0.25">
      <c r="A619" s="267">
        <f t="shared" si="204"/>
        <v>538</v>
      </c>
      <c r="B619" s="133" t="s">
        <v>940</v>
      </c>
      <c r="C619" s="138" t="s">
        <v>941</v>
      </c>
      <c r="D619" s="142">
        <v>0</v>
      </c>
      <c r="E619" s="142">
        <v>0</v>
      </c>
      <c r="F619" s="142">
        <v>0</v>
      </c>
      <c r="G619" s="142">
        <v>0</v>
      </c>
      <c r="H619" s="142">
        <v>0</v>
      </c>
      <c r="I619" s="142">
        <v>0</v>
      </c>
      <c r="J619" s="142"/>
      <c r="K619" s="142"/>
      <c r="L619" s="134">
        <v>0</v>
      </c>
      <c r="M619" s="134">
        <v>0</v>
      </c>
      <c r="N619" s="142">
        <v>0</v>
      </c>
      <c r="O619" s="142">
        <v>0</v>
      </c>
      <c r="P619" s="142">
        <v>0</v>
      </c>
      <c r="Q619" s="142">
        <v>0</v>
      </c>
      <c r="R619" s="142">
        <v>0</v>
      </c>
      <c r="S619" s="142">
        <v>0</v>
      </c>
      <c r="T619" s="142">
        <v>0</v>
      </c>
      <c r="U619" s="142">
        <v>0</v>
      </c>
      <c r="V619" s="142">
        <v>0</v>
      </c>
      <c r="W619" s="142">
        <v>0</v>
      </c>
    </row>
    <row r="620" spans="1:23" s="106" customFormat="1" ht="15.75" x14ac:dyDescent="0.25">
      <c r="A620" s="267"/>
      <c r="B620" s="187" t="s">
        <v>942</v>
      </c>
      <c r="C620" s="188"/>
      <c r="D620" s="201">
        <f t="shared" ref="D620:L620" si="208">SUM(D621:D622)</f>
        <v>0</v>
      </c>
      <c r="E620" s="201">
        <f t="shared" si="208"/>
        <v>0</v>
      </c>
      <c r="F620" s="201">
        <f t="shared" si="208"/>
        <v>0</v>
      </c>
      <c r="G620" s="201">
        <f t="shared" si="208"/>
        <v>0</v>
      </c>
      <c r="H620" s="201">
        <f t="shared" si="208"/>
        <v>2.3283999999999998</v>
      </c>
      <c r="I620" s="201">
        <f t="shared" si="208"/>
        <v>0.25</v>
      </c>
      <c r="J620" s="201">
        <f t="shared" si="208"/>
        <v>0</v>
      </c>
      <c r="K620" s="201">
        <f t="shared" si="208"/>
        <v>0</v>
      </c>
      <c r="L620" s="201">
        <f t="shared" si="208"/>
        <v>2.3283999999999998</v>
      </c>
      <c r="M620" s="201">
        <v>0.25</v>
      </c>
      <c r="N620" s="201">
        <f t="shared" ref="N620:W620" si="209">SUM(N621:N622)</f>
        <v>0</v>
      </c>
      <c r="O620" s="201">
        <f t="shared" si="209"/>
        <v>0</v>
      </c>
      <c r="P620" s="201">
        <f t="shared" si="209"/>
        <v>0</v>
      </c>
      <c r="Q620" s="201">
        <f t="shared" si="209"/>
        <v>0</v>
      </c>
      <c r="R620" s="201">
        <f t="shared" si="209"/>
        <v>0</v>
      </c>
      <c r="S620" s="201">
        <f t="shared" si="209"/>
        <v>0</v>
      </c>
      <c r="T620" s="201">
        <f t="shared" si="209"/>
        <v>0</v>
      </c>
      <c r="U620" s="201">
        <f t="shared" si="209"/>
        <v>0</v>
      </c>
      <c r="V620" s="201">
        <f t="shared" si="209"/>
        <v>0</v>
      </c>
      <c r="W620" s="201">
        <f t="shared" si="209"/>
        <v>0</v>
      </c>
    </row>
    <row r="621" spans="1:23" s="106" customFormat="1" ht="47.25" x14ac:dyDescent="0.25">
      <c r="A621" s="267">
        <f t="shared" si="204"/>
        <v>539</v>
      </c>
      <c r="B621" s="133" t="s">
        <v>1963</v>
      </c>
      <c r="C621" s="138" t="s">
        <v>943</v>
      </c>
      <c r="D621" s="142">
        <v>0</v>
      </c>
      <c r="E621" s="142">
        <v>0</v>
      </c>
      <c r="F621" s="142">
        <v>0</v>
      </c>
      <c r="G621" s="142">
        <v>0</v>
      </c>
      <c r="H621" s="142">
        <v>2.3283999999999998</v>
      </c>
      <c r="I621" s="142">
        <v>0.25</v>
      </c>
      <c r="J621" s="142"/>
      <c r="K621" s="142"/>
      <c r="L621" s="134">
        <v>2.3283999999999998</v>
      </c>
      <c r="M621" s="134">
        <v>0.25</v>
      </c>
      <c r="N621" s="142">
        <v>0</v>
      </c>
      <c r="O621" s="142">
        <v>0</v>
      </c>
      <c r="P621" s="142">
        <v>0</v>
      </c>
      <c r="Q621" s="142">
        <v>0</v>
      </c>
      <c r="R621" s="142">
        <v>0</v>
      </c>
      <c r="S621" s="142">
        <v>0</v>
      </c>
      <c r="T621" s="142">
        <v>0</v>
      </c>
      <c r="U621" s="142">
        <v>0</v>
      </c>
      <c r="V621" s="142">
        <v>0</v>
      </c>
      <c r="W621" s="142">
        <v>0</v>
      </c>
    </row>
    <row r="622" spans="1:23" s="106" customFormat="1" ht="63" x14ac:dyDescent="0.25">
      <c r="A622" s="267">
        <f t="shared" si="204"/>
        <v>540</v>
      </c>
      <c r="B622" s="133" t="s">
        <v>944</v>
      </c>
      <c r="C622" s="138" t="s">
        <v>945</v>
      </c>
      <c r="D622" s="142">
        <v>0</v>
      </c>
      <c r="E622" s="142">
        <v>0</v>
      </c>
      <c r="F622" s="142">
        <v>0</v>
      </c>
      <c r="G622" s="142">
        <v>0</v>
      </c>
      <c r="H622" s="142">
        <v>0</v>
      </c>
      <c r="I622" s="142">
        <v>0</v>
      </c>
      <c r="J622" s="142"/>
      <c r="K622" s="142"/>
      <c r="L622" s="134">
        <v>0</v>
      </c>
      <c r="M622" s="134">
        <v>0</v>
      </c>
      <c r="N622" s="142">
        <v>0</v>
      </c>
      <c r="O622" s="142">
        <v>0</v>
      </c>
      <c r="P622" s="142">
        <v>0</v>
      </c>
      <c r="Q622" s="142">
        <v>0</v>
      </c>
      <c r="R622" s="142">
        <v>0</v>
      </c>
      <c r="S622" s="142">
        <v>0</v>
      </c>
      <c r="T622" s="142">
        <v>0</v>
      </c>
      <c r="U622" s="142">
        <v>0</v>
      </c>
      <c r="V622" s="142">
        <v>0</v>
      </c>
      <c r="W622" s="142">
        <v>0</v>
      </c>
    </row>
    <row r="623" spans="1:23" s="106" customFormat="1" ht="15.75" x14ac:dyDescent="0.25">
      <c r="A623" s="267"/>
      <c r="B623" s="187" t="s">
        <v>316</v>
      </c>
      <c r="C623" s="188"/>
      <c r="D623" s="201">
        <f t="shared" ref="D623:L623" si="210">SUM(D624:D627)</f>
        <v>0</v>
      </c>
      <c r="E623" s="201">
        <f t="shared" si="210"/>
        <v>0</v>
      </c>
      <c r="F623" s="201">
        <f t="shared" si="210"/>
        <v>0</v>
      </c>
      <c r="G623" s="201">
        <f t="shared" si="210"/>
        <v>0</v>
      </c>
      <c r="H623" s="201">
        <f t="shared" si="210"/>
        <v>0</v>
      </c>
      <c r="I623" s="201">
        <f t="shared" si="210"/>
        <v>0</v>
      </c>
      <c r="J623" s="201">
        <f t="shared" si="210"/>
        <v>0</v>
      </c>
      <c r="K623" s="201">
        <f t="shared" si="210"/>
        <v>0</v>
      </c>
      <c r="L623" s="201">
        <f t="shared" si="210"/>
        <v>0</v>
      </c>
      <c r="M623" s="201">
        <v>0</v>
      </c>
      <c r="N623" s="201">
        <f t="shared" ref="N623:W623" si="211">SUM(N624:N627)</f>
        <v>0</v>
      </c>
      <c r="O623" s="201">
        <f t="shared" si="211"/>
        <v>0</v>
      </c>
      <c r="P623" s="201">
        <f t="shared" si="211"/>
        <v>0</v>
      </c>
      <c r="Q623" s="201">
        <f t="shared" si="211"/>
        <v>0</v>
      </c>
      <c r="R623" s="201">
        <f t="shared" si="211"/>
        <v>0</v>
      </c>
      <c r="S623" s="201">
        <f t="shared" si="211"/>
        <v>0</v>
      </c>
      <c r="T623" s="201">
        <f t="shared" si="211"/>
        <v>0</v>
      </c>
      <c r="U623" s="201">
        <f t="shared" si="211"/>
        <v>0</v>
      </c>
      <c r="V623" s="201">
        <f t="shared" si="211"/>
        <v>0</v>
      </c>
      <c r="W623" s="201">
        <f t="shared" si="211"/>
        <v>0</v>
      </c>
    </row>
    <row r="624" spans="1:23" s="106" customFormat="1" ht="47.25" x14ac:dyDescent="0.25">
      <c r="A624" s="267">
        <f t="shared" si="204"/>
        <v>541</v>
      </c>
      <c r="B624" s="133" t="s">
        <v>946</v>
      </c>
      <c r="C624" s="138" t="s">
        <v>947</v>
      </c>
      <c r="D624" s="142">
        <v>0</v>
      </c>
      <c r="E624" s="142">
        <v>0</v>
      </c>
      <c r="F624" s="142">
        <v>0</v>
      </c>
      <c r="G624" s="142">
        <v>0</v>
      </c>
      <c r="H624" s="142">
        <v>0</v>
      </c>
      <c r="I624" s="142">
        <v>0</v>
      </c>
      <c r="J624" s="142"/>
      <c r="K624" s="142"/>
      <c r="L624" s="134">
        <v>0</v>
      </c>
      <c r="M624" s="134">
        <v>0</v>
      </c>
      <c r="N624" s="142">
        <v>0</v>
      </c>
      <c r="O624" s="142">
        <v>0</v>
      </c>
      <c r="P624" s="142">
        <v>0</v>
      </c>
      <c r="Q624" s="142">
        <v>0</v>
      </c>
      <c r="R624" s="142">
        <v>0</v>
      </c>
      <c r="S624" s="142">
        <v>0</v>
      </c>
      <c r="T624" s="142">
        <v>0</v>
      </c>
      <c r="U624" s="142">
        <v>0</v>
      </c>
      <c r="V624" s="142">
        <v>0</v>
      </c>
      <c r="W624" s="142">
        <v>0</v>
      </c>
    </row>
    <row r="625" spans="1:23" s="106" customFormat="1" ht="47.25" x14ac:dyDescent="0.25">
      <c r="A625" s="267">
        <f t="shared" si="204"/>
        <v>542</v>
      </c>
      <c r="B625" s="133" t="s">
        <v>948</v>
      </c>
      <c r="C625" s="138" t="s">
        <v>949</v>
      </c>
      <c r="D625" s="142">
        <v>0</v>
      </c>
      <c r="E625" s="142">
        <v>0</v>
      </c>
      <c r="F625" s="142">
        <v>0</v>
      </c>
      <c r="G625" s="142">
        <v>0</v>
      </c>
      <c r="H625" s="142">
        <v>0</v>
      </c>
      <c r="I625" s="142">
        <v>0</v>
      </c>
      <c r="J625" s="142"/>
      <c r="K625" s="142"/>
      <c r="L625" s="134">
        <v>0</v>
      </c>
      <c r="M625" s="134">
        <v>0</v>
      </c>
      <c r="N625" s="142">
        <v>0</v>
      </c>
      <c r="O625" s="142">
        <v>0</v>
      </c>
      <c r="P625" s="142">
        <v>0</v>
      </c>
      <c r="Q625" s="142">
        <v>0</v>
      </c>
      <c r="R625" s="142">
        <v>0</v>
      </c>
      <c r="S625" s="142">
        <v>0</v>
      </c>
      <c r="T625" s="142">
        <v>0</v>
      </c>
      <c r="U625" s="142">
        <v>0</v>
      </c>
      <c r="V625" s="142">
        <v>0</v>
      </c>
      <c r="W625" s="142">
        <v>0</v>
      </c>
    </row>
    <row r="626" spans="1:23" s="106" customFormat="1" ht="31.5" x14ac:dyDescent="0.25">
      <c r="A626" s="267">
        <f t="shared" si="204"/>
        <v>543</v>
      </c>
      <c r="B626" s="174" t="s">
        <v>950</v>
      </c>
      <c r="C626" s="138" t="s">
        <v>951</v>
      </c>
      <c r="D626" s="142">
        <v>0</v>
      </c>
      <c r="E626" s="142">
        <v>0</v>
      </c>
      <c r="F626" s="142">
        <v>0</v>
      </c>
      <c r="G626" s="142">
        <v>0</v>
      </c>
      <c r="H626" s="142">
        <v>0</v>
      </c>
      <c r="I626" s="142">
        <v>0</v>
      </c>
      <c r="J626" s="170">
        <v>0</v>
      </c>
      <c r="K626" s="170">
        <v>0</v>
      </c>
      <c r="L626" s="134">
        <v>0</v>
      </c>
      <c r="M626" s="134">
        <v>0</v>
      </c>
      <c r="N626" s="170">
        <f t="shared" ref="N626:W626" si="212">SUM(N627:N627)</f>
        <v>0</v>
      </c>
      <c r="O626" s="170">
        <f t="shared" si="212"/>
        <v>0</v>
      </c>
      <c r="P626" s="170">
        <f t="shared" si="212"/>
        <v>0</v>
      </c>
      <c r="Q626" s="170">
        <f t="shared" si="212"/>
        <v>0</v>
      </c>
      <c r="R626" s="170">
        <f t="shared" si="212"/>
        <v>0</v>
      </c>
      <c r="S626" s="170">
        <f t="shared" si="212"/>
        <v>0</v>
      </c>
      <c r="T626" s="170">
        <f t="shared" si="212"/>
        <v>0</v>
      </c>
      <c r="U626" s="170">
        <f t="shared" si="212"/>
        <v>0</v>
      </c>
      <c r="V626" s="170">
        <f t="shared" si="212"/>
        <v>0</v>
      </c>
      <c r="W626" s="170">
        <f t="shared" si="212"/>
        <v>0</v>
      </c>
    </row>
    <row r="627" spans="1:23" s="106" customFormat="1" ht="47.25" x14ac:dyDescent="0.25">
      <c r="A627" s="267">
        <f t="shared" si="204"/>
        <v>544</v>
      </c>
      <c r="B627" s="133" t="s">
        <v>1579</v>
      </c>
      <c r="C627" s="138" t="s">
        <v>1580</v>
      </c>
      <c r="D627" s="142">
        <v>0</v>
      </c>
      <c r="E627" s="142">
        <v>0</v>
      </c>
      <c r="F627" s="142">
        <v>0</v>
      </c>
      <c r="G627" s="142">
        <v>0</v>
      </c>
      <c r="H627" s="142">
        <v>0</v>
      </c>
      <c r="I627" s="142">
        <v>0</v>
      </c>
      <c r="J627" s="142"/>
      <c r="K627" s="142"/>
      <c r="L627" s="134">
        <v>0</v>
      </c>
      <c r="M627" s="134">
        <v>0</v>
      </c>
      <c r="N627" s="142">
        <v>0</v>
      </c>
      <c r="O627" s="142">
        <v>0</v>
      </c>
      <c r="P627" s="142">
        <v>0</v>
      </c>
      <c r="Q627" s="142">
        <v>0</v>
      </c>
      <c r="R627" s="142">
        <v>0</v>
      </c>
      <c r="S627" s="142">
        <v>0</v>
      </c>
      <c r="T627" s="142">
        <v>0</v>
      </c>
      <c r="U627" s="142">
        <v>0</v>
      </c>
      <c r="V627" s="142">
        <v>0</v>
      </c>
      <c r="W627" s="142">
        <v>0</v>
      </c>
    </row>
    <row r="628" spans="1:23" s="106" customFormat="1" ht="15.75" x14ac:dyDescent="0.25">
      <c r="A628" s="267"/>
      <c r="B628" s="191" t="s">
        <v>323</v>
      </c>
      <c r="C628" s="188"/>
      <c r="D628" s="201">
        <f t="shared" ref="D628:L628" si="213">SUM(D629:D632)</f>
        <v>0</v>
      </c>
      <c r="E628" s="201">
        <f t="shared" si="213"/>
        <v>0</v>
      </c>
      <c r="F628" s="201">
        <f t="shared" si="213"/>
        <v>0</v>
      </c>
      <c r="G628" s="201">
        <f t="shared" si="213"/>
        <v>0</v>
      </c>
      <c r="H628" s="201">
        <f t="shared" si="213"/>
        <v>0.22900000000000001</v>
      </c>
      <c r="I628" s="201">
        <f t="shared" si="213"/>
        <v>0</v>
      </c>
      <c r="J628" s="201">
        <f t="shared" si="213"/>
        <v>0</v>
      </c>
      <c r="K628" s="201">
        <f t="shared" si="213"/>
        <v>0</v>
      </c>
      <c r="L628" s="201">
        <f t="shared" si="213"/>
        <v>0.22900000000000001</v>
      </c>
      <c r="M628" s="201">
        <v>0</v>
      </c>
      <c r="N628" s="201">
        <f t="shared" ref="N628:W628" si="214">SUM(N629:N632)</f>
        <v>0</v>
      </c>
      <c r="O628" s="201">
        <f t="shared" si="214"/>
        <v>0</v>
      </c>
      <c r="P628" s="201">
        <f t="shared" si="214"/>
        <v>0</v>
      </c>
      <c r="Q628" s="201">
        <f t="shared" si="214"/>
        <v>0</v>
      </c>
      <c r="R628" s="201">
        <f t="shared" si="214"/>
        <v>0</v>
      </c>
      <c r="S628" s="201">
        <f t="shared" si="214"/>
        <v>0</v>
      </c>
      <c r="T628" s="201">
        <f t="shared" si="214"/>
        <v>0</v>
      </c>
      <c r="U628" s="201">
        <f t="shared" si="214"/>
        <v>0</v>
      </c>
      <c r="V628" s="201">
        <f t="shared" si="214"/>
        <v>0</v>
      </c>
      <c r="W628" s="201">
        <f t="shared" si="214"/>
        <v>0</v>
      </c>
    </row>
    <row r="629" spans="1:23" s="106" customFormat="1" ht="47.25" x14ac:dyDescent="0.25">
      <c r="A629" s="267">
        <f t="shared" si="204"/>
        <v>545</v>
      </c>
      <c r="B629" s="133" t="s">
        <v>952</v>
      </c>
      <c r="C629" s="138" t="s">
        <v>953</v>
      </c>
      <c r="D629" s="142">
        <v>0</v>
      </c>
      <c r="E629" s="142">
        <v>0</v>
      </c>
      <c r="F629" s="142">
        <v>0</v>
      </c>
      <c r="G629" s="142">
        <v>0</v>
      </c>
      <c r="H629" s="142">
        <v>0</v>
      </c>
      <c r="I629" s="142">
        <v>0</v>
      </c>
      <c r="J629" s="142"/>
      <c r="K629" s="142"/>
      <c r="L629" s="134">
        <v>0</v>
      </c>
      <c r="M629" s="134">
        <v>0</v>
      </c>
      <c r="N629" s="142">
        <v>0</v>
      </c>
      <c r="O629" s="142">
        <v>0</v>
      </c>
      <c r="P629" s="142">
        <v>0</v>
      </c>
      <c r="Q629" s="142">
        <v>0</v>
      </c>
      <c r="R629" s="142">
        <v>0</v>
      </c>
      <c r="S629" s="142">
        <v>0</v>
      </c>
      <c r="T629" s="142">
        <v>0</v>
      </c>
      <c r="U629" s="142">
        <v>0</v>
      </c>
      <c r="V629" s="142">
        <v>0</v>
      </c>
      <c r="W629" s="142">
        <v>0</v>
      </c>
    </row>
    <row r="630" spans="1:23" s="106" customFormat="1" ht="63" x14ac:dyDescent="0.25">
      <c r="A630" s="267">
        <f t="shared" si="204"/>
        <v>546</v>
      </c>
      <c r="B630" s="133" t="s">
        <v>954</v>
      </c>
      <c r="C630" s="138" t="s">
        <v>955</v>
      </c>
      <c r="D630" s="142">
        <v>0</v>
      </c>
      <c r="E630" s="142">
        <v>0</v>
      </c>
      <c r="F630" s="142">
        <v>0</v>
      </c>
      <c r="G630" s="142">
        <v>0</v>
      </c>
      <c r="H630" s="142">
        <v>0</v>
      </c>
      <c r="I630" s="142">
        <v>0</v>
      </c>
      <c r="J630" s="142"/>
      <c r="K630" s="142"/>
      <c r="L630" s="134">
        <v>0</v>
      </c>
      <c r="M630" s="134">
        <v>0</v>
      </c>
      <c r="N630" s="142">
        <v>0</v>
      </c>
      <c r="O630" s="142">
        <v>0</v>
      </c>
      <c r="P630" s="142">
        <v>0</v>
      </c>
      <c r="Q630" s="142">
        <v>0</v>
      </c>
      <c r="R630" s="142">
        <v>0</v>
      </c>
      <c r="S630" s="142">
        <v>0</v>
      </c>
      <c r="T630" s="142">
        <v>0</v>
      </c>
      <c r="U630" s="142">
        <v>0</v>
      </c>
      <c r="V630" s="142">
        <v>0</v>
      </c>
      <c r="W630" s="142">
        <v>0</v>
      </c>
    </row>
    <row r="631" spans="1:23" s="106" customFormat="1" ht="47.25" x14ac:dyDescent="0.25">
      <c r="A631" s="267">
        <f t="shared" si="204"/>
        <v>547</v>
      </c>
      <c r="B631" s="133" t="s">
        <v>956</v>
      </c>
      <c r="C631" s="138" t="s">
        <v>957</v>
      </c>
      <c r="D631" s="142">
        <v>0</v>
      </c>
      <c r="E631" s="142">
        <v>0</v>
      </c>
      <c r="F631" s="142">
        <v>0</v>
      </c>
      <c r="G631" s="142">
        <v>0</v>
      </c>
      <c r="H631" s="142">
        <v>0</v>
      </c>
      <c r="I631" s="142">
        <v>0</v>
      </c>
      <c r="J631" s="142"/>
      <c r="K631" s="142"/>
      <c r="L631" s="134">
        <v>0</v>
      </c>
      <c r="M631" s="134">
        <v>0</v>
      </c>
      <c r="N631" s="142">
        <v>0</v>
      </c>
      <c r="O631" s="142">
        <v>0</v>
      </c>
      <c r="P631" s="142">
        <v>0</v>
      </c>
      <c r="Q631" s="142">
        <v>0</v>
      </c>
      <c r="R631" s="142">
        <v>0</v>
      </c>
      <c r="S631" s="142">
        <v>0</v>
      </c>
      <c r="T631" s="142">
        <v>0</v>
      </c>
      <c r="U631" s="142">
        <v>0</v>
      </c>
      <c r="V631" s="142">
        <v>0</v>
      </c>
      <c r="W631" s="142">
        <v>0</v>
      </c>
    </row>
    <row r="632" spans="1:23" s="106" customFormat="1" ht="31.5" x14ac:dyDescent="0.25">
      <c r="A632" s="267">
        <f t="shared" si="204"/>
        <v>548</v>
      </c>
      <c r="B632" s="133" t="s">
        <v>958</v>
      </c>
      <c r="C632" s="138" t="s">
        <v>959</v>
      </c>
      <c r="D632" s="142">
        <v>0</v>
      </c>
      <c r="E632" s="142">
        <v>0</v>
      </c>
      <c r="F632" s="142">
        <v>0</v>
      </c>
      <c r="G632" s="142">
        <v>0</v>
      </c>
      <c r="H632" s="142">
        <v>0.22900000000000001</v>
      </c>
      <c r="I632" s="142">
        <v>0</v>
      </c>
      <c r="J632" s="142"/>
      <c r="K632" s="142"/>
      <c r="L632" s="134">
        <v>0.22900000000000001</v>
      </c>
      <c r="M632" s="134">
        <v>0</v>
      </c>
      <c r="N632" s="142">
        <v>0</v>
      </c>
      <c r="O632" s="142">
        <v>0</v>
      </c>
      <c r="P632" s="142">
        <v>0</v>
      </c>
      <c r="Q632" s="142">
        <v>0</v>
      </c>
      <c r="R632" s="142">
        <v>0</v>
      </c>
      <c r="S632" s="142">
        <v>0</v>
      </c>
      <c r="T632" s="142">
        <v>0</v>
      </c>
      <c r="U632" s="142">
        <v>0</v>
      </c>
      <c r="V632" s="142">
        <v>0</v>
      </c>
      <c r="W632" s="142">
        <v>0</v>
      </c>
    </row>
    <row r="633" spans="1:23" s="106" customFormat="1" ht="15.75" x14ac:dyDescent="0.25">
      <c r="A633" s="267"/>
      <c r="B633" s="187" t="s">
        <v>330</v>
      </c>
      <c r="C633" s="188"/>
      <c r="D633" s="201">
        <f t="shared" ref="D633:L633" si="215">SUM(D634:D647)</f>
        <v>0</v>
      </c>
      <c r="E633" s="201">
        <f t="shared" si="215"/>
        <v>0</v>
      </c>
      <c r="F633" s="201">
        <f t="shared" si="215"/>
        <v>0.22700000000000001</v>
      </c>
      <c r="G633" s="201">
        <f t="shared" si="215"/>
        <v>0</v>
      </c>
      <c r="H633" s="201">
        <f t="shared" si="215"/>
        <v>0.26300000000000001</v>
      </c>
      <c r="I633" s="201">
        <f t="shared" si="215"/>
        <v>0</v>
      </c>
      <c r="J633" s="201">
        <f t="shared" si="215"/>
        <v>0</v>
      </c>
      <c r="K633" s="201">
        <f t="shared" si="215"/>
        <v>0</v>
      </c>
      <c r="L633" s="201">
        <f t="shared" si="215"/>
        <v>0.49</v>
      </c>
      <c r="M633" s="201">
        <v>0</v>
      </c>
      <c r="N633" s="201">
        <f t="shared" ref="N633:W633" si="216">SUM(N634:N647)</f>
        <v>0</v>
      </c>
      <c r="O633" s="201">
        <f t="shared" si="216"/>
        <v>0</v>
      </c>
      <c r="P633" s="201">
        <f t="shared" si="216"/>
        <v>0</v>
      </c>
      <c r="Q633" s="201">
        <f t="shared" si="216"/>
        <v>0</v>
      </c>
      <c r="R633" s="201">
        <f t="shared" si="216"/>
        <v>0</v>
      </c>
      <c r="S633" s="201">
        <f t="shared" si="216"/>
        <v>0</v>
      </c>
      <c r="T633" s="201">
        <f t="shared" si="216"/>
        <v>0</v>
      </c>
      <c r="U633" s="201">
        <f t="shared" si="216"/>
        <v>0</v>
      </c>
      <c r="V633" s="201">
        <f t="shared" si="216"/>
        <v>0</v>
      </c>
      <c r="W633" s="201">
        <f t="shared" si="216"/>
        <v>0</v>
      </c>
    </row>
    <row r="634" spans="1:23" s="106" customFormat="1" ht="63" x14ac:dyDescent="0.25">
      <c r="A634" s="267">
        <f t="shared" si="204"/>
        <v>549</v>
      </c>
      <c r="B634" s="133" t="s">
        <v>1964</v>
      </c>
      <c r="C634" s="138" t="s">
        <v>960</v>
      </c>
      <c r="D634" s="142">
        <v>0</v>
      </c>
      <c r="E634" s="142">
        <v>0</v>
      </c>
      <c r="F634" s="142">
        <v>0</v>
      </c>
      <c r="G634" s="142">
        <v>0</v>
      </c>
      <c r="H634" s="142">
        <v>0</v>
      </c>
      <c r="I634" s="142">
        <v>0</v>
      </c>
      <c r="J634" s="142"/>
      <c r="K634" s="142"/>
      <c r="L634" s="134">
        <v>0</v>
      </c>
      <c r="M634" s="134">
        <v>0</v>
      </c>
      <c r="N634" s="142">
        <v>0</v>
      </c>
      <c r="O634" s="142">
        <v>0</v>
      </c>
      <c r="P634" s="142">
        <v>0</v>
      </c>
      <c r="Q634" s="142">
        <v>0</v>
      </c>
      <c r="R634" s="142">
        <v>0</v>
      </c>
      <c r="S634" s="142">
        <v>0</v>
      </c>
      <c r="T634" s="142">
        <v>0</v>
      </c>
      <c r="U634" s="142">
        <v>0</v>
      </c>
      <c r="V634" s="142">
        <v>0</v>
      </c>
      <c r="W634" s="142">
        <v>0</v>
      </c>
    </row>
    <row r="635" spans="1:23" s="106" customFormat="1" ht="47.25" x14ac:dyDescent="0.25">
      <c r="A635" s="267">
        <f t="shared" si="204"/>
        <v>550</v>
      </c>
      <c r="B635" s="133" t="s">
        <v>961</v>
      </c>
      <c r="C635" s="138" t="s">
        <v>962</v>
      </c>
      <c r="D635" s="142">
        <v>0</v>
      </c>
      <c r="E635" s="142">
        <v>0</v>
      </c>
      <c r="F635" s="142">
        <v>0</v>
      </c>
      <c r="G635" s="142">
        <v>0</v>
      </c>
      <c r="H635" s="142">
        <v>0</v>
      </c>
      <c r="I635" s="142">
        <v>0</v>
      </c>
      <c r="J635" s="142"/>
      <c r="K635" s="142"/>
      <c r="L635" s="134">
        <v>0</v>
      </c>
      <c r="M635" s="134">
        <v>0</v>
      </c>
      <c r="N635" s="142">
        <v>0</v>
      </c>
      <c r="O635" s="142">
        <v>0</v>
      </c>
      <c r="P635" s="142">
        <v>0</v>
      </c>
      <c r="Q635" s="142">
        <v>0</v>
      </c>
      <c r="R635" s="142">
        <v>0</v>
      </c>
      <c r="S635" s="142">
        <v>0</v>
      </c>
      <c r="T635" s="142">
        <v>0</v>
      </c>
      <c r="U635" s="142">
        <v>0</v>
      </c>
      <c r="V635" s="142">
        <v>0</v>
      </c>
      <c r="W635" s="142">
        <v>0</v>
      </c>
    </row>
    <row r="636" spans="1:23" s="106" customFormat="1" ht="47.25" x14ac:dyDescent="0.25">
      <c r="A636" s="267">
        <f t="shared" si="204"/>
        <v>551</v>
      </c>
      <c r="B636" s="133" t="s">
        <v>963</v>
      </c>
      <c r="C636" s="138" t="s">
        <v>964</v>
      </c>
      <c r="D636" s="142">
        <v>0</v>
      </c>
      <c r="E636" s="142">
        <v>0</v>
      </c>
      <c r="F636" s="142">
        <v>0</v>
      </c>
      <c r="G636" s="142">
        <v>0</v>
      </c>
      <c r="H636" s="142">
        <v>0</v>
      </c>
      <c r="I636" s="142">
        <v>0</v>
      </c>
      <c r="J636" s="142"/>
      <c r="K636" s="142"/>
      <c r="L636" s="134">
        <v>0</v>
      </c>
      <c r="M636" s="134">
        <v>0</v>
      </c>
      <c r="N636" s="142">
        <v>0</v>
      </c>
      <c r="O636" s="142">
        <v>0</v>
      </c>
      <c r="P636" s="142">
        <v>0</v>
      </c>
      <c r="Q636" s="142">
        <v>0</v>
      </c>
      <c r="R636" s="142">
        <v>0</v>
      </c>
      <c r="S636" s="142">
        <v>0</v>
      </c>
      <c r="T636" s="142">
        <v>0</v>
      </c>
      <c r="U636" s="142">
        <v>0</v>
      </c>
      <c r="V636" s="142">
        <v>0</v>
      </c>
      <c r="W636" s="142">
        <v>0</v>
      </c>
    </row>
    <row r="637" spans="1:23" s="106" customFormat="1" ht="47.25" x14ac:dyDescent="0.25">
      <c r="A637" s="267">
        <f t="shared" si="204"/>
        <v>552</v>
      </c>
      <c r="B637" s="133" t="s">
        <v>965</v>
      </c>
      <c r="C637" s="138" t="s">
        <v>966</v>
      </c>
      <c r="D637" s="142">
        <v>0</v>
      </c>
      <c r="E637" s="142">
        <v>0</v>
      </c>
      <c r="F637" s="142">
        <v>0</v>
      </c>
      <c r="G637" s="142">
        <v>0</v>
      </c>
      <c r="H637" s="142">
        <v>0</v>
      </c>
      <c r="I637" s="142">
        <v>0</v>
      </c>
      <c r="J637" s="142"/>
      <c r="K637" s="142"/>
      <c r="L637" s="134">
        <v>0</v>
      </c>
      <c r="M637" s="134">
        <v>0</v>
      </c>
      <c r="N637" s="142">
        <v>0</v>
      </c>
      <c r="O637" s="142">
        <v>0</v>
      </c>
      <c r="P637" s="142">
        <v>0</v>
      </c>
      <c r="Q637" s="142">
        <v>0</v>
      </c>
      <c r="R637" s="142">
        <v>0</v>
      </c>
      <c r="S637" s="142">
        <v>0</v>
      </c>
      <c r="T637" s="142">
        <v>0</v>
      </c>
      <c r="U637" s="142">
        <v>0</v>
      </c>
      <c r="V637" s="142">
        <v>0</v>
      </c>
      <c r="W637" s="142">
        <v>0</v>
      </c>
    </row>
    <row r="638" spans="1:23" s="106" customFormat="1" ht="47.25" x14ac:dyDescent="0.25">
      <c r="A638" s="267">
        <f t="shared" si="204"/>
        <v>553</v>
      </c>
      <c r="B638" s="133" t="s">
        <v>967</v>
      </c>
      <c r="C638" s="138" t="s">
        <v>968</v>
      </c>
      <c r="D638" s="142">
        <v>0</v>
      </c>
      <c r="E638" s="142">
        <v>0</v>
      </c>
      <c r="F638" s="142">
        <v>0</v>
      </c>
      <c r="G638" s="142">
        <v>0</v>
      </c>
      <c r="H638" s="142">
        <v>0</v>
      </c>
      <c r="I638" s="142">
        <v>0</v>
      </c>
      <c r="J638" s="142"/>
      <c r="K638" s="142"/>
      <c r="L638" s="134">
        <v>0</v>
      </c>
      <c r="M638" s="134">
        <v>0</v>
      </c>
      <c r="N638" s="142">
        <v>0</v>
      </c>
      <c r="O638" s="142">
        <v>0</v>
      </c>
      <c r="P638" s="142">
        <v>0</v>
      </c>
      <c r="Q638" s="142">
        <v>0</v>
      </c>
      <c r="R638" s="142">
        <v>0</v>
      </c>
      <c r="S638" s="142">
        <v>0</v>
      </c>
      <c r="T638" s="142">
        <v>0</v>
      </c>
      <c r="U638" s="142">
        <v>0</v>
      </c>
      <c r="V638" s="142">
        <v>0</v>
      </c>
      <c r="W638" s="142">
        <v>0</v>
      </c>
    </row>
    <row r="639" spans="1:23" s="106" customFormat="1" ht="47.25" x14ac:dyDescent="0.25">
      <c r="A639" s="267">
        <f t="shared" si="204"/>
        <v>554</v>
      </c>
      <c r="B639" s="133" t="s">
        <v>969</v>
      </c>
      <c r="C639" s="138" t="s">
        <v>970</v>
      </c>
      <c r="D639" s="142">
        <v>0</v>
      </c>
      <c r="E639" s="142">
        <v>0</v>
      </c>
      <c r="F639" s="142">
        <v>0.22700000000000001</v>
      </c>
      <c r="G639" s="142">
        <v>0</v>
      </c>
      <c r="H639" s="142">
        <v>0</v>
      </c>
      <c r="I639" s="142">
        <v>0</v>
      </c>
      <c r="J639" s="142"/>
      <c r="K639" s="142"/>
      <c r="L639" s="134">
        <v>0.22700000000000001</v>
      </c>
      <c r="M639" s="134">
        <v>0</v>
      </c>
      <c r="N639" s="142">
        <v>0</v>
      </c>
      <c r="O639" s="142">
        <v>0</v>
      </c>
      <c r="P639" s="142">
        <v>0</v>
      </c>
      <c r="Q639" s="142">
        <v>0</v>
      </c>
      <c r="R639" s="142">
        <v>0</v>
      </c>
      <c r="S639" s="142">
        <v>0</v>
      </c>
      <c r="T639" s="142">
        <v>0</v>
      </c>
      <c r="U639" s="142">
        <v>0</v>
      </c>
      <c r="V639" s="142">
        <v>0</v>
      </c>
      <c r="W639" s="142">
        <v>0</v>
      </c>
    </row>
    <row r="640" spans="1:23" s="106" customFormat="1" ht="47.25" x14ac:dyDescent="0.25">
      <c r="A640" s="267">
        <f t="shared" si="204"/>
        <v>555</v>
      </c>
      <c r="B640" s="133" t="s">
        <v>971</v>
      </c>
      <c r="C640" s="138" t="s">
        <v>972</v>
      </c>
      <c r="D640" s="142">
        <v>0</v>
      </c>
      <c r="E640" s="142">
        <v>0</v>
      </c>
      <c r="F640" s="142">
        <v>0</v>
      </c>
      <c r="G640" s="142">
        <v>0</v>
      </c>
      <c r="H640" s="142">
        <v>0</v>
      </c>
      <c r="I640" s="142">
        <v>0</v>
      </c>
      <c r="J640" s="170">
        <v>0</v>
      </c>
      <c r="K640" s="170">
        <v>0</v>
      </c>
      <c r="L640" s="134">
        <v>0</v>
      </c>
      <c r="M640" s="134">
        <v>0</v>
      </c>
      <c r="N640" s="170">
        <f t="shared" ref="N640:W640" si="217">SUM(N641:N642)</f>
        <v>0</v>
      </c>
      <c r="O640" s="170">
        <f t="shared" si="217"/>
        <v>0</v>
      </c>
      <c r="P640" s="170">
        <f t="shared" si="217"/>
        <v>0</v>
      </c>
      <c r="Q640" s="170">
        <f t="shared" si="217"/>
        <v>0</v>
      </c>
      <c r="R640" s="170">
        <f t="shared" si="217"/>
        <v>0</v>
      </c>
      <c r="S640" s="170">
        <f t="shared" si="217"/>
        <v>0</v>
      </c>
      <c r="T640" s="170">
        <f t="shared" si="217"/>
        <v>0</v>
      </c>
      <c r="U640" s="170">
        <f t="shared" si="217"/>
        <v>0</v>
      </c>
      <c r="V640" s="170">
        <f t="shared" si="217"/>
        <v>0</v>
      </c>
      <c r="W640" s="170">
        <f t="shared" si="217"/>
        <v>0</v>
      </c>
    </row>
    <row r="641" spans="1:23" s="106" customFormat="1" ht="47.25" x14ac:dyDescent="0.25">
      <c r="A641" s="267">
        <f t="shared" si="204"/>
        <v>556</v>
      </c>
      <c r="B641" s="133" t="s">
        <v>973</v>
      </c>
      <c r="C641" s="138" t="s">
        <v>974</v>
      </c>
      <c r="D641" s="142">
        <v>0</v>
      </c>
      <c r="E641" s="142">
        <v>0</v>
      </c>
      <c r="F641" s="142">
        <v>0</v>
      </c>
      <c r="G641" s="142">
        <v>0</v>
      </c>
      <c r="H641" s="142">
        <v>0.26300000000000001</v>
      </c>
      <c r="I641" s="142">
        <v>0</v>
      </c>
      <c r="J641" s="142"/>
      <c r="K641" s="142"/>
      <c r="L641" s="134">
        <v>0.26300000000000001</v>
      </c>
      <c r="M641" s="134">
        <v>0</v>
      </c>
      <c r="N641" s="142">
        <v>0</v>
      </c>
      <c r="O641" s="142">
        <v>0</v>
      </c>
      <c r="P641" s="142">
        <v>0</v>
      </c>
      <c r="Q641" s="142">
        <v>0</v>
      </c>
      <c r="R641" s="142">
        <v>0</v>
      </c>
      <c r="S641" s="142">
        <v>0</v>
      </c>
      <c r="T641" s="142">
        <v>0</v>
      </c>
      <c r="U641" s="142">
        <v>0</v>
      </c>
      <c r="V641" s="142">
        <v>0</v>
      </c>
      <c r="W641" s="142">
        <v>0</v>
      </c>
    </row>
    <row r="642" spans="1:23" s="106" customFormat="1" ht="31.5" x14ac:dyDescent="0.25">
      <c r="A642" s="267">
        <f t="shared" si="204"/>
        <v>557</v>
      </c>
      <c r="B642" s="140" t="s">
        <v>975</v>
      </c>
      <c r="C642" s="132" t="s">
        <v>976</v>
      </c>
      <c r="D642" s="142">
        <v>0</v>
      </c>
      <c r="E642" s="142">
        <v>0</v>
      </c>
      <c r="F642" s="142">
        <v>0</v>
      </c>
      <c r="G642" s="142">
        <v>0</v>
      </c>
      <c r="H642" s="142">
        <v>0</v>
      </c>
      <c r="I642" s="142">
        <v>0</v>
      </c>
      <c r="J642" s="142"/>
      <c r="K642" s="142"/>
      <c r="L642" s="134">
        <v>0</v>
      </c>
      <c r="M642" s="134">
        <v>0</v>
      </c>
      <c r="N642" s="142">
        <v>0</v>
      </c>
      <c r="O642" s="142">
        <v>0</v>
      </c>
      <c r="P642" s="142">
        <v>0</v>
      </c>
      <c r="Q642" s="142">
        <v>0</v>
      </c>
      <c r="R642" s="142">
        <v>0</v>
      </c>
      <c r="S642" s="142">
        <v>0</v>
      </c>
      <c r="T642" s="142">
        <v>0</v>
      </c>
      <c r="U642" s="142">
        <v>0</v>
      </c>
      <c r="V642" s="142">
        <v>0</v>
      </c>
      <c r="W642" s="142">
        <v>0</v>
      </c>
    </row>
    <row r="643" spans="1:23" s="106" customFormat="1" ht="78.75" x14ac:dyDescent="0.25">
      <c r="A643" s="267">
        <f t="shared" si="204"/>
        <v>558</v>
      </c>
      <c r="B643" s="174" t="s">
        <v>977</v>
      </c>
      <c r="C643" s="138" t="s">
        <v>1722</v>
      </c>
      <c r="D643" s="142">
        <v>0</v>
      </c>
      <c r="E643" s="142">
        <v>0</v>
      </c>
      <c r="F643" s="142">
        <v>0</v>
      </c>
      <c r="G643" s="142">
        <v>0</v>
      </c>
      <c r="H643" s="142">
        <v>0</v>
      </c>
      <c r="I643" s="142">
        <v>0</v>
      </c>
      <c r="J643" s="170">
        <v>0</v>
      </c>
      <c r="K643" s="170">
        <v>0</v>
      </c>
      <c r="L643" s="134">
        <v>0</v>
      </c>
      <c r="M643" s="134">
        <v>0</v>
      </c>
      <c r="N643" s="170">
        <f t="shared" ref="N643:W643" si="218">SUM(N644:N652)</f>
        <v>0</v>
      </c>
      <c r="O643" s="170">
        <f t="shared" si="218"/>
        <v>0</v>
      </c>
      <c r="P643" s="170">
        <f t="shared" si="218"/>
        <v>0</v>
      </c>
      <c r="Q643" s="170">
        <f t="shared" si="218"/>
        <v>0</v>
      </c>
      <c r="R643" s="170">
        <f t="shared" si="218"/>
        <v>0</v>
      </c>
      <c r="S643" s="170">
        <f t="shared" si="218"/>
        <v>0</v>
      </c>
      <c r="T643" s="170">
        <f t="shared" si="218"/>
        <v>0</v>
      </c>
      <c r="U643" s="170">
        <f t="shared" si="218"/>
        <v>0</v>
      </c>
      <c r="V643" s="170">
        <f t="shared" si="218"/>
        <v>0</v>
      </c>
      <c r="W643" s="170">
        <f t="shared" si="218"/>
        <v>0</v>
      </c>
    </row>
    <row r="644" spans="1:23" s="106" customFormat="1" ht="63" x14ac:dyDescent="0.25">
      <c r="A644" s="267">
        <f t="shared" si="204"/>
        <v>559</v>
      </c>
      <c r="B644" s="133" t="s">
        <v>1965</v>
      </c>
      <c r="C644" s="138" t="s">
        <v>1723</v>
      </c>
      <c r="D644" s="142">
        <v>0</v>
      </c>
      <c r="E644" s="142">
        <v>0</v>
      </c>
      <c r="F644" s="142">
        <v>0</v>
      </c>
      <c r="G644" s="142">
        <v>0</v>
      </c>
      <c r="H644" s="142">
        <v>0</v>
      </c>
      <c r="I644" s="142">
        <v>0</v>
      </c>
      <c r="J644" s="142"/>
      <c r="K644" s="142"/>
      <c r="L644" s="134">
        <v>0</v>
      </c>
      <c r="M644" s="134">
        <v>0</v>
      </c>
      <c r="N644" s="142">
        <v>0</v>
      </c>
      <c r="O644" s="142">
        <v>0</v>
      </c>
      <c r="P644" s="142">
        <v>0</v>
      </c>
      <c r="Q644" s="142">
        <v>0</v>
      </c>
      <c r="R644" s="142">
        <v>0</v>
      </c>
      <c r="S644" s="142">
        <v>0</v>
      </c>
      <c r="T644" s="142">
        <v>0</v>
      </c>
      <c r="U644" s="142">
        <v>0</v>
      </c>
      <c r="V644" s="142">
        <v>0</v>
      </c>
      <c r="W644" s="142">
        <v>0</v>
      </c>
    </row>
    <row r="645" spans="1:23" s="106" customFormat="1" ht="78.75" x14ac:dyDescent="0.25">
      <c r="A645" s="267">
        <f t="shared" si="204"/>
        <v>560</v>
      </c>
      <c r="B645" s="133" t="s">
        <v>978</v>
      </c>
      <c r="C645" s="138" t="s">
        <v>1724</v>
      </c>
      <c r="D645" s="142">
        <v>0</v>
      </c>
      <c r="E645" s="142">
        <v>0</v>
      </c>
      <c r="F645" s="142">
        <v>0</v>
      </c>
      <c r="G645" s="142">
        <v>0</v>
      </c>
      <c r="H645" s="142">
        <v>0</v>
      </c>
      <c r="I645" s="142">
        <v>0</v>
      </c>
      <c r="J645" s="142"/>
      <c r="K645" s="142"/>
      <c r="L645" s="134">
        <v>0</v>
      </c>
      <c r="M645" s="134">
        <v>0</v>
      </c>
      <c r="N645" s="142">
        <v>0</v>
      </c>
      <c r="O645" s="142">
        <v>0</v>
      </c>
      <c r="P645" s="142">
        <v>0</v>
      </c>
      <c r="Q645" s="142">
        <v>0</v>
      </c>
      <c r="R645" s="142">
        <v>0</v>
      </c>
      <c r="S645" s="142">
        <v>0</v>
      </c>
      <c r="T645" s="142">
        <v>0</v>
      </c>
      <c r="U645" s="142">
        <v>0</v>
      </c>
      <c r="V645" s="142">
        <v>0</v>
      </c>
      <c r="W645" s="142">
        <v>0</v>
      </c>
    </row>
    <row r="646" spans="1:23" s="106" customFormat="1" ht="47.25" x14ac:dyDescent="0.25">
      <c r="A646" s="267">
        <f t="shared" si="204"/>
        <v>561</v>
      </c>
      <c r="B646" s="133" t="s">
        <v>979</v>
      </c>
      <c r="C646" s="138" t="s">
        <v>980</v>
      </c>
      <c r="D646" s="142">
        <v>0</v>
      </c>
      <c r="E646" s="142">
        <v>0</v>
      </c>
      <c r="F646" s="142">
        <v>0</v>
      </c>
      <c r="G646" s="142">
        <v>0</v>
      </c>
      <c r="H646" s="142">
        <v>0</v>
      </c>
      <c r="I646" s="142">
        <v>0</v>
      </c>
      <c r="J646" s="142"/>
      <c r="K646" s="142"/>
      <c r="L646" s="134">
        <v>0</v>
      </c>
      <c r="M646" s="134">
        <v>0</v>
      </c>
      <c r="N646" s="142">
        <v>0</v>
      </c>
      <c r="O646" s="142">
        <v>0</v>
      </c>
      <c r="P646" s="142">
        <v>0</v>
      </c>
      <c r="Q646" s="142">
        <v>0</v>
      </c>
      <c r="R646" s="142">
        <v>0</v>
      </c>
      <c r="S646" s="142">
        <v>0</v>
      </c>
      <c r="T646" s="142">
        <v>0</v>
      </c>
      <c r="U646" s="142">
        <v>0</v>
      </c>
      <c r="V646" s="142">
        <v>0</v>
      </c>
      <c r="W646" s="142">
        <v>0</v>
      </c>
    </row>
    <row r="647" spans="1:23" s="106" customFormat="1" ht="47.25" x14ac:dyDescent="0.25">
      <c r="A647" s="267">
        <f t="shared" si="204"/>
        <v>562</v>
      </c>
      <c r="B647" s="133" t="s">
        <v>1966</v>
      </c>
      <c r="C647" s="138" t="s">
        <v>1967</v>
      </c>
      <c r="D647" s="142">
        <v>0</v>
      </c>
      <c r="E647" s="142">
        <v>0</v>
      </c>
      <c r="F647" s="142">
        <v>0</v>
      </c>
      <c r="G647" s="142">
        <v>0</v>
      </c>
      <c r="H647" s="142">
        <v>0</v>
      </c>
      <c r="I647" s="142">
        <v>0</v>
      </c>
      <c r="J647" s="142"/>
      <c r="K647" s="142"/>
      <c r="L647" s="134">
        <v>0</v>
      </c>
      <c r="M647" s="134">
        <v>0</v>
      </c>
      <c r="N647" s="142">
        <v>0</v>
      </c>
      <c r="O647" s="142">
        <v>0</v>
      </c>
      <c r="P647" s="142">
        <v>0</v>
      </c>
      <c r="Q647" s="142">
        <v>0</v>
      </c>
      <c r="R647" s="142">
        <v>0</v>
      </c>
      <c r="S647" s="142">
        <v>0</v>
      </c>
      <c r="T647" s="142">
        <v>0</v>
      </c>
      <c r="U647" s="142">
        <v>0</v>
      </c>
      <c r="V647" s="142">
        <v>0</v>
      </c>
      <c r="W647" s="142">
        <v>0</v>
      </c>
    </row>
    <row r="648" spans="1:23" s="106" customFormat="1" ht="15.75" x14ac:dyDescent="0.25">
      <c r="A648" s="267"/>
      <c r="B648" s="187" t="s">
        <v>336</v>
      </c>
      <c r="C648" s="188"/>
      <c r="D648" s="201">
        <f t="shared" ref="D648:L648" si="219">SUM(D649:D653)</f>
        <v>0.36</v>
      </c>
      <c r="E648" s="201">
        <f t="shared" si="219"/>
        <v>0</v>
      </c>
      <c r="F648" s="201">
        <f t="shared" si="219"/>
        <v>0</v>
      </c>
      <c r="G648" s="201">
        <f t="shared" si="219"/>
        <v>0</v>
      </c>
      <c r="H648" s="201">
        <f t="shared" si="219"/>
        <v>0</v>
      </c>
      <c r="I648" s="201">
        <f t="shared" si="219"/>
        <v>0</v>
      </c>
      <c r="J648" s="201">
        <f t="shared" si="219"/>
        <v>0</v>
      </c>
      <c r="K648" s="201">
        <f t="shared" si="219"/>
        <v>0</v>
      </c>
      <c r="L648" s="201">
        <f t="shared" si="219"/>
        <v>0.36</v>
      </c>
      <c r="M648" s="201">
        <v>0</v>
      </c>
      <c r="N648" s="201">
        <f t="shared" ref="N648:W648" si="220">SUM(N649:N653)</f>
        <v>0</v>
      </c>
      <c r="O648" s="201">
        <f t="shared" si="220"/>
        <v>0</v>
      </c>
      <c r="P648" s="201">
        <f t="shared" si="220"/>
        <v>0</v>
      </c>
      <c r="Q648" s="201">
        <f t="shared" si="220"/>
        <v>0</v>
      </c>
      <c r="R648" s="201">
        <f t="shared" si="220"/>
        <v>0</v>
      </c>
      <c r="S648" s="201">
        <f t="shared" si="220"/>
        <v>0</v>
      </c>
      <c r="T648" s="201">
        <f t="shared" si="220"/>
        <v>0</v>
      </c>
      <c r="U648" s="201">
        <f t="shared" si="220"/>
        <v>0</v>
      </c>
      <c r="V648" s="201">
        <f t="shared" si="220"/>
        <v>0</v>
      </c>
      <c r="W648" s="201">
        <f t="shared" si="220"/>
        <v>0</v>
      </c>
    </row>
    <row r="649" spans="1:23" s="106" customFormat="1" ht="63" x14ac:dyDescent="0.25">
      <c r="A649" s="267">
        <f t="shared" si="204"/>
        <v>563</v>
      </c>
      <c r="B649" s="133" t="s">
        <v>981</v>
      </c>
      <c r="C649" s="138" t="s">
        <v>982</v>
      </c>
      <c r="D649" s="142">
        <v>0</v>
      </c>
      <c r="E649" s="142">
        <v>0</v>
      </c>
      <c r="F649" s="142">
        <v>0</v>
      </c>
      <c r="G649" s="142">
        <v>0</v>
      </c>
      <c r="H649" s="142">
        <v>0</v>
      </c>
      <c r="I649" s="142">
        <v>0</v>
      </c>
      <c r="J649" s="142"/>
      <c r="K649" s="142"/>
      <c r="L649" s="134">
        <v>0</v>
      </c>
      <c r="M649" s="134">
        <v>0</v>
      </c>
      <c r="N649" s="142">
        <v>0</v>
      </c>
      <c r="O649" s="142">
        <v>0</v>
      </c>
      <c r="P649" s="142">
        <v>0</v>
      </c>
      <c r="Q649" s="142">
        <v>0</v>
      </c>
      <c r="R649" s="142">
        <v>0</v>
      </c>
      <c r="S649" s="142">
        <v>0</v>
      </c>
      <c r="T649" s="142">
        <v>0</v>
      </c>
      <c r="U649" s="142">
        <v>0</v>
      </c>
      <c r="V649" s="142">
        <v>0</v>
      </c>
      <c r="W649" s="142">
        <v>0</v>
      </c>
    </row>
    <row r="650" spans="1:23" s="106" customFormat="1" ht="31.5" x14ac:dyDescent="0.25">
      <c r="A650" s="267">
        <f t="shared" si="204"/>
        <v>564</v>
      </c>
      <c r="B650" s="133" t="s">
        <v>983</v>
      </c>
      <c r="C650" s="138" t="s">
        <v>984</v>
      </c>
      <c r="D650" s="142">
        <v>0.36</v>
      </c>
      <c r="E650" s="142">
        <v>0</v>
      </c>
      <c r="F650" s="142">
        <v>0</v>
      </c>
      <c r="G650" s="142">
        <v>0</v>
      </c>
      <c r="H650" s="142">
        <v>0</v>
      </c>
      <c r="I650" s="142">
        <v>0</v>
      </c>
      <c r="J650" s="142"/>
      <c r="K650" s="142"/>
      <c r="L650" s="134">
        <v>0.36</v>
      </c>
      <c r="M650" s="134">
        <v>0</v>
      </c>
      <c r="N650" s="142">
        <v>0</v>
      </c>
      <c r="O650" s="142">
        <v>0</v>
      </c>
      <c r="P650" s="142">
        <v>0</v>
      </c>
      <c r="Q650" s="142">
        <v>0</v>
      </c>
      <c r="R650" s="142">
        <v>0</v>
      </c>
      <c r="S650" s="142">
        <v>0</v>
      </c>
      <c r="T650" s="142">
        <v>0</v>
      </c>
      <c r="U650" s="142">
        <v>0</v>
      </c>
      <c r="V650" s="142">
        <v>0</v>
      </c>
      <c r="W650" s="142">
        <v>0</v>
      </c>
    </row>
    <row r="651" spans="1:23" s="106" customFormat="1" ht="47.25" x14ac:dyDescent="0.25">
      <c r="A651" s="267">
        <f t="shared" si="204"/>
        <v>565</v>
      </c>
      <c r="B651" s="133" t="s">
        <v>1968</v>
      </c>
      <c r="C651" s="138" t="s">
        <v>985</v>
      </c>
      <c r="D651" s="142">
        <v>0</v>
      </c>
      <c r="E651" s="142">
        <v>0</v>
      </c>
      <c r="F651" s="142">
        <v>0</v>
      </c>
      <c r="G651" s="142">
        <v>0</v>
      </c>
      <c r="H651" s="142">
        <v>0</v>
      </c>
      <c r="I651" s="142">
        <v>0</v>
      </c>
      <c r="J651" s="142"/>
      <c r="K651" s="142"/>
      <c r="L651" s="134">
        <v>0</v>
      </c>
      <c r="M651" s="134">
        <v>0</v>
      </c>
      <c r="N651" s="142">
        <v>0</v>
      </c>
      <c r="O651" s="142">
        <v>0</v>
      </c>
      <c r="P651" s="142">
        <v>0</v>
      </c>
      <c r="Q651" s="142">
        <v>0</v>
      </c>
      <c r="R651" s="142">
        <v>0</v>
      </c>
      <c r="S651" s="142">
        <v>0</v>
      </c>
      <c r="T651" s="142">
        <v>0</v>
      </c>
      <c r="U651" s="142">
        <v>0</v>
      </c>
      <c r="V651" s="142">
        <v>0</v>
      </c>
      <c r="W651" s="142">
        <v>0</v>
      </c>
    </row>
    <row r="652" spans="1:23" s="106" customFormat="1" ht="78.75" x14ac:dyDescent="0.25">
      <c r="A652" s="267">
        <f t="shared" si="204"/>
        <v>566</v>
      </c>
      <c r="B652" s="133" t="s">
        <v>1969</v>
      </c>
      <c r="C652" s="138" t="s">
        <v>986</v>
      </c>
      <c r="D652" s="142">
        <v>0</v>
      </c>
      <c r="E652" s="142">
        <v>0</v>
      </c>
      <c r="F652" s="142">
        <v>0</v>
      </c>
      <c r="G652" s="142">
        <v>0</v>
      </c>
      <c r="H652" s="142">
        <v>0</v>
      </c>
      <c r="I652" s="142">
        <v>0</v>
      </c>
      <c r="J652" s="142"/>
      <c r="K652" s="142"/>
      <c r="L652" s="134">
        <v>0</v>
      </c>
      <c r="M652" s="134">
        <v>0</v>
      </c>
      <c r="N652" s="142">
        <v>0</v>
      </c>
      <c r="O652" s="142">
        <v>0</v>
      </c>
      <c r="P652" s="142">
        <v>0</v>
      </c>
      <c r="Q652" s="142">
        <v>0</v>
      </c>
      <c r="R652" s="142">
        <v>0</v>
      </c>
      <c r="S652" s="142">
        <v>0</v>
      </c>
      <c r="T652" s="142">
        <v>0</v>
      </c>
      <c r="U652" s="142">
        <v>0</v>
      </c>
      <c r="V652" s="142">
        <v>0</v>
      </c>
      <c r="W652" s="142">
        <v>0</v>
      </c>
    </row>
    <row r="653" spans="1:23" s="106" customFormat="1" ht="47.25" x14ac:dyDescent="0.25">
      <c r="A653" s="267">
        <f t="shared" si="204"/>
        <v>567</v>
      </c>
      <c r="B653" s="174" t="s">
        <v>987</v>
      </c>
      <c r="C653" s="138" t="s">
        <v>1725</v>
      </c>
      <c r="D653" s="142">
        <v>0</v>
      </c>
      <c r="E653" s="142">
        <v>0</v>
      </c>
      <c r="F653" s="142">
        <v>0</v>
      </c>
      <c r="G653" s="142">
        <v>0</v>
      </c>
      <c r="H653" s="142">
        <v>0</v>
      </c>
      <c r="I653" s="142">
        <v>0</v>
      </c>
      <c r="J653" s="170">
        <v>0</v>
      </c>
      <c r="K653" s="170">
        <v>0</v>
      </c>
      <c r="L653" s="134">
        <v>0</v>
      </c>
      <c r="M653" s="134">
        <v>0</v>
      </c>
      <c r="N653" s="170">
        <f t="shared" ref="N653:W653" si="221">SUM(N654:N657)</f>
        <v>0</v>
      </c>
      <c r="O653" s="170">
        <f t="shared" si="221"/>
        <v>0</v>
      </c>
      <c r="P653" s="170">
        <f t="shared" si="221"/>
        <v>0</v>
      </c>
      <c r="Q653" s="170">
        <f t="shared" si="221"/>
        <v>0</v>
      </c>
      <c r="R653" s="170">
        <f t="shared" si="221"/>
        <v>0</v>
      </c>
      <c r="S653" s="170">
        <f t="shared" si="221"/>
        <v>0</v>
      </c>
      <c r="T653" s="170">
        <f t="shared" si="221"/>
        <v>0</v>
      </c>
      <c r="U653" s="170">
        <f t="shared" si="221"/>
        <v>0</v>
      </c>
      <c r="V653" s="170">
        <f t="shared" si="221"/>
        <v>0</v>
      </c>
      <c r="W653" s="170">
        <f t="shared" si="221"/>
        <v>0</v>
      </c>
    </row>
    <row r="654" spans="1:23" s="106" customFormat="1" ht="15.75" x14ac:dyDescent="0.25">
      <c r="A654" s="267"/>
      <c r="B654" s="187" t="s">
        <v>363</v>
      </c>
      <c r="C654" s="188"/>
      <c r="D654" s="201">
        <f t="shared" ref="D654:L654" si="222">SUM(D655:D663)</f>
        <v>0</v>
      </c>
      <c r="E654" s="201">
        <f t="shared" si="222"/>
        <v>0</v>
      </c>
      <c r="F654" s="201">
        <f t="shared" si="222"/>
        <v>0</v>
      </c>
      <c r="G654" s="201">
        <f t="shared" si="222"/>
        <v>0</v>
      </c>
      <c r="H654" s="201">
        <f t="shared" si="222"/>
        <v>3.5000000000000003E-2</v>
      </c>
      <c r="I654" s="201">
        <f t="shared" si="222"/>
        <v>0.25</v>
      </c>
      <c r="J654" s="201">
        <f t="shared" si="222"/>
        <v>0</v>
      </c>
      <c r="K654" s="201">
        <f t="shared" si="222"/>
        <v>0</v>
      </c>
      <c r="L654" s="201">
        <f t="shared" si="222"/>
        <v>3.5000000000000003E-2</v>
      </c>
      <c r="M654" s="201">
        <v>0.25</v>
      </c>
      <c r="N654" s="201">
        <f t="shared" ref="N654:W654" si="223">SUM(N655:N663)</f>
        <v>0</v>
      </c>
      <c r="O654" s="201">
        <f t="shared" si="223"/>
        <v>0</v>
      </c>
      <c r="P654" s="201">
        <f t="shared" si="223"/>
        <v>0</v>
      </c>
      <c r="Q654" s="201">
        <f t="shared" si="223"/>
        <v>0</v>
      </c>
      <c r="R654" s="201">
        <f t="shared" si="223"/>
        <v>0</v>
      </c>
      <c r="S654" s="201">
        <f t="shared" si="223"/>
        <v>0</v>
      </c>
      <c r="T654" s="201">
        <f t="shared" si="223"/>
        <v>0</v>
      </c>
      <c r="U654" s="201">
        <f t="shared" si="223"/>
        <v>0</v>
      </c>
      <c r="V654" s="201">
        <f t="shared" si="223"/>
        <v>0</v>
      </c>
      <c r="W654" s="201">
        <f t="shared" si="223"/>
        <v>0</v>
      </c>
    </row>
    <row r="655" spans="1:23" s="106" customFormat="1" ht="31.5" x14ac:dyDescent="0.25">
      <c r="A655" s="267">
        <f t="shared" si="204"/>
        <v>568</v>
      </c>
      <c r="B655" s="133" t="s">
        <v>988</v>
      </c>
      <c r="C655" s="138" t="s">
        <v>989</v>
      </c>
      <c r="D655" s="142">
        <v>0</v>
      </c>
      <c r="E655" s="142">
        <v>0</v>
      </c>
      <c r="F655" s="142">
        <v>0</v>
      </c>
      <c r="G655" s="142">
        <v>0</v>
      </c>
      <c r="H655" s="142">
        <v>0</v>
      </c>
      <c r="I655" s="142">
        <v>0</v>
      </c>
      <c r="J655" s="142"/>
      <c r="K655" s="142"/>
      <c r="L655" s="134">
        <v>0</v>
      </c>
      <c r="M655" s="134">
        <v>0</v>
      </c>
      <c r="N655" s="142">
        <v>0</v>
      </c>
      <c r="O655" s="142">
        <v>0</v>
      </c>
      <c r="P655" s="142">
        <v>0</v>
      </c>
      <c r="Q655" s="142">
        <v>0</v>
      </c>
      <c r="R655" s="142">
        <v>0</v>
      </c>
      <c r="S655" s="142">
        <v>0</v>
      </c>
      <c r="T655" s="142">
        <v>0</v>
      </c>
      <c r="U655" s="142">
        <v>0</v>
      </c>
      <c r="V655" s="142">
        <v>0</v>
      </c>
      <c r="W655" s="142">
        <v>0</v>
      </c>
    </row>
    <row r="656" spans="1:23" s="106" customFormat="1" ht="78.75" x14ac:dyDescent="0.25">
      <c r="A656" s="267">
        <f t="shared" si="204"/>
        <v>569</v>
      </c>
      <c r="B656" s="133" t="s">
        <v>1970</v>
      </c>
      <c r="C656" s="138" t="s">
        <v>990</v>
      </c>
      <c r="D656" s="142">
        <v>0</v>
      </c>
      <c r="E656" s="142">
        <v>0</v>
      </c>
      <c r="F656" s="142">
        <v>0</v>
      </c>
      <c r="G656" s="142">
        <v>0</v>
      </c>
      <c r="H656" s="142">
        <v>0</v>
      </c>
      <c r="I656" s="142">
        <v>0</v>
      </c>
      <c r="J656" s="142"/>
      <c r="K656" s="142"/>
      <c r="L656" s="134">
        <v>0</v>
      </c>
      <c r="M656" s="134">
        <v>0</v>
      </c>
      <c r="N656" s="142">
        <v>0</v>
      </c>
      <c r="O656" s="142">
        <v>0</v>
      </c>
      <c r="P656" s="142">
        <v>0</v>
      </c>
      <c r="Q656" s="142">
        <v>0</v>
      </c>
      <c r="R656" s="142">
        <v>0</v>
      </c>
      <c r="S656" s="142">
        <v>0</v>
      </c>
      <c r="T656" s="142">
        <v>0</v>
      </c>
      <c r="U656" s="142">
        <v>0</v>
      </c>
      <c r="V656" s="142">
        <v>0</v>
      </c>
      <c r="W656" s="142">
        <v>0</v>
      </c>
    </row>
    <row r="657" spans="1:23" s="106" customFormat="1" ht="63" x14ac:dyDescent="0.25">
      <c r="A657" s="267">
        <f t="shared" si="204"/>
        <v>570</v>
      </c>
      <c r="B657" s="133" t="s">
        <v>1971</v>
      </c>
      <c r="C657" s="138" t="s">
        <v>991</v>
      </c>
      <c r="D657" s="142">
        <v>0</v>
      </c>
      <c r="E657" s="142">
        <v>0</v>
      </c>
      <c r="F657" s="142">
        <v>0</v>
      </c>
      <c r="G657" s="142">
        <v>0</v>
      </c>
      <c r="H657" s="142">
        <v>0</v>
      </c>
      <c r="I657" s="142">
        <v>0</v>
      </c>
      <c r="J657" s="142"/>
      <c r="K657" s="142"/>
      <c r="L657" s="134">
        <v>0</v>
      </c>
      <c r="M657" s="134">
        <v>0</v>
      </c>
      <c r="N657" s="142">
        <v>0</v>
      </c>
      <c r="O657" s="142">
        <v>0</v>
      </c>
      <c r="P657" s="142">
        <v>0</v>
      </c>
      <c r="Q657" s="142">
        <v>0</v>
      </c>
      <c r="R657" s="142">
        <v>0</v>
      </c>
      <c r="S657" s="142">
        <v>0</v>
      </c>
      <c r="T657" s="142">
        <v>0</v>
      </c>
      <c r="U657" s="142">
        <v>0</v>
      </c>
      <c r="V657" s="142">
        <v>0</v>
      </c>
      <c r="W657" s="142">
        <v>0</v>
      </c>
    </row>
    <row r="658" spans="1:23" s="106" customFormat="1" ht="31.5" x14ac:dyDescent="0.25">
      <c r="A658" s="267">
        <f t="shared" si="204"/>
        <v>571</v>
      </c>
      <c r="B658" s="174" t="s">
        <v>992</v>
      </c>
      <c r="C658" s="138" t="s">
        <v>993</v>
      </c>
      <c r="D658" s="142">
        <v>0</v>
      </c>
      <c r="E658" s="142">
        <v>0</v>
      </c>
      <c r="F658" s="142">
        <v>0</v>
      </c>
      <c r="G658" s="142">
        <v>0</v>
      </c>
      <c r="H658" s="142">
        <v>0</v>
      </c>
      <c r="I658" s="142">
        <v>0</v>
      </c>
      <c r="J658" s="170">
        <v>0</v>
      </c>
      <c r="K658" s="170">
        <v>0</v>
      </c>
      <c r="L658" s="134">
        <v>0</v>
      </c>
      <c r="M658" s="134">
        <v>0</v>
      </c>
      <c r="N658" s="170">
        <f t="shared" ref="N658:W658" si="224">SUM(N659:N667)</f>
        <v>0</v>
      </c>
      <c r="O658" s="170">
        <f t="shared" si="224"/>
        <v>0</v>
      </c>
      <c r="P658" s="170">
        <f t="shared" si="224"/>
        <v>0</v>
      </c>
      <c r="Q658" s="170">
        <f t="shared" si="224"/>
        <v>0</v>
      </c>
      <c r="R658" s="170">
        <f t="shared" si="224"/>
        <v>0</v>
      </c>
      <c r="S658" s="170">
        <f t="shared" si="224"/>
        <v>0</v>
      </c>
      <c r="T658" s="170">
        <f t="shared" si="224"/>
        <v>0</v>
      </c>
      <c r="U658" s="170">
        <f t="shared" si="224"/>
        <v>0</v>
      </c>
      <c r="V658" s="170">
        <f t="shared" si="224"/>
        <v>0</v>
      </c>
      <c r="W658" s="170">
        <f t="shared" si="224"/>
        <v>0</v>
      </c>
    </row>
    <row r="659" spans="1:23" s="106" customFormat="1" ht="47.25" x14ac:dyDescent="0.25">
      <c r="A659" s="267">
        <f t="shared" si="204"/>
        <v>572</v>
      </c>
      <c r="B659" s="133" t="s">
        <v>994</v>
      </c>
      <c r="C659" s="138" t="s">
        <v>995</v>
      </c>
      <c r="D659" s="142">
        <v>0</v>
      </c>
      <c r="E659" s="142">
        <v>0</v>
      </c>
      <c r="F659" s="142">
        <v>0</v>
      </c>
      <c r="G659" s="142">
        <v>0</v>
      </c>
      <c r="H659" s="142">
        <v>0</v>
      </c>
      <c r="I659" s="142">
        <v>0</v>
      </c>
      <c r="J659" s="142"/>
      <c r="K659" s="142"/>
      <c r="L659" s="134">
        <v>0</v>
      </c>
      <c r="M659" s="134">
        <v>0</v>
      </c>
      <c r="N659" s="142">
        <v>0</v>
      </c>
      <c r="O659" s="142">
        <v>0</v>
      </c>
      <c r="P659" s="142">
        <v>0</v>
      </c>
      <c r="Q659" s="142">
        <v>0</v>
      </c>
      <c r="R659" s="142">
        <v>0</v>
      </c>
      <c r="S659" s="142">
        <v>0</v>
      </c>
      <c r="T659" s="142">
        <v>0</v>
      </c>
      <c r="U659" s="142">
        <v>0</v>
      </c>
      <c r="V659" s="142">
        <v>0</v>
      </c>
      <c r="W659" s="142">
        <v>0</v>
      </c>
    </row>
    <row r="660" spans="1:23" s="106" customFormat="1" ht="78.75" x14ac:dyDescent="0.25">
      <c r="A660" s="267">
        <f t="shared" si="204"/>
        <v>573</v>
      </c>
      <c r="B660" s="133" t="s">
        <v>1972</v>
      </c>
      <c r="C660" s="138" t="s">
        <v>996</v>
      </c>
      <c r="D660" s="142">
        <v>0</v>
      </c>
      <c r="E660" s="142">
        <v>0</v>
      </c>
      <c r="F660" s="142">
        <v>0</v>
      </c>
      <c r="G660" s="142">
        <v>0</v>
      </c>
      <c r="H660" s="142">
        <v>0</v>
      </c>
      <c r="I660" s="142">
        <v>0</v>
      </c>
      <c r="J660" s="142"/>
      <c r="K660" s="142"/>
      <c r="L660" s="134">
        <v>0</v>
      </c>
      <c r="M660" s="134">
        <v>0</v>
      </c>
      <c r="N660" s="142">
        <v>0</v>
      </c>
      <c r="O660" s="142">
        <v>0</v>
      </c>
      <c r="P660" s="142">
        <v>0</v>
      </c>
      <c r="Q660" s="142">
        <v>0</v>
      </c>
      <c r="R660" s="142">
        <v>0</v>
      </c>
      <c r="S660" s="142">
        <v>0</v>
      </c>
      <c r="T660" s="142">
        <v>0</v>
      </c>
      <c r="U660" s="142">
        <v>0</v>
      </c>
      <c r="V660" s="142">
        <v>0</v>
      </c>
      <c r="W660" s="142">
        <v>0</v>
      </c>
    </row>
    <row r="661" spans="1:23" s="106" customFormat="1" ht="78.75" x14ac:dyDescent="0.25">
      <c r="A661" s="267">
        <f t="shared" si="204"/>
        <v>574</v>
      </c>
      <c r="B661" s="133" t="s">
        <v>997</v>
      </c>
      <c r="C661" s="138" t="s">
        <v>1726</v>
      </c>
      <c r="D661" s="142">
        <v>0</v>
      </c>
      <c r="E661" s="142">
        <v>0</v>
      </c>
      <c r="F661" s="142">
        <v>0</v>
      </c>
      <c r="G661" s="142">
        <v>0</v>
      </c>
      <c r="H661" s="142">
        <v>0</v>
      </c>
      <c r="I661" s="142">
        <v>0</v>
      </c>
      <c r="J661" s="142"/>
      <c r="K661" s="142"/>
      <c r="L661" s="134">
        <v>0</v>
      </c>
      <c r="M661" s="134">
        <v>0</v>
      </c>
      <c r="N661" s="142">
        <v>0</v>
      </c>
      <c r="O661" s="142">
        <v>0</v>
      </c>
      <c r="P661" s="142">
        <v>0</v>
      </c>
      <c r="Q661" s="142">
        <v>0</v>
      </c>
      <c r="R661" s="142">
        <v>0</v>
      </c>
      <c r="S661" s="142">
        <v>0</v>
      </c>
      <c r="T661" s="142">
        <v>0</v>
      </c>
      <c r="U661" s="142">
        <v>0</v>
      </c>
      <c r="V661" s="142">
        <v>0</v>
      </c>
      <c r="W661" s="142">
        <v>0</v>
      </c>
    </row>
    <row r="662" spans="1:23" s="106" customFormat="1" ht="63" x14ac:dyDescent="0.25">
      <c r="A662" s="267">
        <f t="shared" si="204"/>
        <v>575</v>
      </c>
      <c r="B662" s="133" t="s">
        <v>1973</v>
      </c>
      <c r="C662" s="138" t="s">
        <v>1727</v>
      </c>
      <c r="D662" s="142">
        <v>0</v>
      </c>
      <c r="E662" s="142">
        <v>0</v>
      </c>
      <c r="F662" s="142">
        <v>0</v>
      </c>
      <c r="G662" s="142">
        <v>0</v>
      </c>
      <c r="H662" s="142">
        <v>3.5000000000000003E-2</v>
      </c>
      <c r="I662" s="142">
        <v>0.25</v>
      </c>
      <c r="J662" s="142"/>
      <c r="K662" s="142"/>
      <c r="L662" s="134">
        <v>3.5000000000000003E-2</v>
      </c>
      <c r="M662" s="134">
        <v>0.25</v>
      </c>
      <c r="N662" s="142">
        <v>0</v>
      </c>
      <c r="O662" s="142">
        <v>0</v>
      </c>
      <c r="P662" s="142">
        <v>0</v>
      </c>
      <c r="Q662" s="142">
        <v>0</v>
      </c>
      <c r="R662" s="142">
        <v>0</v>
      </c>
      <c r="S662" s="142">
        <v>0</v>
      </c>
      <c r="T662" s="142">
        <v>0</v>
      </c>
      <c r="U662" s="142">
        <v>0</v>
      </c>
      <c r="V662" s="142">
        <v>0</v>
      </c>
      <c r="W662" s="142">
        <v>0</v>
      </c>
    </row>
    <row r="663" spans="1:23" s="106" customFormat="1" ht="47.25" x14ac:dyDescent="0.25">
      <c r="A663" s="267">
        <f t="shared" si="204"/>
        <v>576</v>
      </c>
      <c r="B663" s="133" t="s">
        <v>998</v>
      </c>
      <c r="C663" s="138" t="s">
        <v>1728</v>
      </c>
      <c r="D663" s="142">
        <v>0</v>
      </c>
      <c r="E663" s="142">
        <v>0</v>
      </c>
      <c r="F663" s="142">
        <v>0</v>
      </c>
      <c r="G663" s="142">
        <v>0</v>
      </c>
      <c r="H663" s="142">
        <v>0</v>
      </c>
      <c r="I663" s="142">
        <v>0</v>
      </c>
      <c r="J663" s="142"/>
      <c r="K663" s="142"/>
      <c r="L663" s="134">
        <v>0</v>
      </c>
      <c r="M663" s="134">
        <v>0</v>
      </c>
      <c r="N663" s="142">
        <v>0</v>
      </c>
      <c r="O663" s="142">
        <v>0</v>
      </c>
      <c r="P663" s="142">
        <v>0</v>
      </c>
      <c r="Q663" s="142">
        <v>0</v>
      </c>
      <c r="R663" s="142">
        <v>0</v>
      </c>
      <c r="S663" s="142">
        <v>0</v>
      </c>
      <c r="T663" s="142">
        <v>0</v>
      </c>
      <c r="U663" s="142">
        <v>0</v>
      </c>
      <c r="V663" s="142">
        <v>0</v>
      </c>
      <c r="W663" s="142">
        <v>0</v>
      </c>
    </row>
    <row r="664" spans="1:23" s="106" customFormat="1" ht="15.75" x14ac:dyDescent="0.25">
      <c r="A664" s="267"/>
      <c r="B664" s="187" t="s">
        <v>388</v>
      </c>
      <c r="C664" s="188"/>
      <c r="D664" s="201">
        <f t="shared" ref="D664:L664" si="225">SUM(D665:D686)</f>
        <v>0.33</v>
      </c>
      <c r="E664" s="201">
        <f t="shared" si="225"/>
        <v>0.4</v>
      </c>
      <c r="F664" s="201">
        <f t="shared" si="225"/>
        <v>1.2130000000000001</v>
      </c>
      <c r="G664" s="201">
        <f t="shared" si="225"/>
        <v>0.96000000000000008</v>
      </c>
      <c r="H664" s="201">
        <f t="shared" si="225"/>
        <v>9.5500000000000002E-2</v>
      </c>
      <c r="I664" s="201">
        <f t="shared" si="225"/>
        <v>0.25</v>
      </c>
      <c r="J664" s="201">
        <f t="shared" si="225"/>
        <v>0</v>
      </c>
      <c r="K664" s="201">
        <f t="shared" si="225"/>
        <v>0</v>
      </c>
      <c r="L664" s="201">
        <f t="shared" si="225"/>
        <v>1.6384999999999998</v>
      </c>
      <c r="M664" s="201">
        <v>1.61</v>
      </c>
      <c r="N664" s="201">
        <f t="shared" ref="N664:W664" si="226">SUM(N665:N686)</f>
        <v>0</v>
      </c>
      <c r="O664" s="201">
        <f t="shared" si="226"/>
        <v>0</v>
      </c>
      <c r="P664" s="201">
        <f t="shared" si="226"/>
        <v>0</v>
      </c>
      <c r="Q664" s="201">
        <f t="shared" si="226"/>
        <v>0</v>
      </c>
      <c r="R664" s="201">
        <f t="shared" si="226"/>
        <v>0</v>
      </c>
      <c r="S664" s="201">
        <f t="shared" si="226"/>
        <v>0</v>
      </c>
      <c r="T664" s="201">
        <f t="shared" si="226"/>
        <v>0</v>
      </c>
      <c r="U664" s="201">
        <f t="shared" si="226"/>
        <v>0</v>
      </c>
      <c r="V664" s="201">
        <f t="shared" si="226"/>
        <v>0</v>
      </c>
      <c r="W664" s="201">
        <f t="shared" si="226"/>
        <v>0</v>
      </c>
    </row>
    <row r="665" spans="1:23" s="106" customFormat="1" ht="47.25" x14ac:dyDescent="0.25">
      <c r="A665" s="267">
        <f t="shared" ref="A665:A728" si="227">IF(A664&gt;0,A664+1,A663+1)</f>
        <v>577</v>
      </c>
      <c r="B665" s="133" t="s">
        <v>999</v>
      </c>
      <c r="C665" s="138" t="s">
        <v>1000</v>
      </c>
      <c r="D665" s="142">
        <v>0</v>
      </c>
      <c r="E665" s="142">
        <v>0</v>
      </c>
      <c r="F665" s="142">
        <v>0</v>
      </c>
      <c r="G665" s="142">
        <v>0</v>
      </c>
      <c r="H665" s="142">
        <v>0</v>
      </c>
      <c r="I665" s="142">
        <v>0</v>
      </c>
      <c r="J665" s="142"/>
      <c r="K665" s="142"/>
      <c r="L665" s="134">
        <v>0</v>
      </c>
      <c r="M665" s="134">
        <v>0</v>
      </c>
      <c r="N665" s="142">
        <v>0</v>
      </c>
      <c r="O665" s="142">
        <v>0</v>
      </c>
      <c r="P665" s="142">
        <v>0</v>
      </c>
      <c r="Q665" s="142">
        <v>0</v>
      </c>
      <c r="R665" s="142">
        <v>0</v>
      </c>
      <c r="S665" s="142">
        <v>0</v>
      </c>
      <c r="T665" s="142">
        <v>0</v>
      </c>
      <c r="U665" s="142">
        <v>0</v>
      </c>
      <c r="V665" s="142">
        <v>0</v>
      </c>
      <c r="W665" s="142">
        <v>0</v>
      </c>
    </row>
    <row r="666" spans="1:23" s="106" customFormat="1" ht="94.5" x14ac:dyDescent="0.25">
      <c r="A666" s="267">
        <f t="shared" si="227"/>
        <v>578</v>
      </c>
      <c r="B666" s="133" t="s">
        <v>1974</v>
      </c>
      <c r="C666" s="138" t="s">
        <v>1001</v>
      </c>
      <c r="D666" s="142">
        <v>0</v>
      </c>
      <c r="E666" s="142">
        <v>0</v>
      </c>
      <c r="F666" s="142">
        <v>0</v>
      </c>
      <c r="G666" s="142">
        <v>0</v>
      </c>
      <c r="H666" s="142">
        <v>0</v>
      </c>
      <c r="I666" s="142">
        <v>0</v>
      </c>
      <c r="J666" s="142"/>
      <c r="K666" s="142"/>
      <c r="L666" s="134">
        <v>0</v>
      </c>
      <c r="M666" s="134">
        <v>0</v>
      </c>
      <c r="N666" s="142">
        <v>0</v>
      </c>
      <c r="O666" s="142">
        <v>0</v>
      </c>
      <c r="P666" s="142">
        <v>0</v>
      </c>
      <c r="Q666" s="142">
        <v>0</v>
      </c>
      <c r="R666" s="142">
        <v>0</v>
      </c>
      <c r="S666" s="142">
        <v>0</v>
      </c>
      <c r="T666" s="142">
        <v>0</v>
      </c>
      <c r="U666" s="142">
        <v>0</v>
      </c>
      <c r="V666" s="142">
        <v>0</v>
      </c>
      <c r="W666" s="142">
        <v>0</v>
      </c>
    </row>
    <row r="667" spans="1:23" s="106" customFormat="1" ht="63" x14ac:dyDescent="0.25">
      <c r="A667" s="267">
        <f t="shared" si="227"/>
        <v>579</v>
      </c>
      <c r="B667" s="133" t="s">
        <v>1002</v>
      </c>
      <c r="C667" s="138" t="s">
        <v>1003</v>
      </c>
      <c r="D667" s="142">
        <v>0</v>
      </c>
      <c r="E667" s="142">
        <v>0</v>
      </c>
      <c r="F667" s="142">
        <v>0</v>
      </c>
      <c r="G667" s="142">
        <v>0</v>
      </c>
      <c r="H667" s="142">
        <v>0</v>
      </c>
      <c r="I667" s="142">
        <v>0</v>
      </c>
      <c r="J667" s="142"/>
      <c r="K667" s="142"/>
      <c r="L667" s="134">
        <v>0</v>
      </c>
      <c r="M667" s="134">
        <v>0</v>
      </c>
      <c r="N667" s="142">
        <v>0</v>
      </c>
      <c r="O667" s="142">
        <v>0</v>
      </c>
      <c r="P667" s="142">
        <v>0</v>
      </c>
      <c r="Q667" s="142">
        <v>0</v>
      </c>
      <c r="R667" s="142">
        <v>0</v>
      </c>
      <c r="S667" s="142">
        <v>0</v>
      </c>
      <c r="T667" s="142">
        <v>0</v>
      </c>
      <c r="U667" s="142">
        <v>0</v>
      </c>
      <c r="V667" s="142">
        <v>0</v>
      </c>
      <c r="W667" s="142">
        <v>0</v>
      </c>
    </row>
    <row r="668" spans="1:23" s="106" customFormat="1" ht="94.5" x14ac:dyDescent="0.25">
      <c r="A668" s="267">
        <f t="shared" si="227"/>
        <v>580</v>
      </c>
      <c r="B668" s="174" t="s">
        <v>1004</v>
      </c>
      <c r="C668" s="138" t="s">
        <v>1005</v>
      </c>
      <c r="D668" s="142">
        <v>0</v>
      </c>
      <c r="E668" s="142">
        <v>0</v>
      </c>
      <c r="F668" s="142">
        <v>0</v>
      </c>
      <c r="G668" s="142">
        <v>0</v>
      </c>
      <c r="H668" s="142">
        <v>0</v>
      </c>
      <c r="I668" s="142">
        <v>0</v>
      </c>
      <c r="J668" s="170">
        <v>0</v>
      </c>
      <c r="K668" s="170">
        <v>0</v>
      </c>
      <c r="L668" s="134">
        <v>0</v>
      </c>
      <c r="M668" s="134">
        <v>0</v>
      </c>
      <c r="N668" s="170">
        <f t="shared" ref="N668:W668" si="228">SUM(N669:N688)</f>
        <v>0</v>
      </c>
      <c r="O668" s="170">
        <f t="shared" si="228"/>
        <v>0</v>
      </c>
      <c r="P668" s="170">
        <f t="shared" si="228"/>
        <v>0</v>
      </c>
      <c r="Q668" s="170">
        <f t="shared" si="228"/>
        <v>0</v>
      </c>
      <c r="R668" s="170">
        <f t="shared" si="228"/>
        <v>0</v>
      </c>
      <c r="S668" s="170">
        <f t="shared" si="228"/>
        <v>0</v>
      </c>
      <c r="T668" s="170">
        <f t="shared" si="228"/>
        <v>0</v>
      </c>
      <c r="U668" s="170">
        <f t="shared" si="228"/>
        <v>0</v>
      </c>
      <c r="V668" s="170">
        <f t="shared" si="228"/>
        <v>0</v>
      </c>
      <c r="W668" s="170">
        <f t="shared" si="228"/>
        <v>0</v>
      </c>
    </row>
    <row r="669" spans="1:23" s="106" customFormat="1" ht="47.25" x14ac:dyDescent="0.25">
      <c r="A669" s="267">
        <f t="shared" si="227"/>
        <v>581</v>
      </c>
      <c r="B669" s="133" t="s">
        <v>1006</v>
      </c>
      <c r="C669" s="138" t="s">
        <v>1007</v>
      </c>
      <c r="D669" s="142">
        <v>0</v>
      </c>
      <c r="E669" s="142">
        <v>0</v>
      </c>
      <c r="F669" s="142">
        <v>0</v>
      </c>
      <c r="G669" s="142">
        <v>0</v>
      </c>
      <c r="H669" s="142">
        <v>0</v>
      </c>
      <c r="I669" s="142">
        <v>0</v>
      </c>
      <c r="J669" s="142"/>
      <c r="K669" s="142"/>
      <c r="L669" s="134">
        <v>0</v>
      </c>
      <c r="M669" s="134">
        <v>0</v>
      </c>
      <c r="N669" s="142">
        <v>0</v>
      </c>
      <c r="O669" s="142">
        <v>0</v>
      </c>
      <c r="P669" s="142">
        <v>0</v>
      </c>
      <c r="Q669" s="142">
        <v>0</v>
      </c>
      <c r="R669" s="142">
        <v>0</v>
      </c>
      <c r="S669" s="142">
        <v>0</v>
      </c>
      <c r="T669" s="142">
        <v>0</v>
      </c>
      <c r="U669" s="142">
        <v>0</v>
      </c>
      <c r="V669" s="142">
        <v>0</v>
      </c>
      <c r="W669" s="142">
        <v>0</v>
      </c>
    </row>
    <row r="670" spans="1:23" s="106" customFormat="1" ht="47.25" x14ac:dyDescent="0.25">
      <c r="A670" s="267">
        <f t="shared" si="227"/>
        <v>582</v>
      </c>
      <c r="B670" s="133" t="s">
        <v>1008</v>
      </c>
      <c r="C670" s="138" t="s">
        <v>1009</v>
      </c>
      <c r="D670" s="142">
        <v>0</v>
      </c>
      <c r="E670" s="142">
        <v>0</v>
      </c>
      <c r="F670" s="142">
        <v>0</v>
      </c>
      <c r="G670" s="142">
        <v>0</v>
      </c>
      <c r="H670" s="142">
        <v>0</v>
      </c>
      <c r="I670" s="142">
        <v>0</v>
      </c>
      <c r="J670" s="142"/>
      <c r="K670" s="142"/>
      <c r="L670" s="134">
        <v>0</v>
      </c>
      <c r="M670" s="134">
        <v>0</v>
      </c>
      <c r="N670" s="142">
        <v>0</v>
      </c>
      <c r="O670" s="142">
        <v>0</v>
      </c>
      <c r="P670" s="142">
        <v>0</v>
      </c>
      <c r="Q670" s="142">
        <v>0</v>
      </c>
      <c r="R670" s="142">
        <v>0</v>
      </c>
      <c r="S670" s="142">
        <v>0</v>
      </c>
      <c r="T670" s="142">
        <v>0</v>
      </c>
      <c r="U670" s="142">
        <v>0</v>
      </c>
      <c r="V670" s="142">
        <v>0</v>
      </c>
      <c r="W670" s="142">
        <v>0</v>
      </c>
    </row>
    <row r="671" spans="1:23" s="106" customFormat="1" ht="47.25" x14ac:dyDescent="0.25">
      <c r="A671" s="267">
        <f t="shared" si="227"/>
        <v>583</v>
      </c>
      <c r="B671" s="133" t="s">
        <v>1010</v>
      </c>
      <c r="C671" s="138" t="s">
        <v>1011</v>
      </c>
      <c r="D671" s="142">
        <v>0</v>
      </c>
      <c r="E671" s="142">
        <v>0</v>
      </c>
      <c r="F671" s="142">
        <v>0</v>
      </c>
      <c r="G671" s="142">
        <v>0</v>
      </c>
      <c r="H671" s="142">
        <v>0</v>
      </c>
      <c r="I671" s="142">
        <v>0</v>
      </c>
      <c r="J671" s="142"/>
      <c r="K671" s="142"/>
      <c r="L671" s="134">
        <v>0</v>
      </c>
      <c r="M671" s="134">
        <v>0</v>
      </c>
      <c r="N671" s="142">
        <v>0</v>
      </c>
      <c r="O671" s="142">
        <v>0</v>
      </c>
      <c r="P671" s="142">
        <v>0</v>
      </c>
      <c r="Q671" s="142">
        <v>0</v>
      </c>
      <c r="R671" s="142">
        <v>0</v>
      </c>
      <c r="S671" s="142">
        <v>0</v>
      </c>
      <c r="T671" s="142">
        <v>0</v>
      </c>
      <c r="U671" s="142">
        <v>0</v>
      </c>
      <c r="V671" s="142">
        <v>0</v>
      </c>
      <c r="W671" s="142">
        <v>0</v>
      </c>
    </row>
    <row r="672" spans="1:23" s="106" customFormat="1" ht="31.5" x14ac:dyDescent="0.25">
      <c r="A672" s="267">
        <f t="shared" si="227"/>
        <v>584</v>
      </c>
      <c r="B672" s="133" t="s">
        <v>1012</v>
      </c>
      <c r="C672" s="138" t="s">
        <v>1013</v>
      </c>
      <c r="D672" s="142">
        <v>0</v>
      </c>
      <c r="E672" s="142">
        <v>0</v>
      </c>
      <c r="F672" s="142">
        <v>0</v>
      </c>
      <c r="G672" s="142">
        <v>0</v>
      </c>
      <c r="H672" s="142">
        <v>0</v>
      </c>
      <c r="I672" s="142">
        <v>0</v>
      </c>
      <c r="J672" s="142"/>
      <c r="K672" s="142"/>
      <c r="L672" s="134">
        <v>0</v>
      </c>
      <c r="M672" s="134">
        <v>0</v>
      </c>
      <c r="N672" s="142">
        <v>0</v>
      </c>
      <c r="O672" s="142">
        <v>0</v>
      </c>
      <c r="P672" s="142">
        <v>0</v>
      </c>
      <c r="Q672" s="142">
        <v>0</v>
      </c>
      <c r="R672" s="142">
        <v>0</v>
      </c>
      <c r="S672" s="142">
        <v>0</v>
      </c>
      <c r="T672" s="142">
        <v>0</v>
      </c>
      <c r="U672" s="142">
        <v>0</v>
      </c>
      <c r="V672" s="142">
        <v>0</v>
      </c>
      <c r="W672" s="142">
        <v>0</v>
      </c>
    </row>
    <row r="673" spans="1:23" s="106" customFormat="1" ht="63" x14ac:dyDescent="0.25">
      <c r="A673" s="267">
        <f t="shared" si="227"/>
        <v>585</v>
      </c>
      <c r="B673" s="133" t="s">
        <v>1975</v>
      </c>
      <c r="C673" s="138" t="s">
        <v>1014</v>
      </c>
      <c r="D673" s="142">
        <v>0.33</v>
      </c>
      <c r="E673" s="142">
        <v>0.4</v>
      </c>
      <c r="F673" s="142">
        <v>0</v>
      </c>
      <c r="G673" s="142">
        <v>0</v>
      </c>
      <c r="H673" s="142">
        <v>0</v>
      </c>
      <c r="I673" s="142">
        <v>0</v>
      </c>
      <c r="J673" s="142"/>
      <c r="K673" s="142"/>
      <c r="L673" s="134">
        <v>0.33</v>
      </c>
      <c r="M673" s="134">
        <v>0.4</v>
      </c>
      <c r="N673" s="142">
        <v>0</v>
      </c>
      <c r="O673" s="142">
        <v>0</v>
      </c>
      <c r="P673" s="142">
        <v>0</v>
      </c>
      <c r="Q673" s="142">
        <v>0</v>
      </c>
      <c r="R673" s="142">
        <v>0</v>
      </c>
      <c r="S673" s="142">
        <v>0</v>
      </c>
      <c r="T673" s="142">
        <v>0</v>
      </c>
      <c r="U673" s="142">
        <v>0</v>
      </c>
      <c r="V673" s="142">
        <v>0</v>
      </c>
      <c r="W673" s="142">
        <v>0</v>
      </c>
    </row>
    <row r="674" spans="1:23" s="106" customFormat="1" ht="47.25" x14ac:dyDescent="0.25">
      <c r="A674" s="267">
        <f t="shared" si="227"/>
        <v>586</v>
      </c>
      <c r="B674" s="133" t="s">
        <v>1015</v>
      </c>
      <c r="C674" s="138" t="s">
        <v>1016</v>
      </c>
      <c r="D674" s="142">
        <v>0</v>
      </c>
      <c r="E674" s="142">
        <v>0</v>
      </c>
      <c r="F674" s="142">
        <v>0</v>
      </c>
      <c r="G674" s="142">
        <v>0</v>
      </c>
      <c r="H674" s="142">
        <v>0</v>
      </c>
      <c r="I674" s="142">
        <v>0</v>
      </c>
      <c r="J674" s="142"/>
      <c r="K674" s="142"/>
      <c r="L674" s="134">
        <v>0</v>
      </c>
      <c r="M674" s="134">
        <v>0</v>
      </c>
      <c r="N674" s="142">
        <v>0</v>
      </c>
      <c r="O674" s="142">
        <v>0</v>
      </c>
      <c r="P674" s="142">
        <v>0</v>
      </c>
      <c r="Q674" s="142">
        <v>0</v>
      </c>
      <c r="R674" s="142">
        <v>0</v>
      </c>
      <c r="S674" s="142">
        <v>0</v>
      </c>
      <c r="T674" s="142">
        <v>0</v>
      </c>
      <c r="U674" s="142">
        <v>0</v>
      </c>
      <c r="V674" s="142">
        <v>0</v>
      </c>
      <c r="W674" s="142">
        <v>0</v>
      </c>
    </row>
    <row r="675" spans="1:23" s="106" customFormat="1" ht="63" x14ac:dyDescent="0.25">
      <c r="A675" s="267">
        <f t="shared" si="227"/>
        <v>587</v>
      </c>
      <c r="B675" s="133" t="s">
        <v>1017</v>
      </c>
      <c r="C675" s="138" t="s">
        <v>1018</v>
      </c>
      <c r="D675" s="142">
        <v>0</v>
      </c>
      <c r="E675" s="142">
        <v>0</v>
      </c>
      <c r="F675" s="142">
        <v>0.6</v>
      </c>
      <c r="G675" s="142">
        <v>0</v>
      </c>
      <c r="H675" s="142">
        <v>0</v>
      </c>
      <c r="I675" s="142">
        <v>0</v>
      </c>
      <c r="J675" s="142"/>
      <c r="K675" s="142"/>
      <c r="L675" s="134">
        <v>0.6</v>
      </c>
      <c r="M675" s="134">
        <v>0</v>
      </c>
      <c r="N675" s="142">
        <v>0</v>
      </c>
      <c r="O675" s="142">
        <v>0</v>
      </c>
      <c r="P675" s="142">
        <v>0</v>
      </c>
      <c r="Q675" s="142">
        <v>0</v>
      </c>
      <c r="R675" s="142">
        <v>0</v>
      </c>
      <c r="S675" s="142">
        <v>0</v>
      </c>
      <c r="T675" s="142">
        <v>0</v>
      </c>
      <c r="U675" s="142">
        <v>0</v>
      </c>
      <c r="V675" s="142">
        <v>0</v>
      </c>
      <c r="W675" s="142">
        <v>0</v>
      </c>
    </row>
    <row r="676" spans="1:23" s="106" customFormat="1" ht="31.5" x14ac:dyDescent="0.25">
      <c r="A676" s="267">
        <f t="shared" si="227"/>
        <v>588</v>
      </c>
      <c r="B676" s="133" t="s">
        <v>1019</v>
      </c>
      <c r="C676" s="138" t="s">
        <v>1020</v>
      </c>
      <c r="D676" s="142">
        <v>0</v>
      </c>
      <c r="E676" s="142">
        <v>0</v>
      </c>
      <c r="F676" s="142">
        <v>0</v>
      </c>
      <c r="G676" s="142">
        <v>0</v>
      </c>
      <c r="H676" s="142">
        <v>0</v>
      </c>
      <c r="I676" s="142">
        <v>0</v>
      </c>
      <c r="J676" s="142"/>
      <c r="K676" s="142"/>
      <c r="L676" s="134">
        <v>0</v>
      </c>
      <c r="M676" s="134">
        <v>0</v>
      </c>
      <c r="N676" s="142">
        <v>0</v>
      </c>
      <c r="O676" s="142">
        <v>0</v>
      </c>
      <c r="P676" s="142">
        <v>0</v>
      </c>
      <c r="Q676" s="142">
        <v>0</v>
      </c>
      <c r="R676" s="142">
        <v>0</v>
      </c>
      <c r="S676" s="142">
        <v>0</v>
      </c>
      <c r="T676" s="142">
        <v>0</v>
      </c>
      <c r="U676" s="142">
        <v>0</v>
      </c>
      <c r="V676" s="142">
        <v>0</v>
      </c>
      <c r="W676" s="142">
        <v>0</v>
      </c>
    </row>
    <row r="677" spans="1:23" s="106" customFormat="1" ht="63" x14ac:dyDescent="0.25">
      <c r="A677" s="267">
        <f t="shared" si="227"/>
        <v>589</v>
      </c>
      <c r="B677" s="133" t="s">
        <v>1976</v>
      </c>
      <c r="C677" s="139" t="s">
        <v>1021</v>
      </c>
      <c r="D677" s="142">
        <v>0</v>
      </c>
      <c r="E677" s="142">
        <v>0</v>
      </c>
      <c r="F677" s="142">
        <v>0</v>
      </c>
      <c r="G677" s="142">
        <v>0</v>
      </c>
      <c r="H677" s="142">
        <v>0</v>
      </c>
      <c r="I677" s="142">
        <v>0</v>
      </c>
      <c r="J677" s="142"/>
      <c r="K677" s="142"/>
      <c r="L677" s="134">
        <v>0</v>
      </c>
      <c r="M677" s="134">
        <v>0</v>
      </c>
      <c r="N677" s="142">
        <v>0</v>
      </c>
      <c r="O677" s="142">
        <v>0</v>
      </c>
      <c r="P677" s="142">
        <v>0</v>
      </c>
      <c r="Q677" s="142">
        <v>0</v>
      </c>
      <c r="R677" s="142">
        <v>0</v>
      </c>
      <c r="S677" s="142">
        <v>0</v>
      </c>
      <c r="T677" s="142">
        <v>0</v>
      </c>
      <c r="U677" s="142">
        <v>0</v>
      </c>
      <c r="V677" s="142">
        <v>0</v>
      </c>
      <c r="W677" s="142">
        <v>0</v>
      </c>
    </row>
    <row r="678" spans="1:23" s="106" customFormat="1" ht="47.25" x14ac:dyDescent="0.25">
      <c r="A678" s="267">
        <f t="shared" si="227"/>
        <v>590</v>
      </c>
      <c r="B678" s="133" t="s">
        <v>1022</v>
      </c>
      <c r="C678" s="139" t="s">
        <v>1023</v>
      </c>
      <c r="D678" s="142">
        <v>0</v>
      </c>
      <c r="E678" s="142">
        <v>0</v>
      </c>
      <c r="F678" s="142">
        <v>0.53100000000000003</v>
      </c>
      <c r="G678" s="142">
        <v>0.16</v>
      </c>
      <c r="H678" s="142">
        <v>0</v>
      </c>
      <c r="I678" s="142">
        <v>0</v>
      </c>
      <c r="J678" s="142"/>
      <c r="K678" s="142"/>
      <c r="L678" s="134">
        <v>0.53100000000000003</v>
      </c>
      <c r="M678" s="134">
        <v>0.16</v>
      </c>
      <c r="N678" s="142">
        <v>0</v>
      </c>
      <c r="O678" s="142">
        <v>0</v>
      </c>
      <c r="P678" s="142">
        <v>0</v>
      </c>
      <c r="Q678" s="142">
        <v>0</v>
      </c>
      <c r="R678" s="142">
        <v>0</v>
      </c>
      <c r="S678" s="142">
        <v>0</v>
      </c>
      <c r="T678" s="142">
        <v>0</v>
      </c>
      <c r="U678" s="142">
        <v>0</v>
      </c>
      <c r="V678" s="142">
        <v>0</v>
      </c>
      <c r="W678" s="142">
        <v>0</v>
      </c>
    </row>
    <row r="679" spans="1:23" s="106" customFormat="1" ht="63" x14ac:dyDescent="0.25">
      <c r="A679" s="267">
        <f t="shared" si="227"/>
        <v>591</v>
      </c>
      <c r="B679" s="133" t="s">
        <v>1977</v>
      </c>
      <c r="C679" s="139" t="s">
        <v>1024</v>
      </c>
      <c r="D679" s="142">
        <v>0</v>
      </c>
      <c r="E679" s="142">
        <v>0</v>
      </c>
      <c r="F679" s="142">
        <v>0</v>
      </c>
      <c r="G679" s="142">
        <v>0</v>
      </c>
      <c r="H679" s="142">
        <v>0</v>
      </c>
      <c r="I679" s="142">
        <v>0</v>
      </c>
      <c r="J679" s="142"/>
      <c r="K679" s="142"/>
      <c r="L679" s="134">
        <v>0</v>
      </c>
      <c r="M679" s="134">
        <v>0</v>
      </c>
      <c r="N679" s="142">
        <v>0</v>
      </c>
      <c r="O679" s="142">
        <v>0</v>
      </c>
      <c r="P679" s="142">
        <v>0</v>
      </c>
      <c r="Q679" s="142">
        <v>0</v>
      </c>
      <c r="R679" s="142">
        <v>0</v>
      </c>
      <c r="S679" s="142">
        <v>0</v>
      </c>
      <c r="T679" s="142">
        <v>0</v>
      </c>
      <c r="U679" s="142">
        <v>0</v>
      </c>
      <c r="V679" s="142">
        <v>0</v>
      </c>
      <c r="W679" s="142">
        <v>0</v>
      </c>
    </row>
    <row r="680" spans="1:23" s="106" customFormat="1" ht="63" x14ac:dyDescent="0.25">
      <c r="A680" s="267">
        <f t="shared" si="227"/>
        <v>592</v>
      </c>
      <c r="B680" s="133" t="s">
        <v>1978</v>
      </c>
      <c r="C680" s="139" t="s">
        <v>1025</v>
      </c>
      <c r="D680" s="142">
        <v>0</v>
      </c>
      <c r="E680" s="142">
        <v>0</v>
      </c>
      <c r="F680" s="142">
        <v>0</v>
      </c>
      <c r="G680" s="142">
        <v>0</v>
      </c>
      <c r="H680" s="142">
        <v>0</v>
      </c>
      <c r="I680" s="142">
        <v>0</v>
      </c>
      <c r="J680" s="142"/>
      <c r="K680" s="142"/>
      <c r="L680" s="134">
        <v>0</v>
      </c>
      <c r="M680" s="134">
        <v>0</v>
      </c>
      <c r="N680" s="142">
        <v>0</v>
      </c>
      <c r="O680" s="142">
        <v>0</v>
      </c>
      <c r="P680" s="142">
        <v>0</v>
      </c>
      <c r="Q680" s="142">
        <v>0</v>
      </c>
      <c r="R680" s="142">
        <v>0</v>
      </c>
      <c r="S680" s="142">
        <v>0</v>
      </c>
      <c r="T680" s="142">
        <v>0</v>
      </c>
      <c r="U680" s="142">
        <v>0</v>
      </c>
      <c r="V680" s="142">
        <v>0</v>
      </c>
      <c r="W680" s="142">
        <v>0</v>
      </c>
    </row>
    <row r="681" spans="1:23" s="106" customFormat="1" ht="78.75" x14ac:dyDescent="0.25">
      <c r="A681" s="267">
        <f t="shared" si="227"/>
        <v>593</v>
      </c>
      <c r="B681" s="133" t="s">
        <v>1979</v>
      </c>
      <c r="C681" s="138" t="s">
        <v>1729</v>
      </c>
      <c r="D681" s="142">
        <v>0</v>
      </c>
      <c r="E681" s="142">
        <v>0</v>
      </c>
      <c r="F681" s="142">
        <v>8.2000000000000003E-2</v>
      </c>
      <c r="G681" s="142">
        <v>0.8</v>
      </c>
      <c r="H681" s="142">
        <v>0</v>
      </c>
      <c r="I681" s="142">
        <v>0</v>
      </c>
      <c r="J681" s="142"/>
      <c r="K681" s="142"/>
      <c r="L681" s="134">
        <v>8.2000000000000003E-2</v>
      </c>
      <c r="M681" s="134">
        <v>0.8</v>
      </c>
      <c r="N681" s="142">
        <v>0</v>
      </c>
      <c r="O681" s="142">
        <v>0</v>
      </c>
      <c r="P681" s="142">
        <v>0</v>
      </c>
      <c r="Q681" s="142">
        <v>0</v>
      </c>
      <c r="R681" s="142">
        <v>0</v>
      </c>
      <c r="S681" s="142">
        <v>0</v>
      </c>
      <c r="T681" s="142">
        <v>0</v>
      </c>
      <c r="U681" s="142">
        <v>0</v>
      </c>
      <c r="V681" s="142">
        <v>0</v>
      </c>
      <c r="W681" s="142">
        <v>0</v>
      </c>
    </row>
    <row r="682" spans="1:23" s="106" customFormat="1" ht="63" x14ac:dyDescent="0.25">
      <c r="A682" s="267">
        <f t="shared" si="227"/>
        <v>594</v>
      </c>
      <c r="B682" s="133" t="s">
        <v>1980</v>
      </c>
      <c r="C682" s="138" t="s">
        <v>1730</v>
      </c>
      <c r="D682" s="142">
        <v>0</v>
      </c>
      <c r="E682" s="142">
        <v>0</v>
      </c>
      <c r="F682" s="142">
        <v>0</v>
      </c>
      <c r="G682" s="142">
        <v>0</v>
      </c>
      <c r="H682" s="142">
        <v>0</v>
      </c>
      <c r="I682" s="142">
        <v>0</v>
      </c>
      <c r="J682" s="142"/>
      <c r="K682" s="142"/>
      <c r="L682" s="134">
        <v>0</v>
      </c>
      <c r="M682" s="134">
        <v>0</v>
      </c>
      <c r="N682" s="142">
        <v>0</v>
      </c>
      <c r="O682" s="142">
        <v>0</v>
      </c>
      <c r="P682" s="142">
        <v>0</v>
      </c>
      <c r="Q682" s="142">
        <v>0</v>
      </c>
      <c r="R682" s="142">
        <v>0</v>
      </c>
      <c r="S682" s="142">
        <v>0</v>
      </c>
      <c r="T682" s="142">
        <v>0</v>
      </c>
      <c r="U682" s="142">
        <v>0</v>
      </c>
      <c r="V682" s="142">
        <v>0</v>
      </c>
      <c r="W682" s="142">
        <v>0</v>
      </c>
    </row>
    <row r="683" spans="1:23" s="106" customFormat="1" ht="47.25" x14ac:dyDescent="0.25">
      <c r="A683" s="267">
        <f t="shared" si="227"/>
        <v>595</v>
      </c>
      <c r="B683" s="133" t="s">
        <v>1026</v>
      </c>
      <c r="C683" s="138" t="s">
        <v>1027</v>
      </c>
      <c r="D683" s="142">
        <v>0</v>
      </c>
      <c r="E683" s="142">
        <v>0</v>
      </c>
      <c r="F683" s="142">
        <v>0</v>
      </c>
      <c r="G683" s="142">
        <v>0</v>
      </c>
      <c r="H683" s="142">
        <v>0</v>
      </c>
      <c r="I683" s="142">
        <v>0</v>
      </c>
      <c r="J683" s="142"/>
      <c r="K683" s="142"/>
      <c r="L683" s="134">
        <v>0</v>
      </c>
      <c r="M683" s="134">
        <v>0</v>
      </c>
      <c r="N683" s="142">
        <v>0</v>
      </c>
      <c r="O683" s="142">
        <v>0</v>
      </c>
      <c r="P683" s="142">
        <v>0</v>
      </c>
      <c r="Q683" s="142">
        <v>0</v>
      </c>
      <c r="R683" s="142">
        <v>0</v>
      </c>
      <c r="S683" s="142">
        <v>0</v>
      </c>
      <c r="T683" s="142">
        <v>0</v>
      </c>
      <c r="U683" s="142">
        <v>0</v>
      </c>
      <c r="V683" s="142">
        <v>0</v>
      </c>
      <c r="W683" s="142">
        <v>0</v>
      </c>
    </row>
    <row r="684" spans="1:23" s="106" customFormat="1" ht="47.25" x14ac:dyDescent="0.25">
      <c r="A684" s="267">
        <f t="shared" si="227"/>
        <v>596</v>
      </c>
      <c r="B684" s="133" t="s">
        <v>1028</v>
      </c>
      <c r="C684" s="138" t="s">
        <v>1731</v>
      </c>
      <c r="D684" s="142">
        <v>0</v>
      </c>
      <c r="E684" s="142">
        <v>0</v>
      </c>
      <c r="F684" s="142">
        <v>0</v>
      </c>
      <c r="G684" s="142">
        <v>0</v>
      </c>
      <c r="H684" s="142">
        <v>9.5500000000000002E-2</v>
      </c>
      <c r="I684" s="142">
        <v>0.25</v>
      </c>
      <c r="J684" s="142"/>
      <c r="K684" s="142"/>
      <c r="L684" s="134">
        <v>9.5500000000000002E-2</v>
      </c>
      <c r="M684" s="134">
        <v>0.25</v>
      </c>
      <c r="N684" s="142">
        <v>0</v>
      </c>
      <c r="O684" s="142">
        <v>0</v>
      </c>
      <c r="P684" s="142">
        <v>0</v>
      </c>
      <c r="Q684" s="142">
        <v>0</v>
      </c>
      <c r="R684" s="142">
        <v>0</v>
      </c>
      <c r="S684" s="142">
        <v>0</v>
      </c>
      <c r="T684" s="142">
        <v>0</v>
      </c>
      <c r="U684" s="142">
        <v>0</v>
      </c>
      <c r="V684" s="142">
        <v>0</v>
      </c>
      <c r="W684" s="142">
        <v>0</v>
      </c>
    </row>
    <row r="685" spans="1:23" s="106" customFormat="1" ht="63" x14ac:dyDescent="0.25">
      <c r="A685" s="267">
        <f t="shared" si="227"/>
        <v>597</v>
      </c>
      <c r="B685" s="133" t="s">
        <v>1981</v>
      </c>
      <c r="C685" s="138" t="s">
        <v>1732</v>
      </c>
      <c r="D685" s="142">
        <v>0</v>
      </c>
      <c r="E685" s="142">
        <v>0</v>
      </c>
      <c r="F685" s="142">
        <v>0</v>
      </c>
      <c r="G685" s="142">
        <v>0</v>
      </c>
      <c r="H685" s="142">
        <v>0</v>
      </c>
      <c r="I685" s="142">
        <v>0</v>
      </c>
      <c r="J685" s="142"/>
      <c r="K685" s="142"/>
      <c r="L685" s="134">
        <v>0</v>
      </c>
      <c r="M685" s="134">
        <v>0</v>
      </c>
      <c r="N685" s="142">
        <v>0</v>
      </c>
      <c r="O685" s="142">
        <v>0</v>
      </c>
      <c r="P685" s="142">
        <v>0</v>
      </c>
      <c r="Q685" s="142">
        <v>0</v>
      </c>
      <c r="R685" s="142">
        <v>0</v>
      </c>
      <c r="S685" s="142">
        <v>0</v>
      </c>
      <c r="T685" s="142">
        <v>0</v>
      </c>
      <c r="U685" s="142">
        <v>0</v>
      </c>
      <c r="V685" s="142">
        <v>0</v>
      </c>
      <c r="W685" s="142">
        <v>0</v>
      </c>
    </row>
    <row r="686" spans="1:23" s="106" customFormat="1" ht="47.25" x14ac:dyDescent="0.25">
      <c r="A686" s="267">
        <f t="shared" si="227"/>
        <v>598</v>
      </c>
      <c r="B686" s="133" t="s">
        <v>1982</v>
      </c>
      <c r="C686" s="138" t="s">
        <v>1983</v>
      </c>
      <c r="D686" s="142">
        <v>0</v>
      </c>
      <c r="E686" s="142">
        <v>0</v>
      </c>
      <c r="F686" s="142">
        <v>0</v>
      </c>
      <c r="G686" s="142">
        <v>0</v>
      </c>
      <c r="H686" s="142">
        <v>0</v>
      </c>
      <c r="I686" s="142">
        <v>0</v>
      </c>
      <c r="J686" s="142"/>
      <c r="K686" s="142"/>
      <c r="L686" s="134">
        <v>0</v>
      </c>
      <c r="M686" s="134">
        <v>0</v>
      </c>
      <c r="N686" s="142">
        <v>0</v>
      </c>
      <c r="O686" s="142">
        <v>0</v>
      </c>
      <c r="P686" s="142">
        <v>0</v>
      </c>
      <c r="Q686" s="142">
        <v>0</v>
      </c>
      <c r="R686" s="142">
        <v>0</v>
      </c>
      <c r="S686" s="142">
        <v>0</v>
      </c>
      <c r="T686" s="142">
        <v>0</v>
      </c>
      <c r="U686" s="142">
        <v>0</v>
      </c>
      <c r="V686" s="142">
        <v>0</v>
      </c>
      <c r="W686" s="142">
        <v>0</v>
      </c>
    </row>
    <row r="687" spans="1:23" s="106" customFormat="1" ht="15.75" x14ac:dyDescent="0.25">
      <c r="A687" s="267"/>
      <c r="B687" s="187" t="s">
        <v>410</v>
      </c>
      <c r="C687" s="188"/>
      <c r="D687" s="201">
        <f t="shared" ref="D687:L687" si="229">SUM(D688:D688)</f>
        <v>0</v>
      </c>
      <c r="E687" s="201">
        <f t="shared" si="229"/>
        <v>0</v>
      </c>
      <c r="F687" s="201">
        <f t="shared" si="229"/>
        <v>0</v>
      </c>
      <c r="G687" s="201">
        <f t="shared" si="229"/>
        <v>0</v>
      </c>
      <c r="H687" s="201">
        <f t="shared" si="229"/>
        <v>0</v>
      </c>
      <c r="I687" s="201">
        <f t="shared" si="229"/>
        <v>0</v>
      </c>
      <c r="J687" s="201">
        <f t="shared" si="229"/>
        <v>0</v>
      </c>
      <c r="K687" s="201">
        <f t="shared" si="229"/>
        <v>0</v>
      </c>
      <c r="L687" s="201">
        <f t="shared" si="229"/>
        <v>0</v>
      </c>
      <c r="M687" s="201">
        <v>0</v>
      </c>
      <c r="N687" s="201">
        <f t="shared" ref="N687:W687" si="230">SUM(N688:N688)</f>
        <v>0</v>
      </c>
      <c r="O687" s="201">
        <f t="shared" si="230"/>
        <v>0</v>
      </c>
      <c r="P687" s="201">
        <f t="shared" si="230"/>
        <v>0</v>
      </c>
      <c r="Q687" s="201">
        <f t="shared" si="230"/>
        <v>0</v>
      </c>
      <c r="R687" s="201">
        <f t="shared" si="230"/>
        <v>0</v>
      </c>
      <c r="S687" s="201">
        <f t="shared" si="230"/>
        <v>0</v>
      </c>
      <c r="T687" s="201">
        <f t="shared" si="230"/>
        <v>0</v>
      </c>
      <c r="U687" s="201">
        <f t="shared" si="230"/>
        <v>0</v>
      </c>
      <c r="V687" s="201">
        <f t="shared" si="230"/>
        <v>0</v>
      </c>
      <c r="W687" s="201">
        <f t="shared" si="230"/>
        <v>0</v>
      </c>
    </row>
    <row r="688" spans="1:23" s="106" customFormat="1" ht="31.5" x14ac:dyDescent="0.25">
      <c r="A688" s="267">
        <f t="shared" si="227"/>
        <v>599</v>
      </c>
      <c r="B688" s="133" t="s">
        <v>1029</v>
      </c>
      <c r="C688" s="139" t="s">
        <v>1030</v>
      </c>
      <c r="D688" s="142">
        <v>0</v>
      </c>
      <c r="E688" s="142">
        <v>0</v>
      </c>
      <c r="F688" s="142">
        <v>0</v>
      </c>
      <c r="G688" s="142">
        <v>0</v>
      </c>
      <c r="H688" s="142">
        <v>0</v>
      </c>
      <c r="I688" s="142">
        <v>0</v>
      </c>
      <c r="J688" s="142"/>
      <c r="K688" s="142"/>
      <c r="L688" s="134">
        <v>0</v>
      </c>
      <c r="M688" s="134">
        <v>0</v>
      </c>
      <c r="N688" s="142">
        <v>0</v>
      </c>
      <c r="O688" s="142">
        <v>0</v>
      </c>
      <c r="P688" s="142">
        <v>0</v>
      </c>
      <c r="Q688" s="142">
        <v>0</v>
      </c>
      <c r="R688" s="142">
        <v>0</v>
      </c>
      <c r="S688" s="142">
        <v>0</v>
      </c>
      <c r="T688" s="142">
        <v>0</v>
      </c>
      <c r="U688" s="142">
        <v>0</v>
      </c>
      <c r="V688" s="142">
        <v>0</v>
      </c>
      <c r="W688" s="142">
        <v>0</v>
      </c>
    </row>
    <row r="689" spans="1:23" s="106" customFormat="1" ht="15.75" x14ac:dyDescent="0.25">
      <c r="A689" s="267"/>
      <c r="B689" s="191" t="s">
        <v>413</v>
      </c>
      <c r="C689" s="188"/>
      <c r="D689" s="201">
        <f t="shared" ref="D689:L689" si="231">SUM(D690:D702)</f>
        <v>0.31</v>
      </c>
      <c r="E689" s="201">
        <f t="shared" si="231"/>
        <v>0.63</v>
      </c>
      <c r="F689" s="201">
        <f t="shared" si="231"/>
        <v>0</v>
      </c>
      <c r="G689" s="201">
        <f t="shared" si="231"/>
        <v>0</v>
      </c>
      <c r="H689" s="201">
        <f t="shared" si="231"/>
        <v>0</v>
      </c>
      <c r="I689" s="201">
        <f t="shared" si="231"/>
        <v>0</v>
      </c>
      <c r="J689" s="201">
        <f t="shared" si="231"/>
        <v>0</v>
      </c>
      <c r="K689" s="201">
        <f t="shared" si="231"/>
        <v>0</v>
      </c>
      <c r="L689" s="201">
        <f t="shared" si="231"/>
        <v>0.31</v>
      </c>
      <c r="M689" s="201">
        <v>0.63</v>
      </c>
      <c r="N689" s="201">
        <f t="shared" ref="N689:W689" si="232">SUM(N690:N702)</f>
        <v>0</v>
      </c>
      <c r="O689" s="201">
        <f t="shared" si="232"/>
        <v>0</v>
      </c>
      <c r="P689" s="201">
        <f t="shared" si="232"/>
        <v>0</v>
      </c>
      <c r="Q689" s="201">
        <f t="shared" si="232"/>
        <v>0</v>
      </c>
      <c r="R689" s="201">
        <f t="shared" si="232"/>
        <v>0</v>
      </c>
      <c r="S689" s="201">
        <f t="shared" si="232"/>
        <v>0</v>
      </c>
      <c r="T689" s="201">
        <f t="shared" si="232"/>
        <v>0</v>
      </c>
      <c r="U689" s="201">
        <f t="shared" si="232"/>
        <v>0</v>
      </c>
      <c r="V689" s="201">
        <f t="shared" si="232"/>
        <v>0</v>
      </c>
      <c r="W689" s="201">
        <f t="shared" si="232"/>
        <v>0</v>
      </c>
    </row>
    <row r="690" spans="1:23" s="106" customFormat="1" ht="31.5" x14ac:dyDescent="0.25">
      <c r="A690" s="267">
        <f t="shared" si="227"/>
        <v>600</v>
      </c>
      <c r="B690" s="133" t="s">
        <v>1031</v>
      </c>
      <c r="C690" s="138" t="s">
        <v>1032</v>
      </c>
      <c r="D690" s="142">
        <v>0</v>
      </c>
      <c r="E690" s="142">
        <v>0</v>
      </c>
      <c r="F690" s="142">
        <v>0</v>
      </c>
      <c r="G690" s="142">
        <v>0</v>
      </c>
      <c r="H690" s="142">
        <v>0</v>
      </c>
      <c r="I690" s="142">
        <v>0</v>
      </c>
      <c r="J690" s="142"/>
      <c r="K690" s="142"/>
      <c r="L690" s="134">
        <v>0</v>
      </c>
      <c r="M690" s="134">
        <v>0</v>
      </c>
      <c r="N690" s="142">
        <v>0</v>
      </c>
      <c r="O690" s="142">
        <v>0</v>
      </c>
      <c r="P690" s="142">
        <v>0</v>
      </c>
      <c r="Q690" s="142">
        <v>0</v>
      </c>
      <c r="R690" s="142">
        <v>0</v>
      </c>
      <c r="S690" s="142">
        <v>0</v>
      </c>
      <c r="T690" s="142">
        <v>0</v>
      </c>
      <c r="U690" s="142">
        <v>0</v>
      </c>
      <c r="V690" s="142">
        <v>0</v>
      </c>
      <c r="W690" s="142">
        <v>0</v>
      </c>
    </row>
    <row r="691" spans="1:23" s="106" customFormat="1" ht="31.5" x14ac:dyDescent="0.25">
      <c r="A691" s="267">
        <f t="shared" si="227"/>
        <v>601</v>
      </c>
      <c r="B691" s="133" t="s">
        <v>1033</v>
      </c>
      <c r="C691" s="138" t="s">
        <v>1034</v>
      </c>
      <c r="D691" s="142">
        <v>0</v>
      </c>
      <c r="E691" s="142">
        <v>0</v>
      </c>
      <c r="F691" s="142">
        <v>0</v>
      </c>
      <c r="G691" s="142">
        <v>0</v>
      </c>
      <c r="H691" s="142">
        <v>0</v>
      </c>
      <c r="I691" s="142">
        <v>0</v>
      </c>
      <c r="J691" s="142"/>
      <c r="K691" s="142"/>
      <c r="L691" s="134">
        <v>0</v>
      </c>
      <c r="M691" s="134">
        <v>0</v>
      </c>
      <c r="N691" s="142">
        <v>0</v>
      </c>
      <c r="O691" s="142">
        <v>0</v>
      </c>
      <c r="P691" s="142">
        <v>0</v>
      </c>
      <c r="Q691" s="142">
        <v>0</v>
      </c>
      <c r="R691" s="142">
        <v>0</v>
      </c>
      <c r="S691" s="142">
        <v>0</v>
      </c>
      <c r="T691" s="142">
        <v>0</v>
      </c>
      <c r="U691" s="142">
        <v>0</v>
      </c>
      <c r="V691" s="142">
        <v>0</v>
      </c>
      <c r="W691" s="142">
        <v>0</v>
      </c>
    </row>
    <row r="692" spans="1:23" s="106" customFormat="1" ht="47.25" x14ac:dyDescent="0.25">
      <c r="A692" s="267">
        <f t="shared" si="227"/>
        <v>602</v>
      </c>
      <c r="B692" s="133" t="s">
        <v>1035</v>
      </c>
      <c r="C692" s="138" t="s">
        <v>1036</v>
      </c>
      <c r="D692" s="142">
        <v>0</v>
      </c>
      <c r="E692" s="142">
        <v>0</v>
      </c>
      <c r="F692" s="142">
        <v>0</v>
      </c>
      <c r="G692" s="142">
        <v>0</v>
      </c>
      <c r="H692" s="142">
        <v>0</v>
      </c>
      <c r="I692" s="142">
        <v>0</v>
      </c>
      <c r="J692" s="142"/>
      <c r="K692" s="142"/>
      <c r="L692" s="134">
        <v>0</v>
      </c>
      <c r="M692" s="134">
        <v>0</v>
      </c>
      <c r="N692" s="142">
        <v>0</v>
      </c>
      <c r="O692" s="142">
        <v>0</v>
      </c>
      <c r="P692" s="142">
        <v>0</v>
      </c>
      <c r="Q692" s="142">
        <v>0</v>
      </c>
      <c r="R692" s="142">
        <v>0</v>
      </c>
      <c r="S692" s="142">
        <v>0</v>
      </c>
      <c r="T692" s="142">
        <v>0</v>
      </c>
      <c r="U692" s="142">
        <v>0</v>
      </c>
      <c r="V692" s="142">
        <v>0</v>
      </c>
      <c r="W692" s="142">
        <v>0</v>
      </c>
    </row>
    <row r="693" spans="1:23" s="106" customFormat="1" ht="31.5" x14ac:dyDescent="0.25">
      <c r="A693" s="267">
        <f t="shared" si="227"/>
        <v>603</v>
      </c>
      <c r="B693" s="133" t="s">
        <v>1037</v>
      </c>
      <c r="C693" s="138" t="s">
        <v>1038</v>
      </c>
      <c r="D693" s="142">
        <v>0</v>
      </c>
      <c r="E693" s="142">
        <v>0</v>
      </c>
      <c r="F693" s="142">
        <v>0</v>
      </c>
      <c r="G693" s="142">
        <v>0</v>
      </c>
      <c r="H693" s="142">
        <v>0</v>
      </c>
      <c r="I693" s="142">
        <v>0</v>
      </c>
      <c r="J693" s="142"/>
      <c r="K693" s="142"/>
      <c r="L693" s="134">
        <v>0</v>
      </c>
      <c r="M693" s="134">
        <v>0</v>
      </c>
      <c r="N693" s="142">
        <v>0</v>
      </c>
      <c r="O693" s="142">
        <v>0</v>
      </c>
      <c r="P693" s="142">
        <v>0</v>
      </c>
      <c r="Q693" s="142">
        <v>0</v>
      </c>
      <c r="R693" s="142">
        <v>0</v>
      </c>
      <c r="S693" s="142">
        <v>0</v>
      </c>
      <c r="T693" s="142">
        <v>0</v>
      </c>
      <c r="U693" s="142">
        <v>0</v>
      </c>
      <c r="V693" s="142">
        <v>0</v>
      </c>
      <c r="W693" s="142">
        <v>0</v>
      </c>
    </row>
    <row r="694" spans="1:23" s="106" customFormat="1" ht="63" x14ac:dyDescent="0.25">
      <c r="A694" s="267">
        <f t="shared" si="227"/>
        <v>604</v>
      </c>
      <c r="B694" s="133" t="s">
        <v>1984</v>
      </c>
      <c r="C694" s="138" t="s">
        <v>1039</v>
      </c>
      <c r="D694" s="142">
        <v>0</v>
      </c>
      <c r="E694" s="142">
        <v>0</v>
      </c>
      <c r="F694" s="142">
        <v>0</v>
      </c>
      <c r="G694" s="142">
        <v>0</v>
      </c>
      <c r="H694" s="142">
        <v>0</v>
      </c>
      <c r="I694" s="142">
        <v>0</v>
      </c>
      <c r="J694" s="142"/>
      <c r="K694" s="142"/>
      <c r="L694" s="134">
        <v>0</v>
      </c>
      <c r="M694" s="134">
        <v>0</v>
      </c>
      <c r="N694" s="142">
        <v>0</v>
      </c>
      <c r="O694" s="142">
        <v>0</v>
      </c>
      <c r="P694" s="142">
        <v>0</v>
      </c>
      <c r="Q694" s="142">
        <v>0</v>
      </c>
      <c r="R694" s="142">
        <v>0</v>
      </c>
      <c r="S694" s="142">
        <v>0</v>
      </c>
      <c r="T694" s="142">
        <v>0</v>
      </c>
      <c r="U694" s="142">
        <v>0</v>
      </c>
      <c r="V694" s="142">
        <v>0</v>
      </c>
      <c r="W694" s="142">
        <v>0</v>
      </c>
    </row>
    <row r="695" spans="1:23" s="106" customFormat="1" ht="63" x14ac:dyDescent="0.25">
      <c r="A695" s="267">
        <f t="shared" si="227"/>
        <v>605</v>
      </c>
      <c r="B695" s="133" t="s">
        <v>1985</v>
      </c>
      <c r="C695" s="138" t="s">
        <v>1040</v>
      </c>
      <c r="D695" s="142">
        <v>0</v>
      </c>
      <c r="E695" s="142">
        <v>0</v>
      </c>
      <c r="F695" s="142">
        <v>0</v>
      </c>
      <c r="G695" s="142">
        <v>0</v>
      </c>
      <c r="H695" s="142">
        <v>0</v>
      </c>
      <c r="I695" s="142">
        <v>0</v>
      </c>
      <c r="J695" s="142"/>
      <c r="K695" s="142"/>
      <c r="L695" s="134">
        <v>0</v>
      </c>
      <c r="M695" s="134">
        <v>0</v>
      </c>
      <c r="N695" s="142">
        <v>0</v>
      </c>
      <c r="O695" s="142">
        <v>0</v>
      </c>
      <c r="P695" s="142">
        <v>0</v>
      </c>
      <c r="Q695" s="142">
        <v>0</v>
      </c>
      <c r="R695" s="142">
        <v>0</v>
      </c>
      <c r="S695" s="142">
        <v>0</v>
      </c>
      <c r="T695" s="142">
        <v>0</v>
      </c>
      <c r="U695" s="142">
        <v>0</v>
      </c>
      <c r="V695" s="142">
        <v>0</v>
      </c>
      <c r="W695" s="142">
        <v>0</v>
      </c>
    </row>
    <row r="696" spans="1:23" s="106" customFormat="1" ht="63" x14ac:dyDescent="0.25">
      <c r="A696" s="267">
        <f t="shared" si="227"/>
        <v>606</v>
      </c>
      <c r="B696" s="133" t="s">
        <v>1986</v>
      </c>
      <c r="C696" s="139" t="s">
        <v>1041</v>
      </c>
      <c r="D696" s="142">
        <v>0</v>
      </c>
      <c r="E696" s="142">
        <v>0</v>
      </c>
      <c r="F696" s="142">
        <v>0</v>
      </c>
      <c r="G696" s="142">
        <v>0</v>
      </c>
      <c r="H696" s="142">
        <v>0</v>
      </c>
      <c r="I696" s="142">
        <v>0</v>
      </c>
      <c r="J696" s="142"/>
      <c r="K696" s="142"/>
      <c r="L696" s="134">
        <v>0</v>
      </c>
      <c r="M696" s="134">
        <v>0</v>
      </c>
      <c r="N696" s="142">
        <v>0</v>
      </c>
      <c r="O696" s="142">
        <v>0</v>
      </c>
      <c r="P696" s="142">
        <v>0</v>
      </c>
      <c r="Q696" s="142">
        <v>0</v>
      </c>
      <c r="R696" s="142">
        <v>0</v>
      </c>
      <c r="S696" s="142">
        <v>0</v>
      </c>
      <c r="T696" s="142">
        <v>0</v>
      </c>
      <c r="U696" s="142">
        <v>0</v>
      </c>
      <c r="V696" s="142">
        <v>0</v>
      </c>
      <c r="W696" s="142">
        <v>0</v>
      </c>
    </row>
    <row r="697" spans="1:23" s="106" customFormat="1" ht="63" x14ac:dyDescent="0.25">
      <c r="A697" s="267">
        <f t="shared" si="227"/>
        <v>607</v>
      </c>
      <c r="B697" s="133" t="s">
        <v>1987</v>
      </c>
      <c r="C697" s="138" t="s">
        <v>1042</v>
      </c>
      <c r="D697" s="142">
        <v>0</v>
      </c>
      <c r="E697" s="142">
        <v>0</v>
      </c>
      <c r="F697" s="142">
        <v>0</v>
      </c>
      <c r="G697" s="142">
        <v>0</v>
      </c>
      <c r="H697" s="142">
        <v>0</v>
      </c>
      <c r="I697" s="142">
        <v>0</v>
      </c>
      <c r="J697" s="142"/>
      <c r="K697" s="142"/>
      <c r="L697" s="134">
        <v>0</v>
      </c>
      <c r="M697" s="134">
        <v>0</v>
      </c>
      <c r="N697" s="142">
        <v>0</v>
      </c>
      <c r="O697" s="142">
        <v>0</v>
      </c>
      <c r="P697" s="142">
        <v>0</v>
      </c>
      <c r="Q697" s="142">
        <v>0</v>
      </c>
      <c r="R697" s="142">
        <v>0</v>
      </c>
      <c r="S697" s="142">
        <v>0</v>
      </c>
      <c r="T697" s="142">
        <v>0</v>
      </c>
      <c r="U697" s="142">
        <v>0</v>
      </c>
      <c r="V697" s="142">
        <v>0</v>
      </c>
      <c r="W697" s="142">
        <v>0</v>
      </c>
    </row>
    <row r="698" spans="1:23" s="106" customFormat="1" ht="31.5" x14ac:dyDescent="0.25">
      <c r="A698" s="267">
        <f t="shared" si="227"/>
        <v>608</v>
      </c>
      <c r="B698" s="174" t="s">
        <v>1043</v>
      </c>
      <c r="C698" s="138" t="s">
        <v>1733</v>
      </c>
      <c r="D698" s="142">
        <v>0.31</v>
      </c>
      <c r="E698" s="142">
        <v>0.63</v>
      </c>
      <c r="F698" s="142">
        <v>0</v>
      </c>
      <c r="G698" s="142">
        <v>0</v>
      </c>
      <c r="H698" s="142">
        <v>0</v>
      </c>
      <c r="I698" s="142">
        <v>0</v>
      </c>
      <c r="J698" s="170">
        <v>0</v>
      </c>
      <c r="K698" s="170">
        <v>0</v>
      </c>
      <c r="L698" s="134">
        <v>0.31</v>
      </c>
      <c r="M698" s="134">
        <v>0.63</v>
      </c>
      <c r="N698" s="170">
        <f t="shared" ref="N698:W698" si="233">SUM(N699:N700)</f>
        <v>0</v>
      </c>
      <c r="O698" s="170">
        <f t="shared" si="233"/>
        <v>0</v>
      </c>
      <c r="P698" s="170">
        <f t="shared" si="233"/>
        <v>0</v>
      </c>
      <c r="Q698" s="170">
        <f t="shared" si="233"/>
        <v>0</v>
      </c>
      <c r="R698" s="170">
        <f t="shared" si="233"/>
        <v>0</v>
      </c>
      <c r="S698" s="170">
        <f t="shared" si="233"/>
        <v>0</v>
      </c>
      <c r="T698" s="170">
        <f t="shared" si="233"/>
        <v>0</v>
      </c>
      <c r="U698" s="170">
        <f t="shared" si="233"/>
        <v>0</v>
      </c>
      <c r="V698" s="170">
        <f t="shared" si="233"/>
        <v>0</v>
      </c>
      <c r="W698" s="170">
        <f t="shared" si="233"/>
        <v>0</v>
      </c>
    </row>
    <row r="699" spans="1:23" s="106" customFormat="1" ht="31.5" x14ac:dyDescent="0.25">
      <c r="A699" s="267">
        <f t="shared" si="227"/>
        <v>609</v>
      </c>
      <c r="B699" s="133" t="s">
        <v>1044</v>
      </c>
      <c r="C699" s="138" t="s">
        <v>1734</v>
      </c>
      <c r="D699" s="142">
        <v>0</v>
      </c>
      <c r="E699" s="142">
        <v>0</v>
      </c>
      <c r="F699" s="142">
        <v>0</v>
      </c>
      <c r="G699" s="142">
        <v>0</v>
      </c>
      <c r="H699" s="142">
        <v>0</v>
      </c>
      <c r="I699" s="142">
        <v>0</v>
      </c>
      <c r="J699" s="142"/>
      <c r="K699" s="142"/>
      <c r="L699" s="134">
        <v>0</v>
      </c>
      <c r="M699" s="134">
        <v>0</v>
      </c>
      <c r="N699" s="142">
        <v>0</v>
      </c>
      <c r="O699" s="142">
        <v>0</v>
      </c>
      <c r="P699" s="142">
        <v>0</v>
      </c>
      <c r="Q699" s="142">
        <v>0</v>
      </c>
      <c r="R699" s="142">
        <v>0</v>
      </c>
      <c r="S699" s="142">
        <v>0</v>
      </c>
      <c r="T699" s="142">
        <v>0</v>
      </c>
      <c r="U699" s="142">
        <v>0</v>
      </c>
      <c r="V699" s="142">
        <v>0</v>
      </c>
      <c r="W699" s="142">
        <v>0</v>
      </c>
    </row>
    <row r="700" spans="1:23" s="106" customFormat="1" ht="31.5" x14ac:dyDescent="0.25">
      <c r="A700" s="267">
        <f t="shared" si="227"/>
        <v>610</v>
      </c>
      <c r="B700" s="133" t="s">
        <v>1045</v>
      </c>
      <c r="C700" s="138" t="s">
        <v>1735</v>
      </c>
      <c r="D700" s="142">
        <v>0</v>
      </c>
      <c r="E700" s="142">
        <v>0</v>
      </c>
      <c r="F700" s="142">
        <v>0</v>
      </c>
      <c r="G700" s="142">
        <v>0</v>
      </c>
      <c r="H700" s="142">
        <v>0</v>
      </c>
      <c r="I700" s="142">
        <v>0</v>
      </c>
      <c r="J700" s="142"/>
      <c r="K700" s="142"/>
      <c r="L700" s="134">
        <v>0</v>
      </c>
      <c r="M700" s="134">
        <v>0</v>
      </c>
      <c r="N700" s="142">
        <v>0</v>
      </c>
      <c r="O700" s="142">
        <v>0</v>
      </c>
      <c r="P700" s="142">
        <v>0</v>
      </c>
      <c r="Q700" s="142">
        <v>0</v>
      </c>
      <c r="R700" s="142">
        <v>0</v>
      </c>
      <c r="S700" s="142">
        <v>0</v>
      </c>
      <c r="T700" s="142">
        <v>0</v>
      </c>
      <c r="U700" s="142">
        <v>0</v>
      </c>
      <c r="V700" s="142">
        <v>0</v>
      </c>
      <c r="W700" s="142">
        <v>0</v>
      </c>
    </row>
    <row r="701" spans="1:23" s="106" customFormat="1" ht="31.5" x14ac:dyDescent="0.25">
      <c r="A701" s="267">
        <f t="shared" si="227"/>
        <v>611</v>
      </c>
      <c r="B701" s="174" t="s">
        <v>1988</v>
      </c>
      <c r="C701" s="138" t="s">
        <v>1989</v>
      </c>
      <c r="D701" s="142">
        <v>0</v>
      </c>
      <c r="E701" s="142">
        <v>0</v>
      </c>
      <c r="F701" s="142">
        <v>0</v>
      </c>
      <c r="G701" s="142">
        <v>0</v>
      </c>
      <c r="H701" s="142">
        <v>0</v>
      </c>
      <c r="I701" s="142">
        <v>0</v>
      </c>
      <c r="J701" s="170">
        <v>0</v>
      </c>
      <c r="K701" s="170">
        <v>0</v>
      </c>
      <c r="L701" s="134">
        <v>0</v>
      </c>
      <c r="M701" s="134">
        <v>0</v>
      </c>
      <c r="N701" s="170">
        <f t="shared" ref="N701:W701" si="234">SUM(N702:N710)</f>
        <v>0</v>
      </c>
      <c r="O701" s="170">
        <f t="shared" si="234"/>
        <v>0</v>
      </c>
      <c r="P701" s="170">
        <f t="shared" si="234"/>
        <v>0</v>
      </c>
      <c r="Q701" s="170">
        <f t="shared" si="234"/>
        <v>0</v>
      </c>
      <c r="R701" s="170">
        <f t="shared" si="234"/>
        <v>0</v>
      </c>
      <c r="S701" s="170">
        <f t="shared" si="234"/>
        <v>0</v>
      </c>
      <c r="T701" s="170">
        <f t="shared" si="234"/>
        <v>0</v>
      </c>
      <c r="U701" s="170">
        <f t="shared" si="234"/>
        <v>0</v>
      </c>
      <c r="V701" s="170">
        <f t="shared" si="234"/>
        <v>0</v>
      </c>
      <c r="W701" s="170">
        <f t="shared" si="234"/>
        <v>0</v>
      </c>
    </row>
    <row r="702" spans="1:23" s="106" customFormat="1" ht="47.25" x14ac:dyDescent="0.25">
      <c r="A702" s="267">
        <f t="shared" si="227"/>
        <v>612</v>
      </c>
      <c r="B702" s="133" t="s">
        <v>1990</v>
      </c>
      <c r="C702" s="138" t="s">
        <v>1991</v>
      </c>
      <c r="D702" s="142">
        <v>0</v>
      </c>
      <c r="E702" s="142">
        <v>0</v>
      </c>
      <c r="F702" s="142">
        <v>0</v>
      </c>
      <c r="G702" s="142">
        <v>0</v>
      </c>
      <c r="H702" s="142">
        <v>0</v>
      </c>
      <c r="I702" s="142">
        <v>0</v>
      </c>
      <c r="J702" s="142"/>
      <c r="K702" s="142"/>
      <c r="L702" s="134">
        <v>0</v>
      </c>
      <c r="M702" s="134">
        <v>0</v>
      </c>
      <c r="N702" s="142">
        <v>0</v>
      </c>
      <c r="O702" s="142">
        <v>0</v>
      </c>
      <c r="P702" s="142">
        <v>0</v>
      </c>
      <c r="Q702" s="142">
        <v>0</v>
      </c>
      <c r="R702" s="142">
        <v>0</v>
      </c>
      <c r="S702" s="142">
        <v>0</v>
      </c>
      <c r="T702" s="142">
        <v>0</v>
      </c>
      <c r="U702" s="142">
        <v>0</v>
      </c>
      <c r="V702" s="142">
        <v>0</v>
      </c>
      <c r="W702" s="142">
        <v>0</v>
      </c>
    </row>
    <row r="703" spans="1:23" s="106" customFormat="1" ht="15.75" x14ac:dyDescent="0.25">
      <c r="A703" s="266"/>
      <c r="B703" s="187" t="s">
        <v>420</v>
      </c>
      <c r="C703" s="188"/>
      <c r="D703" s="201">
        <f t="shared" ref="D703:L703" si="235">SUM(D704:D705)</f>
        <v>0</v>
      </c>
      <c r="E703" s="201">
        <f t="shared" si="235"/>
        <v>0</v>
      </c>
      <c r="F703" s="201">
        <f t="shared" si="235"/>
        <v>0.20399999999999999</v>
      </c>
      <c r="G703" s="201">
        <f t="shared" si="235"/>
        <v>0.25</v>
      </c>
      <c r="H703" s="201">
        <f t="shared" si="235"/>
        <v>0</v>
      </c>
      <c r="I703" s="201">
        <f t="shared" si="235"/>
        <v>0</v>
      </c>
      <c r="J703" s="201">
        <f t="shared" si="235"/>
        <v>0</v>
      </c>
      <c r="K703" s="201">
        <f t="shared" si="235"/>
        <v>0</v>
      </c>
      <c r="L703" s="201">
        <f t="shared" si="235"/>
        <v>0.20399999999999999</v>
      </c>
      <c r="M703" s="201">
        <v>0.25</v>
      </c>
      <c r="N703" s="201">
        <f t="shared" ref="N703:W703" si="236">SUM(N704:N705)</f>
        <v>0</v>
      </c>
      <c r="O703" s="201">
        <f t="shared" si="236"/>
        <v>0</v>
      </c>
      <c r="P703" s="201">
        <f t="shared" si="236"/>
        <v>0</v>
      </c>
      <c r="Q703" s="201">
        <f t="shared" si="236"/>
        <v>0</v>
      </c>
      <c r="R703" s="201">
        <f t="shared" si="236"/>
        <v>0</v>
      </c>
      <c r="S703" s="201">
        <f t="shared" si="236"/>
        <v>0</v>
      </c>
      <c r="T703" s="201">
        <f t="shared" si="236"/>
        <v>0</v>
      </c>
      <c r="U703" s="201">
        <f t="shared" si="236"/>
        <v>0</v>
      </c>
      <c r="V703" s="201">
        <f t="shared" si="236"/>
        <v>0</v>
      </c>
      <c r="W703" s="201">
        <f t="shared" si="236"/>
        <v>0</v>
      </c>
    </row>
    <row r="704" spans="1:23" s="106" customFormat="1" ht="63" x14ac:dyDescent="0.25">
      <c r="A704" s="267">
        <f t="shared" si="227"/>
        <v>613</v>
      </c>
      <c r="B704" s="133" t="s">
        <v>1992</v>
      </c>
      <c r="C704" s="138" t="s">
        <v>1046</v>
      </c>
      <c r="D704" s="142">
        <v>0</v>
      </c>
      <c r="E704" s="142">
        <v>0</v>
      </c>
      <c r="F704" s="142">
        <v>0.20399999999999999</v>
      </c>
      <c r="G704" s="142">
        <v>0.25</v>
      </c>
      <c r="H704" s="142">
        <v>0</v>
      </c>
      <c r="I704" s="142">
        <v>0</v>
      </c>
      <c r="J704" s="142"/>
      <c r="K704" s="142"/>
      <c r="L704" s="134">
        <v>0.20399999999999999</v>
      </c>
      <c r="M704" s="134">
        <v>0.25</v>
      </c>
      <c r="N704" s="142">
        <v>0</v>
      </c>
      <c r="O704" s="142">
        <v>0</v>
      </c>
      <c r="P704" s="142">
        <v>0</v>
      </c>
      <c r="Q704" s="142">
        <v>0</v>
      </c>
      <c r="R704" s="142">
        <v>0</v>
      </c>
      <c r="S704" s="142">
        <v>0</v>
      </c>
      <c r="T704" s="142">
        <v>0</v>
      </c>
      <c r="U704" s="142">
        <v>0</v>
      </c>
      <c r="V704" s="142">
        <v>0</v>
      </c>
      <c r="W704" s="142">
        <v>0</v>
      </c>
    </row>
    <row r="705" spans="1:23" s="106" customFormat="1" ht="78.75" x14ac:dyDescent="0.25">
      <c r="A705" s="141">
        <f t="shared" si="227"/>
        <v>614</v>
      </c>
      <c r="B705" s="133" t="s">
        <v>1047</v>
      </c>
      <c r="C705" s="139" t="s">
        <v>1048</v>
      </c>
      <c r="D705" s="142">
        <v>0</v>
      </c>
      <c r="E705" s="142">
        <v>0</v>
      </c>
      <c r="F705" s="142">
        <v>0</v>
      </c>
      <c r="G705" s="142">
        <v>0</v>
      </c>
      <c r="H705" s="142">
        <v>0</v>
      </c>
      <c r="I705" s="142">
        <v>0</v>
      </c>
      <c r="J705" s="142"/>
      <c r="K705" s="142"/>
      <c r="L705" s="134">
        <v>0</v>
      </c>
      <c r="M705" s="134">
        <v>0</v>
      </c>
      <c r="N705" s="142">
        <v>0</v>
      </c>
      <c r="O705" s="142">
        <v>0</v>
      </c>
      <c r="P705" s="142">
        <v>0</v>
      </c>
      <c r="Q705" s="142">
        <v>0</v>
      </c>
      <c r="R705" s="142">
        <v>0</v>
      </c>
      <c r="S705" s="142">
        <v>0</v>
      </c>
      <c r="T705" s="142">
        <v>0</v>
      </c>
      <c r="U705" s="142">
        <v>0</v>
      </c>
      <c r="V705" s="142">
        <v>0</v>
      </c>
      <c r="W705" s="142">
        <v>0</v>
      </c>
    </row>
    <row r="706" spans="1:23" s="106" customFormat="1" ht="15.75" x14ac:dyDescent="0.25">
      <c r="A706" s="267"/>
      <c r="B706" s="187" t="s">
        <v>446</v>
      </c>
      <c r="C706" s="190"/>
      <c r="D706" s="201">
        <f t="shared" ref="D706:L706" si="237">SUM(D707:D715)</f>
        <v>0.63200000000000001</v>
      </c>
      <c r="E706" s="201">
        <f t="shared" si="237"/>
        <v>0.5</v>
      </c>
      <c r="F706" s="201">
        <f t="shared" si="237"/>
        <v>6.83</v>
      </c>
      <c r="G706" s="201">
        <f t="shared" si="237"/>
        <v>0.5</v>
      </c>
      <c r="H706" s="201">
        <f t="shared" si="237"/>
        <v>0.46</v>
      </c>
      <c r="I706" s="201">
        <f t="shared" si="237"/>
        <v>0</v>
      </c>
      <c r="J706" s="201">
        <f t="shared" si="237"/>
        <v>0</v>
      </c>
      <c r="K706" s="201">
        <f t="shared" si="237"/>
        <v>0</v>
      </c>
      <c r="L706" s="201">
        <f t="shared" si="237"/>
        <v>7.9220000000000006</v>
      </c>
      <c r="M706" s="201">
        <v>1</v>
      </c>
      <c r="N706" s="201">
        <f t="shared" ref="N706:W706" si="238">SUM(N707:N715)</f>
        <v>0</v>
      </c>
      <c r="O706" s="201">
        <f t="shared" si="238"/>
        <v>0</v>
      </c>
      <c r="P706" s="201">
        <f t="shared" si="238"/>
        <v>0</v>
      </c>
      <c r="Q706" s="201">
        <f t="shared" si="238"/>
        <v>0</v>
      </c>
      <c r="R706" s="201">
        <f t="shared" si="238"/>
        <v>0</v>
      </c>
      <c r="S706" s="201">
        <f t="shared" si="238"/>
        <v>0</v>
      </c>
      <c r="T706" s="201">
        <f t="shared" si="238"/>
        <v>0</v>
      </c>
      <c r="U706" s="201">
        <f t="shared" si="238"/>
        <v>0</v>
      </c>
      <c r="V706" s="201">
        <f t="shared" si="238"/>
        <v>0</v>
      </c>
      <c r="W706" s="201">
        <f t="shared" si="238"/>
        <v>0</v>
      </c>
    </row>
    <row r="707" spans="1:23" s="106" customFormat="1" ht="63" x14ac:dyDescent="0.25">
      <c r="A707" s="267">
        <f t="shared" si="227"/>
        <v>615</v>
      </c>
      <c r="B707" s="133" t="s">
        <v>1049</v>
      </c>
      <c r="C707" s="138" t="s">
        <v>1050</v>
      </c>
      <c r="D707" s="142">
        <v>0</v>
      </c>
      <c r="E707" s="142">
        <v>0</v>
      </c>
      <c r="F707" s="142">
        <v>0</v>
      </c>
      <c r="G707" s="142">
        <v>0</v>
      </c>
      <c r="H707" s="142">
        <v>0</v>
      </c>
      <c r="I707" s="142">
        <v>0</v>
      </c>
      <c r="J707" s="142"/>
      <c r="K707" s="142"/>
      <c r="L707" s="134">
        <v>0</v>
      </c>
      <c r="M707" s="134">
        <v>0</v>
      </c>
      <c r="N707" s="142">
        <v>0</v>
      </c>
      <c r="O707" s="142">
        <v>0</v>
      </c>
      <c r="P707" s="142">
        <v>0</v>
      </c>
      <c r="Q707" s="142">
        <v>0</v>
      </c>
      <c r="R707" s="142">
        <v>0</v>
      </c>
      <c r="S707" s="142">
        <v>0</v>
      </c>
      <c r="T707" s="142">
        <v>0</v>
      </c>
      <c r="U707" s="142">
        <v>0</v>
      </c>
      <c r="V707" s="142">
        <v>0</v>
      </c>
      <c r="W707" s="142">
        <v>0</v>
      </c>
    </row>
    <row r="708" spans="1:23" s="106" customFormat="1" ht="63" x14ac:dyDescent="0.25">
      <c r="A708" s="267">
        <f t="shared" si="227"/>
        <v>616</v>
      </c>
      <c r="B708" s="133" t="s">
        <v>1051</v>
      </c>
      <c r="C708" s="138" t="s">
        <v>1052</v>
      </c>
      <c r="D708" s="142">
        <v>0</v>
      </c>
      <c r="E708" s="142">
        <v>0</v>
      </c>
      <c r="F708" s="142">
        <v>0</v>
      </c>
      <c r="G708" s="142">
        <v>0</v>
      </c>
      <c r="H708" s="142">
        <v>0</v>
      </c>
      <c r="I708" s="142">
        <v>0</v>
      </c>
      <c r="J708" s="142"/>
      <c r="K708" s="142"/>
      <c r="L708" s="134">
        <v>0</v>
      </c>
      <c r="M708" s="134">
        <v>0</v>
      </c>
      <c r="N708" s="142">
        <v>0</v>
      </c>
      <c r="O708" s="142">
        <v>0</v>
      </c>
      <c r="P708" s="142">
        <v>0</v>
      </c>
      <c r="Q708" s="142">
        <v>0</v>
      </c>
      <c r="R708" s="142">
        <v>0</v>
      </c>
      <c r="S708" s="142">
        <v>0</v>
      </c>
      <c r="T708" s="142">
        <v>0</v>
      </c>
      <c r="U708" s="142">
        <v>0</v>
      </c>
      <c r="V708" s="142">
        <v>0</v>
      </c>
      <c r="W708" s="142">
        <v>0</v>
      </c>
    </row>
    <row r="709" spans="1:23" s="106" customFormat="1" ht="47.25" x14ac:dyDescent="0.25">
      <c r="A709" s="267">
        <f t="shared" si="227"/>
        <v>617</v>
      </c>
      <c r="B709" s="133" t="s">
        <v>1053</v>
      </c>
      <c r="C709" s="138" t="s">
        <v>1054</v>
      </c>
      <c r="D709" s="142">
        <v>0</v>
      </c>
      <c r="E709" s="142">
        <v>0</v>
      </c>
      <c r="F709" s="142">
        <v>0</v>
      </c>
      <c r="G709" s="142">
        <v>0</v>
      </c>
      <c r="H709" s="142">
        <v>0</v>
      </c>
      <c r="I709" s="142">
        <v>0</v>
      </c>
      <c r="J709" s="142"/>
      <c r="K709" s="142"/>
      <c r="L709" s="134">
        <v>0</v>
      </c>
      <c r="M709" s="134">
        <v>0</v>
      </c>
      <c r="N709" s="142">
        <v>0</v>
      </c>
      <c r="O709" s="142">
        <v>0</v>
      </c>
      <c r="P709" s="142">
        <v>0</v>
      </c>
      <c r="Q709" s="142">
        <v>0</v>
      </c>
      <c r="R709" s="142">
        <v>0</v>
      </c>
      <c r="S709" s="142">
        <v>0</v>
      </c>
      <c r="T709" s="142">
        <v>0</v>
      </c>
      <c r="U709" s="142">
        <v>0</v>
      </c>
      <c r="V709" s="142">
        <v>0</v>
      </c>
      <c r="W709" s="142">
        <v>0</v>
      </c>
    </row>
    <row r="710" spans="1:23" s="106" customFormat="1" ht="78.75" x14ac:dyDescent="0.25">
      <c r="A710" s="267">
        <f t="shared" si="227"/>
        <v>618</v>
      </c>
      <c r="B710" s="133" t="s">
        <v>1055</v>
      </c>
      <c r="C710" s="138" t="s">
        <v>1056</v>
      </c>
      <c r="D710" s="142">
        <v>0</v>
      </c>
      <c r="E710" s="142">
        <v>0</v>
      </c>
      <c r="F710" s="142">
        <v>0</v>
      </c>
      <c r="G710" s="142">
        <v>0</v>
      </c>
      <c r="H710" s="142">
        <v>0.46</v>
      </c>
      <c r="I710" s="142">
        <v>0</v>
      </c>
      <c r="J710" s="142"/>
      <c r="K710" s="142"/>
      <c r="L710" s="134">
        <v>0.46</v>
      </c>
      <c r="M710" s="134">
        <v>0</v>
      </c>
      <c r="N710" s="142">
        <v>0</v>
      </c>
      <c r="O710" s="142">
        <v>0</v>
      </c>
      <c r="P710" s="142">
        <v>0</v>
      </c>
      <c r="Q710" s="142">
        <v>0</v>
      </c>
      <c r="R710" s="142">
        <v>0</v>
      </c>
      <c r="S710" s="142">
        <v>0</v>
      </c>
      <c r="T710" s="142">
        <v>0</v>
      </c>
      <c r="U710" s="142">
        <v>0</v>
      </c>
      <c r="V710" s="142">
        <v>0</v>
      </c>
      <c r="W710" s="142">
        <v>0</v>
      </c>
    </row>
    <row r="711" spans="1:23" s="106" customFormat="1" ht="63" x14ac:dyDescent="0.25">
      <c r="A711" s="267">
        <f t="shared" si="227"/>
        <v>619</v>
      </c>
      <c r="B711" s="174" t="s">
        <v>1057</v>
      </c>
      <c r="C711" s="138" t="s">
        <v>1058</v>
      </c>
      <c r="D711" s="142">
        <v>0</v>
      </c>
      <c r="E711" s="142">
        <v>0</v>
      </c>
      <c r="F711" s="142">
        <v>0</v>
      </c>
      <c r="G711" s="142">
        <v>0</v>
      </c>
      <c r="H711" s="142">
        <v>0</v>
      </c>
      <c r="I711" s="142">
        <v>0</v>
      </c>
      <c r="J711" s="170">
        <v>0</v>
      </c>
      <c r="K711" s="170">
        <v>0</v>
      </c>
      <c r="L711" s="134">
        <v>0</v>
      </c>
      <c r="M711" s="134">
        <v>0</v>
      </c>
      <c r="N711" s="170">
        <f t="shared" ref="N711:W711" si="239">SUM(N712:N743)</f>
        <v>0</v>
      </c>
      <c r="O711" s="170">
        <f t="shared" si="239"/>
        <v>0</v>
      </c>
      <c r="P711" s="170">
        <f t="shared" si="239"/>
        <v>0</v>
      </c>
      <c r="Q711" s="170">
        <f t="shared" si="239"/>
        <v>0</v>
      </c>
      <c r="R711" s="170">
        <f t="shared" si="239"/>
        <v>0</v>
      </c>
      <c r="S711" s="170">
        <f t="shared" si="239"/>
        <v>0</v>
      </c>
      <c r="T711" s="170">
        <f t="shared" si="239"/>
        <v>0</v>
      </c>
      <c r="U711" s="170">
        <f t="shared" si="239"/>
        <v>0</v>
      </c>
      <c r="V711" s="170">
        <f t="shared" si="239"/>
        <v>0</v>
      </c>
      <c r="W711" s="170">
        <f t="shared" si="239"/>
        <v>0</v>
      </c>
    </row>
    <row r="712" spans="1:23" s="106" customFormat="1" ht="47.25" x14ac:dyDescent="0.25">
      <c r="A712" s="267">
        <f t="shared" si="227"/>
        <v>620</v>
      </c>
      <c r="B712" s="133" t="s">
        <v>1059</v>
      </c>
      <c r="C712" s="138" t="s">
        <v>1060</v>
      </c>
      <c r="D712" s="142">
        <v>0</v>
      </c>
      <c r="E712" s="142">
        <v>0</v>
      </c>
      <c r="F712" s="142">
        <v>0.83799999999999997</v>
      </c>
      <c r="G712" s="142">
        <v>0.5</v>
      </c>
      <c r="H712" s="142">
        <v>0</v>
      </c>
      <c r="I712" s="142">
        <v>0</v>
      </c>
      <c r="J712" s="142"/>
      <c r="K712" s="142"/>
      <c r="L712" s="134">
        <v>0.83799999999999997</v>
      </c>
      <c r="M712" s="134">
        <v>0.5</v>
      </c>
      <c r="N712" s="142">
        <v>0</v>
      </c>
      <c r="O712" s="142">
        <v>0</v>
      </c>
      <c r="P712" s="142">
        <v>0</v>
      </c>
      <c r="Q712" s="142">
        <v>0</v>
      </c>
      <c r="R712" s="142">
        <v>0</v>
      </c>
      <c r="S712" s="142">
        <v>0</v>
      </c>
      <c r="T712" s="142">
        <v>0</v>
      </c>
      <c r="U712" s="142">
        <v>0</v>
      </c>
      <c r="V712" s="142">
        <v>0</v>
      </c>
      <c r="W712" s="142">
        <v>0</v>
      </c>
    </row>
    <row r="713" spans="1:23" s="106" customFormat="1" ht="31.5" x14ac:dyDescent="0.25">
      <c r="A713" s="267">
        <f t="shared" si="227"/>
        <v>621</v>
      </c>
      <c r="B713" s="133" t="s">
        <v>1061</v>
      </c>
      <c r="C713" s="138" t="s">
        <v>1062</v>
      </c>
      <c r="D713" s="142">
        <v>0.63200000000000001</v>
      </c>
      <c r="E713" s="142">
        <v>0.5</v>
      </c>
      <c r="F713" s="142">
        <v>0</v>
      </c>
      <c r="G713" s="142">
        <v>0</v>
      </c>
      <c r="H713" s="142">
        <v>0</v>
      </c>
      <c r="I713" s="142">
        <v>0</v>
      </c>
      <c r="J713" s="142"/>
      <c r="K713" s="142"/>
      <c r="L713" s="134">
        <v>0.63200000000000001</v>
      </c>
      <c r="M713" s="134">
        <v>0.5</v>
      </c>
      <c r="N713" s="142">
        <v>0</v>
      </c>
      <c r="O713" s="142">
        <v>0</v>
      </c>
      <c r="P713" s="142">
        <v>0</v>
      </c>
      <c r="Q713" s="142">
        <v>0</v>
      </c>
      <c r="R713" s="142">
        <v>0</v>
      </c>
      <c r="S713" s="142">
        <v>0</v>
      </c>
      <c r="T713" s="142">
        <v>0</v>
      </c>
      <c r="U713" s="142">
        <v>0</v>
      </c>
      <c r="V713" s="142">
        <v>0</v>
      </c>
      <c r="W713" s="142">
        <v>0</v>
      </c>
    </row>
    <row r="714" spans="1:23" s="106" customFormat="1" ht="78.75" x14ac:dyDescent="0.25">
      <c r="A714" s="267">
        <f t="shared" si="227"/>
        <v>622</v>
      </c>
      <c r="B714" s="133" t="s">
        <v>1063</v>
      </c>
      <c r="C714" s="138" t="s">
        <v>1064</v>
      </c>
      <c r="D714" s="142">
        <v>0</v>
      </c>
      <c r="E714" s="142">
        <v>0</v>
      </c>
      <c r="F714" s="142">
        <v>5.992</v>
      </c>
      <c r="G714" s="142">
        <v>0</v>
      </c>
      <c r="H714" s="142">
        <v>0</v>
      </c>
      <c r="I714" s="142">
        <v>0</v>
      </c>
      <c r="J714" s="142"/>
      <c r="K714" s="142"/>
      <c r="L714" s="134">
        <v>5.992</v>
      </c>
      <c r="M714" s="134">
        <v>0</v>
      </c>
      <c r="N714" s="142">
        <v>0</v>
      </c>
      <c r="O714" s="142">
        <v>0</v>
      </c>
      <c r="P714" s="142">
        <v>0</v>
      </c>
      <c r="Q714" s="142">
        <v>0</v>
      </c>
      <c r="R714" s="142">
        <v>0</v>
      </c>
      <c r="S714" s="142">
        <v>0</v>
      </c>
      <c r="T714" s="142">
        <v>0</v>
      </c>
      <c r="U714" s="142">
        <v>0</v>
      </c>
      <c r="V714" s="142">
        <v>0</v>
      </c>
      <c r="W714" s="142">
        <v>0</v>
      </c>
    </row>
    <row r="715" spans="1:23" s="106" customFormat="1" ht="63" x14ac:dyDescent="0.25">
      <c r="A715" s="267">
        <f t="shared" si="227"/>
        <v>623</v>
      </c>
      <c r="B715" s="133" t="s">
        <v>1065</v>
      </c>
      <c r="C715" s="138" t="s">
        <v>1066</v>
      </c>
      <c r="D715" s="142">
        <v>0</v>
      </c>
      <c r="E715" s="142">
        <v>0</v>
      </c>
      <c r="F715" s="142">
        <v>0</v>
      </c>
      <c r="G715" s="142">
        <v>0</v>
      </c>
      <c r="H715" s="142">
        <v>0</v>
      </c>
      <c r="I715" s="142">
        <v>0</v>
      </c>
      <c r="J715" s="142"/>
      <c r="K715" s="142"/>
      <c r="L715" s="134">
        <v>0</v>
      </c>
      <c r="M715" s="134">
        <v>0</v>
      </c>
      <c r="N715" s="142">
        <v>0</v>
      </c>
      <c r="O715" s="142">
        <v>0</v>
      </c>
      <c r="P715" s="142">
        <v>0</v>
      </c>
      <c r="Q715" s="142">
        <v>0</v>
      </c>
      <c r="R715" s="142">
        <v>0</v>
      </c>
      <c r="S715" s="142">
        <v>0</v>
      </c>
      <c r="T715" s="142">
        <v>0</v>
      </c>
      <c r="U715" s="142">
        <v>0</v>
      </c>
      <c r="V715" s="142">
        <v>0</v>
      </c>
      <c r="W715" s="142">
        <v>0</v>
      </c>
    </row>
    <row r="716" spans="1:23" s="106" customFormat="1" ht="15.75" x14ac:dyDescent="0.25">
      <c r="A716" s="267"/>
      <c r="B716" s="187" t="s">
        <v>455</v>
      </c>
      <c r="C716" s="188"/>
      <c r="D716" s="201">
        <f t="shared" ref="D716:L716" si="240">SUM(D717:D720)</f>
        <v>0</v>
      </c>
      <c r="E716" s="201">
        <f t="shared" si="240"/>
        <v>0</v>
      </c>
      <c r="F716" s="201">
        <f t="shared" si="240"/>
        <v>0</v>
      </c>
      <c r="G716" s="201">
        <f t="shared" si="240"/>
        <v>0</v>
      </c>
      <c r="H716" s="201">
        <f t="shared" si="240"/>
        <v>0</v>
      </c>
      <c r="I716" s="201">
        <f t="shared" si="240"/>
        <v>0</v>
      </c>
      <c r="J716" s="201">
        <f t="shared" si="240"/>
        <v>0</v>
      </c>
      <c r="K716" s="201">
        <f t="shared" si="240"/>
        <v>0</v>
      </c>
      <c r="L716" s="201">
        <f t="shared" si="240"/>
        <v>0</v>
      </c>
      <c r="M716" s="201">
        <v>0</v>
      </c>
      <c r="N716" s="201">
        <f t="shared" ref="N716:W716" si="241">SUM(N717:N720)</f>
        <v>0</v>
      </c>
      <c r="O716" s="201">
        <f t="shared" si="241"/>
        <v>0</v>
      </c>
      <c r="P716" s="201">
        <f t="shared" si="241"/>
        <v>0</v>
      </c>
      <c r="Q716" s="201">
        <f t="shared" si="241"/>
        <v>0</v>
      </c>
      <c r="R716" s="201">
        <f t="shared" si="241"/>
        <v>0</v>
      </c>
      <c r="S716" s="201">
        <f t="shared" si="241"/>
        <v>0</v>
      </c>
      <c r="T716" s="201">
        <f t="shared" si="241"/>
        <v>0</v>
      </c>
      <c r="U716" s="201">
        <f t="shared" si="241"/>
        <v>0</v>
      </c>
      <c r="V716" s="201">
        <f t="shared" si="241"/>
        <v>0</v>
      </c>
      <c r="W716" s="201">
        <f t="shared" si="241"/>
        <v>0</v>
      </c>
    </row>
    <row r="717" spans="1:23" s="106" customFormat="1" ht="47.25" x14ac:dyDescent="0.25">
      <c r="A717" s="267">
        <f t="shared" si="227"/>
        <v>624</v>
      </c>
      <c r="B717" s="133" t="s">
        <v>1067</v>
      </c>
      <c r="C717" s="138" t="s">
        <v>1068</v>
      </c>
      <c r="D717" s="142">
        <v>0</v>
      </c>
      <c r="E717" s="142">
        <v>0</v>
      </c>
      <c r="F717" s="142">
        <v>0</v>
      </c>
      <c r="G717" s="142">
        <v>0</v>
      </c>
      <c r="H717" s="142">
        <v>0</v>
      </c>
      <c r="I717" s="142">
        <v>0</v>
      </c>
      <c r="J717" s="142"/>
      <c r="K717" s="142"/>
      <c r="L717" s="134">
        <v>0</v>
      </c>
      <c r="M717" s="134">
        <v>0</v>
      </c>
      <c r="N717" s="142">
        <v>0</v>
      </c>
      <c r="O717" s="142">
        <v>0</v>
      </c>
      <c r="P717" s="142">
        <v>0</v>
      </c>
      <c r="Q717" s="142">
        <v>0</v>
      </c>
      <c r="R717" s="142">
        <v>0</v>
      </c>
      <c r="S717" s="142">
        <v>0</v>
      </c>
      <c r="T717" s="142">
        <v>0</v>
      </c>
      <c r="U717" s="142">
        <v>0</v>
      </c>
      <c r="V717" s="142">
        <v>0</v>
      </c>
      <c r="W717" s="142">
        <v>0</v>
      </c>
    </row>
    <row r="718" spans="1:23" s="106" customFormat="1" ht="47.25" x14ac:dyDescent="0.25">
      <c r="A718" s="267">
        <f t="shared" si="227"/>
        <v>625</v>
      </c>
      <c r="B718" s="133" t="s">
        <v>1069</v>
      </c>
      <c r="C718" s="138" t="s">
        <v>1070</v>
      </c>
      <c r="D718" s="142">
        <v>0</v>
      </c>
      <c r="E718" s="142">
        <v>0</v>
      </c>
      <c r="F718" s="142">
        <v>0</v>
      </c>
      <c r="G718" s="142">
        <v>0</v>
      </c>
      <c r="H718" s="142">
        <v>0</v>
      </c>
      <c r="I718" s="142">
        <v>0</v>
      </c>
      <c r="J718" s="142"/>
      <c r="K718" s="142"/>
      <c r="L718" s="134">
        <v>0</v>
      </c>
      <c r="M718" s="134">
        <v>0</v>
      </c>
      <c r="N718" s="142">
        <v>0</v>
      </c>
      <c r="O718" s="142">
        <v>0</v>
      </c>
      <c r="P718" s="142">
        <v>0</v>
      </c>
      <c r="Q718" s="142">
        <v>0</v>
      </c>
      <c r="R718" s="142">
        <v>0</v>
      </c>
      <c r="S718" s="142">
        <v>0</v>
      </c>
      <c r="T718" s="142">
        <v>0</v>
      </c>
      <c r="U718" s="142">
        <v>0</v>
      </c>
      <c r="V718" s="142">
        <v>0</v>
      </c>
      <c r="W718" s="142">
        <v>0</v>
      </c>
    </row>
    <row r="719" spans="1:23" s="106" customFormat="1" ht="47.25" x14ac:dyDescent="0.25">
      <c r="A719" s="267">
        <f t="shared" si="227"/>
        <v>626</v>
      </c>
      <c r="B719" s="133" t="s">
        <v>1071</v>
      </c>
      <c r="C719" s="138" t="s">
        <v>1072</v>
      </c>
      <c r="D719" s="142">
        <v>0</v>
      </c>
      <c r="E719" s="142">
        <v>0</v>
      </c>
      <c r="F719" s="142">
        <v>0</v>
      </c>
      <c r="G719" s="142">
        <v>0</v>
      </c>
      <c r="H719" s="142">
        <v>0</v>
      </c>
      <c r="I719" s="142">
        <v>0</v>
      </c>
      <c r="J719" s="142"/>
      <c r="K719" s="142"/>
      <c r="L719" s="134">
        <v>0</v>
      </c>
      <c r="M719" s="134">
        <v>0</v>
      </c>
      <c r="N719" s="142">
        <v>0</v>
      </c>
      <c r="O719" s="142">
        <v>0</v>
      </c>
      <c r="P719" s="142">
        <v>0</v>
      </c>
      <c r="Q719" s="142">
        <v>0</v>
      </c>
      <c r="R719" s="142">
        <v>0</v>
      </c>
      <c r="S719" s="142">
        <v>0</v>
      </c>
      <c r="T719" s="142">
        <v>0</v>
      </c>
      <c r="U719" s="142">
        <v>0</v>
      </c>
      <c r="V719" s="142">
        <v>0</v>
      </c>
      <c r="W719" s="142">
        <v>0</v>
      </c>
    </row>
    <row r="720" spans="1:23" s="106" customFormat="1" ht="47.25" x14ac:dyDescent="0.25">
      <c r="A720" s="267">
        <f t="shared" si="227"/>
        <v>627</v>
      </c>
      <c r="B720" s="133" t="s">
        <v>1073</v>
      </c>
      <c r="C720" s="138" t="s">
        <v>1074</v>
      </c>
      <c r="D720" s="142">
        <v>0</v>
      </c>
      <c r="E720" s="142">
        <v>0</v>
      </c>
      <c r="F720" s="142">
        <v>0</v>
      </c>
      <c r="G720" s="142">
        <v>0</v>
      </c>
      <c r="H720" s="142">
        <v>0</v>
      </c>
      <c r="I720" s="142">
        <v>0</v>
      </c>
      <c r="J720" s="142"/>
      <c r="K720" s="142"/>
      <c r="L720" s="134">
        <v>0</v>
      </c>
      <c r="M720" s="134">
        <v>0</v>
      </c>
      <c r="N720" s="142">
        <v>0</v>
      </c>
      <c r="O720" s="142">
        <v>0</v>
      </c>
      <c r="P720" s="142">
        <v>0</v>
      </c>
      <c r="Q720" s="142">
        <v>0</v>
      </c>
      <c r="R720" s="142">
        <v>0</v>
      </c>
      <c r="S720" s="142">
        <v>0</v>
      </c>
      <c r="T720" s="142">
        <v>0</v>
      </c>
      <c r="U720" s="142">
        <v>0</v>
      </c>
      <c r="V720" s="142">
        <v>0</v>
      </c>
      <c r="W720" s="142">
        <v>0</v>
      </c>
    </row>
    <row r="721" spans="1:23" s="106" customFormat="1" ht="15.75" x14ac:dyDescent="0.25">
      <c r="A721" s="267"/>
      <c r="B721" s="187" t="s">
        <v>594</v>
      </c>
      <c r="C721" s="188"/>
      <c r="D721" s="201">
        <f t="shared" ref="D721:L721" si="242">SUM(D722:D730)</f>
        <v>3.3000000000000002E-2</v>
      </c>
      <c r="E721" s="201">
        <f t="shared" si="242"/>
        <v>0.1</v>
      </c>
      <c r="F721" s="201">
        <f t="shared" si="242"/>
        <v>0</v>
      </c>
      <c r="G721" s="201">
        <f t="shared" si="242"/>
        <v>0</v>
      </c>
      <c r="H721" s="201">
        <f t="shared" si="242"/>
        <v>0.58199999999999996</v>
      </c>
      <c r="I721" s="201">
        <f t="shared" si="242"/>
        <v>0.32</v>
      </c>
      <c r="J721" s="201">
        <f t="shared" si="242"/>
        <v>0</v>
      </c>
      <c r="K721" s="201">
        <f t="shared" si="242"/>
        <v>0</v>
      </c>
      <c r="L721" s="201">
        <f t="shared" si="242"/>
        <v>0.61499999999999999</v>
      </c>
      <c r="M721" s="201">
        <v>0.42000000000000004</v>
      </c>
      <c r="N721" s="201">
        <f t="shared" ref="N721:W721" si="243">SUM(N722:N730)</f>
        <v>0</v>
      </c>
      <c r="O721" s="201">
        <f t="shared" si="243"/>
        <v>0</v>
      </c>
      <c r="P721" s="201">
        <f t="shared" si="243"/>
        <v>0</v>
      </c>
      <c r="Q721" s="201">
        <f t="shared" si="243"/>
        <v>0</v>
      </c>
      <c r="R721" s="201">
        <f t="shared" si="243"/>
        <v>0</v>
      </c>
      <c r="S721" s="201">
        <f t="shared" si="243"/>
        <v>0</v>
      </c>
      <c r="T721" s="201">
        <f t="shared" si="243"/>
        <v>0</v>
      </c>
      <c r="U721" s="201">
        <f t="shared" si="243"/>
        <v>0</v>
      </c>
      <c r="V721" s="201">
        <f t="shared" si="243"/>
        <v>0</v>
      </c>
      <c r="W721" s="201">
        <f t="shared" si="243"/>
        <v>0</v>
      </c>
    </row>
    <row r="722" spans="1:23" s="106" customFormat="1" ht="63" x14ac:dyDescent="0.25">
      <c r="A722" s="267">
        <f t="shared" si="227"/>
        <v>628</v>
      </c>
      <c r="B722" s="133" t="s">
        <v>1993</v>
      </c>
      <c r="C722" s="138" t="s">
        <v>1075</v>
      </c>
      <c r="D722" s="142">
        <v>0</v>
      </c>
      <c r="E722" s="142">
        <v>0</v>
      </c>
      <c r="F722" s="142">
        <v>0</v>
      </c>
      <c r="G722" s="142">
        <v>0</v>
      </c>
      <c r="H722" s="142">
        <v>0</v>
      </c>
      <c r="I722" s="142">
        <v>0</v>
      </c>
      <c r="J722" s="142"/>
      <c r="K722" s="142"/>
      <c r="L722" s="134">
        <v>0</v>
      </c>
      <c r="M722" s="134">
        <v>0</v>
      </c>
      <c r="N722" s="142">
        <v>0</v>
      </c>
      <c r="O722" s="142">
        <v>0</v>
      </c>
      <c r="P722" s="142">
        <v>0</v>
      </c>
      <c r="Q722" s="142">
        <v>0</v>
      </c>
      <c r="R722" s="142">
        <v>0</v>
      </c>
      <c r="S722" s="142">
        <v>0</v>
      </c>
      <c r="T722" s="142">
        <v>0</v>
      </c>
      <c r="U722" s="142">
        <v>0</v>
      </c>
      <c r="V722" s="142">
        <v>0</v>
      </c>
      <c r="W722" s="142">
        <v>0</v>
      </c>
    </row>
    <row r="723" spans="1:23" s="106" customFormat="1" ht="78.75" x14ac:dyDescent="0.25">
      <c r="A723" s="267">
        <f t="shared" si="227"/>
        <v>629</v>
      </c>
      <c r="B723" s="133" t="s">
        <v>1994</v>
      </c>
      <c r="C723" s="138" t="s">
        <v>1076</v>
      </c>
      <c r="D723" s="142">
        <v>3.3000000000000002E-2</v>
      </c>
      <c r="E723" s="142">
        <v>0.1</v>
      </c>
      <c r="F723" s="142">
        <v>0</v>
      </c>
      <c r="G723" s="142">
        <v>0</v>
      </c>
      <c r="H723" s="142">
        <v>0</v>
      </c>
      <c r="I723" s="142">
        <v>0</v>
      </c>
      <c r="J723" s="142"/>
      <c r="K723" s="142"/>
      <c r="L723" s="134">
        <v>3.3000000000000002E-2</v>
      </c>
      <c r="M723" s="134">
        <v>0.1</v>
      </c>
      <c r="N723" s="142">
        <v>0</v>
      </c>
      <c r="O723" s="142">
        <v>0</v>
      </c>
      <c r="P723" s="142">
        <v>0</v>
      </c>
      <c r="Q723" s="142">
        <v>0</v>
      </c>
      <c r="R723" s="142">
        <v>0</v>
      </c>
      <c r="S723" s="142">
        <v>0</v>
      </c>
      <c r="T723" s="142">
        <v>0</v>
      </c>
      <c r="U723" s="142">
        <v>0</v>
      </c>
      <c r="V723" s="142">
        <v>0</v>
      </c>
      <c r="W723" s="142">
        <v>0</v>
      </c>
    </row>
    <row r="724" spans="1:23" s="106" customFormat="1" ht="63" x14ac:dyDescent="0.25">
      <c r="A724" s="267">
        <f t="shared" si="227"/>
        <v>630</v>
      </c>
      <c r="B724" s="133" t="s">
        <v>1995</v>
      </c>
      <c r="C724" s="138" t="s">
        <v>1736</v>
      </c>
      <c r="D724" s="142">
        <v>0</v>
      </c>
      <c r="E724" s="142">
        <v>0</v>
      </c>
      <c r="F724" s="142">
        <v>0</v>
      </c>
      <c r="G724" s="142">
        <v>0</v>
      </c>
      <c r="H724" s="142">
        <v>0</v>
      </c>
      <c r="I724" s="142">
        <v>0</v>
      </c>
      <c r="J724" s="142"/>
      <c r="K724" s="142"/>
      <c r="L724" s="134">
        <v>0</v>
      </c>
      <c r="M724" s="134">
        <v>0</v>
      </c>
      <c r="N724" s="142">
        <v>0</v>
      </c>
      <c r="O724" s="142">
        <v>0</v>
      </c>
      <c r="P724" s="142">
        <v>0</v>
      </c>
      <c r="Q724" s="142">
        <v>0</v>
      </c>
      <c r="R724" s="142">
        <v>0</v>
      </c>
      <c r="S724" s="142">
        <v>0</v>
      </c>
      <c r="T724" s="142">
        <v>0</v>
      </c>
      <c r="U724" s="142">
        <v>0</v>
      </c>
      <c r="V724" s="142">
        <v>0</v>
      </c>
      <c r="W724" s="142">
        <v>0</v>
      </c>
    </row>
    <row r="725" spans="1:23" s="106" customFormat="1" ht="63" x14ac:dyDescent="0.25">
      <c r="A725" s="267">
        <f t="shared" si="227"/>
        <v>631</v>
      </c>
      <c r="B725" s="133" t="s">
        <v>1996</v>
      </c>
      <c r="C725" s="138" t="s">
        <v>1737</v>
      </c>
      <c r="D725" s="142">
        <v>0</v>
      </c>
      <c r="E725" s="142">
        <v>0</v>
      </c>
      <c r="F725" s="142">
        <v>0</v>
      </c>
      <c r="G725" s="142">
        <v>0</v>
      </c>
      <c r="H725" s="142">
        <v>0</v>
      </c>
      <c r="I725" s="142">
        <v>0</v>
      </c>
      <c r="J725" s="142"/>
      <c r="K725" s="142"/>
      <c r="L725" s="134">
        <v>0</v>
      </c>
      <c r="M725" s="134">
        <v>0</v>
      </c>
      <c r="N725" s="142">
        <v>0</v>
      </c>
      <c r="O725" s="142">
        <v>0</v>
      </c>
      <c r="P725" s="142">
        <v>0</v>
      </c>
      <c r="Q725" s="142">
        <v>0</v>
      </c>
      <c r="R725" s="142">
        <v>0</v>
      </c>
      <c r="S725" s="142">
        <v>0</v>
      </c>
      <c r="T725" s="142">
        <v>0</v>
      </c>
      <c r="U725" s="142">
        <v>0</v>
      </c>
      <c r="V725" s="142">
        <v>0</v>
      </c>
      <c r="W725" s="142">
        <v>0</v>
      </c>
    </row>
    <row r="726" spans="1:23" s="106" customFormat="1" ht="78.75" x14ac:dyDescent="0.25">
      <c r="A726" s="267">
        <f t="shared" si="227"/>
        <v>632</v>
      </c>
      <c r="B726" s="133" t="s">
        <v>1997</v>
      </c>
      <c r="C726" s="138" t="s">
        <v>1738</v>
      </c>
      <c r="D726" s="142">
        <v>0</v>
      </c>
      <c r="E726" s="142">
        <v>0</v>
      </c>
      <c r="F726" s="142">
        <v>0</v>
      </c>
      <c r="G726" s="142">
        <v>0</v>
      </c>
      <c r="H726" s="142">
        <v>0</v>
      </c>
      <c r="I726" s="142">
        <v>0</v>
      </c>
      <c r="J726" s="142"/>
      <c r="K726" s="142"/>
      <c r="L726" s="134">
        <v>0</v>
      </c>
      <c r="M726" s="134">
        <v>0</v>
      </c>
      <c r="N726" s="142">
        <v>0</v>
      </c>
      <c r="O726" s="142">
        <v>0</v>
      </c>
      <c r="P726" s="142">
        <v>0</v>
      </c>
      <c r="Q726" s="142">
        <v>0</v>
      </c>
      <c r="R726" s="142">
        <v>0</v>
      </c>
      <c r="S726" s="142">
        <v>0</v>
      </c>
      <c r="T726" s="142">
        <v>0</v>
      </c>
      <c r="U726" s="142">
        <v>0</v>
      </c>
      <c r="V726" s="142">
        <v>0</v>
      </c>
      <c r="W726" s="142">
        <v>0</v>
      </c>
    </row>
    <row r="727" spans="1:23" s="106" customFormat="1" ht="47.25" x14ac:dyDescent="0.25">
      <c r="A727" s="267">
        <f t="shared" si="227"/>
        <v>633</v>
      </c>
      <c r="B727" s="133" t="s">
        <v>1077</v>
      </c>
      <c r="C727" s="138" t="s">
        <v>1739</v>
      </c>
      <c r="D727" s="142">
        <v>0</v>
      </c>
      <c r="E727" s="142">
        <v>0</v>
      </c>
      <c r="F727" s="142">
        <v>0</v>
      </c>
      <c r="G727" s="142">
        <v>0</v>
      </c>
      <c r="H727" s="142">
        <v>0</v>
      </c>
      <c r="I727" s="142">
        <v>0</v>
      </c>
      <c r="J727" s="142"/>
      <c r="K727" s="142"/>
      <c r="L727" s="134">
        <v>0</v>
      </c>
      <c r="M727" s="134">
        <v>0</v>
      </c>
      <c r="N727" s="142">
        <v>0</v>
      </c>
      <c r="O727" s="142">
        <v>0</v>
      </c>
      <c r="P727" s="142">
        <v>0</v>
      </c>
      <c r="Q727" s="142">
        <v>0</v>
      </c>
      <c r="R727" s="142">
        <v>0</v>
      </c>
      <c r="S727" s="142">
        <v>0</v>
      </c>
      <c r="T727" s="142">
        <v>0</v>
      </c>
      <c r="U727" s="142">
        <v>0</v>
      </c>
      <c r="V727" s="142">
        <v>0</v>
      </c>
      <c r="W727" s="142">
        <v>0</v>
      </c>
    </row>
    <row r="728" spans="1:23" s="106" customFormat="1" ht="63" x14ac:dyDescent="0.25">
      <c r="A728" s="267">
        <f t="shared" si="227"/>
        <v>634</v>
      </c>
      <c r="B728" s="133" t="s">
        <v>1998</v>
      </c>
      <c r="C728" s="138" t="s">
        <v>1740</v>
      </c>
      <c r="D728" s="142">
        <v>0</v>
      </c>
      <c r="E728" s="142">
        <v>0</v>
      </c>
      <c r="F728" s="142">
        <v>0</v>
      </c>
      <c r="G728" s="142">
        <v>0</v>
      </c>
      <c r="H728" s="142">
        <v>1.7000000000000001E-2</v>
      </c>
      <c r="I728" s="142">
        <v>0.16</v>
      </c>
      <c r="J728" s="142"/>
      <c r="K728" s="142"/>
      <c r="L728" s="134">
        <v>1.7000000000000001E-2</v>
      </c>
      <c r="M728" s="134">
        <v>0.16</v>
      </c>
      <c r="N728" s="142">
        <v>0</v>
      </c>
      <c r="O728" s="142">
        <v>0</v>
      </c>
      <c r="P728" s="142">
        <v>0</v>
      </c>
      <c r="Q728" s="142">
        <v>0</v>
      </c>
      <c r="R728" s="142">
        <v>0</v>
      </c>
      <c r="S728" s="142">
        <v>0</v>
      </c>
      <c r="T728" s="142">
        <v>0</v>
      </c>
      <c r="U728" s="142">
        <v>0</v>
      </c>
      <c r="V728" s="142">
        <v>0</v>
      </c>
      <c r="W728" s="142">
        <v>0</v>
      </c>
    </row>
    <row r="729" spans="1:23" s="106" customFormat="1" ht="47.25" x14ac:dyDescent="0.25">
      <c r="A729" s="267">
        <f t="shared" ref="A729:A792" si="244">IF(A728&gt;0,A728+1,A727+1)</f>
        <v>635</v>
      </c>
      <c r="B729" s="133" t="s">
        <v>1078</v>
      </c>
      <c r="C729" s="138" t="s">
        <v>1741</v>
      </c>
      <c r="D729" s="142">
        <v>0</v>
      </c>
      <c r="E729" s="142">
        <v>0</v>
      </c>
      <c r="F729" s="142">
        <v>0</v>
      </c>
      <c r="G729" s="142">
        <v>0</v>
      </c>
      <c r="H729" s="142">
        <v>0</v>
      </c>
      <c r="I729" s="142">
        <v>0</v>
      </c>
      <c r="J729" s="142"/>
      <c r="K729" s="142"/>
      <c r="L729" s="134">
        <v>0</v>
      </c>
      <c r="M729" s="134">
        <v>0</v>
      </c>
      <c r="N729" s="142">
        <v>0</v>
      </c>
      <c r="O729" s="142">
        <v>0</v>
      </c>
      <c r="P729" s="142">
        <v>0</v>
      </c>
      <c r="Q729" s="142">
        <v>0</v>
      </c>
      <c r="R729" s="142">
        <v>0</v>
      </c>
      <c r="S729" s="142">
        <v>0</v>
      </c>
      <c r="T729" s="142">
        <v>0</v>
      </c>
      <c r="U729" s="142">
        <v>0</v>
      </c>
      <c r="V729" s="142">
        <v>0</v>
      </c>
      <c r="W729" s="142">
        <v>0</v>
      </c>
    </row>
    <row r="730" spans="1:23" s="106" customFormat="1" ht="47.25" x14ac:dyDescent="0.25">
      <c r="A730" s="267">
        <f t="shared" si="244"/>
        <v>636</v>
      </c>
      <c r="B730" s="133" t="s">
        <v>1079</v>
      </c>
      <c r="C730" s="138" t="s">
        <v>1080</v>
      </c>
      <c r="D730" s="142">
        <v>0</v>
      </c>
      <c r="E730" s="142">
        <v>0</v>
      </c>
      <c r="F730" s="142">
        <v>0</v>
      </c>
      <c r="G730" s="142">
        <v>0</v>
      </c>
      <c r="H730" s="142">
        <v>0.56499999999999995</v>
      </c>
      <c r="I730" s="142">
        <v>0.16</v>
      </c>
      <c r="J730" s="142"/>
      <c r="K730" s="142"/>
      <c r="L730" s="134">
        <v>0.56499999999999995</v>
      </c>
      <c r="M730" s="134">
        <v>0.16</v>
      </c>
      <c r="N730" s="142">
        <v>0</v>
      </c>
      <c r="O730" s="142">
        <v>0</v>
      </c>
      <c r="P730" s="142">
        <v>0</v>
      </c>
      <c r="Q730" s="142">
        <v>0</v>
      </c>
      <c r="R730" s="142">
        <v>0</v>
      </c>
      <c r="S730" s="142">
        <v>0</v>
      </c>
      <c r="T730" s="142">
        <v>0</v>
      </c>
      <c r="U730" s="142">
        <v>0</v>
      </c>
      <c r="V730" s="142">
        <v>0</v>
      </c>
      <c r="W730" s="142">
        <v>0</v>
      </c>
    </row>
    <row r="731" spans="1:23" s="106" customFormat="1" ht="15.75" x14ac:dyDescent="0.25">
      <c r="A731" s="267"/>
      <c r="B731" s="187" t="s">
        <v>532</v>
      </c>
      <c r="C731" s="188"/>
      <c r="D731" s="201">
        <f t="shared" ref="D731:L731" si="245">SUM(D732:D757)</f>
        <v>0.90599999999999992</v>
      </c>
      <c r="E731" s="201">
        <f t="shared" si="245"/>
        <v>0.5</v>
      </c>
      <c r="F731" s="201">
        <f t="shared" si="245"/>
        <v>4.1000000000000002E-2</v>
      </c>
      <c r="G731" s="201">
        <f t="shared" si="245"/>
        <v>0.25</v>
      </c>
      <c r="H731" s="201">
        <f t="shared" si="245"/>
        <v>0.59</v>
      </c>
      <c r="I731" s="201">
        <f t="shared" si="245"/>
        <v>0.8</v>
      </c>
      <c r="J731" s="201">
        <f t="shared" si="245"/>
        <v>0</v>
      </c>
      <c r="K731" s="201">
        <f t="shared" si="245"/>
        <v>0</v>
      </c>
      <c r="L731" s="201">
        <f t="shared" si="245"/>
        <v>1.5369999999999997</v>
      </c>
      <c r="M731" s="201">
        <v>1.5499999999999998</v>
      </c>
      <c r="N731" s="201">
        <f t="shared" ref="N731:W731" si="246">SUM(N732:N757)</f>
        <v>0</v>
      </c>
      <c r="O731" s="201">
        <f t="shared" si="246"/>
        <v>0</v>
      </c>
      <c r="P731" s="201">
        <f t="shared" si="246"/>
        <v>0</v>
      </c>
      <c r="Q731" s="201">
        <f t="shared" si="246"/>
        <v>0</v>
      </c>
      <c r="R731" s="201">
        <f t="shared" si="246"/>
        <v>0</v>
      </c>
      <c r="S731" s="201">
        <f t="shared" si="246"/>
        <v>0</v>
      </c>
      <c r="T731" s="201">
        <f t="shared" si="246"/>
        <v>0</v>
      </c>
      <c r="U731" s="201">
        <f t="shared" si="246"/>
        <v>0</v>
      </c>
      <c r="V731" s="201">
        <f t="shared" si="246"/>
        <v>0</v>
      </c>
      <c r="W731" s="201">
        <f t="shared" si="246"/>
        <v>0</v>
      </c>
    </row>
    <row r="732" spans="1:23" s="106" customFormat="1" ht="47.25" x14ac:dyDescent="0.25">
      <c r="A732" s="267">
        <f t="shared" si="244"/>
        <v>637</v>
      </c>
      <c r="B732" s="133" t="s">
        <v>1081</v>
      </c>
      <c r="C732" s="138" t="s">
        <v>1082</v>
      </c>
      <c r="D732" s="142">
        <v>0</v>
      </c>
      <c r="E732" s="142">
        <v>0</v>
      </c>
      <c r="F732" s="142">
        <v>0</v>
      </c>
      <c r="G732" s="142">
        <v>0</v>
      </c>
      <c r="H732" s="142">
        <v>0</v>
      </c>
      <c r="I732" s="142">
        <v>0</v>
      </c>
      <c r="J732" s="142"/>
      <c r="K732" s="142"/>
      <c r="L732" s="134">
        <v>0</v>
      </c>
      <c r="M732" s="134">
        <v>0</v>
      </c>
      <c r="N732" s="142">
        <v>0</v>
      </c>
      <c r="O732" s="142">
        <v>0</v>
      </c>
      <c r="P732" s="142">
        <v>0</v>
      </c>
      <c r="Q732" s="142">
        <v>0</v>
      </c>
      <c r="R732" s="142">
        <v>0</v>
      </c>
      <c r="S732" s="142">
        <v>0</v>
      </c>
      <c r="T732" s="142">
        <v>0</v>
      </c>
      <c r="U732" s="142">
        <v>0</v>
      </c>
      <c r="V732" s="142">
        <v>0</v>
      </c>
      <c r="W732" s="142">
        <v>0</v>
      </c>
    </row>
    <row r="733" spans="1:23" s="106" customFormat="1" ht="47.25" x14ac:dyDescent="0.25">
      <c r="A733" s="267">
        <f t="shared" si="244"/>
        <v>638</v>
      </c>
      <c r="B733" s="133" t="s">
        <v>1999</v>
      </c>
      <c r="C733" s="138" t="s">
        <v>1083</v>
      </c>
      <c r="D733" s="142">
        <v>0</v>
      </c>
      <c r="E733" s="142">
        <v>0</v>
      </c>
      <c r="F733" s="142">
        <v>0</v>
      </c>
      <c r="G733" s="142">
        <v>0</v>
      </c>
      <c r="H733" s="142">
        <v>0.45</v>
      </c>
      <c r="I733" s="142">
        <v>0.4</v>
      </c>
      <c r="J733" s="142"/>
      <c r="K733" s="142"/>
      <c r="L733" s="134">
        <v>0.45</v>
      </c>
      <c r="M733" s="134">
        <v>0.4</v>
      </c>
      <c r="N733" s="142">
        <v>0</v>
      </c>
      <c r="O733" s="142">
        <v>0</v>
      </c>
      <c r="P733" s="142">
        <v>0</v>
      </c>
      <c r="Q733" s="142">
        <v>0</v>
      </c>
      <c r="R733" s="142">
        <v>0</v>
      </c>
      <c r="S733" s="142">
        <v>0</v>
      </c>
      <c r="T733" s="142">
        <v>0</v>
      </c>
      <c r="U733" s="142">
        <v>0</v>
      </c>
      <c r="V733" s="142">
        <v>0</v>
      </c>
      <c r="W733" s="142">
        <v>0</v>
      </c>
    </row>
    <row r="734" spans="1:23" s="106" customFormat="1" ht="47.25" x14ac:dyDescent="0.25">
      <c r="A734" s="267">
        <f t="shared" si="244"/>
        <v>639</v>
      </c>
      <c r="B734" s="133" t="s">
        <v>1084</v>
      </c>
      <c r="C734" s="139" t="s">
        <v>1085</v>
      </c>
      <c r="D734" s="142">
        <v>0.32600000000000001</v>
      </c>
      <c r="E734" s="142">
        <v>0.25</v>
      </c>
      <c r="F734" s="142">
        <v>0</v>
      </c>
      <c r="G734" s="142">
        <v>0</v>
      </c>
      <c r="H734" s="142">
        <v>0</v>
      </c>
      <c r="I734" s="142">
        <v>0</v>
      </c>
      <c r="J734" s="142"/>
      <c r="K734" s="142"/>
      <c r="L734" s="134">
        <v>0.32600000000000001</v>
      </c>
      <c r="M734" s="134">
        <v>0.25</v>
      </c>
      <c r="N734" s="142">
        <v>0</v>
      </c>
      <c r="O734" s="142">
        <v>0</v>
      </c>
      <c r="P734" s="142">
        <v>0</v>
      </c>
      <c r="Q734" s="142">
        <v>0</v>
      </c>
      <c r="R734" s="142">
        <v>0</v>
      </c>
      <c r="S734" s="142">
        <v>0</v>
      </c>
      <c r="T734" s="142">
        <v>0</v>
      </c>
      <c r="U734" s="142">
        <v>0</v>
      </c>
      <c r="V734" s="142">
        <v>0</v>
      </c>
      <c r="W734" s="142">
        <v>0</v>
      </c>
    </row>
    <row r="735" spans="1:23" s="106" customFormat="1" ht="31.5" x14ac:dyDescent="0.25">
      <c r="A735" s="267">
        <f t="shared" si="244"/>
        <v>640</v>
      </c>
      <c r="B735" s="133" t="s">
        <v>1086</v>
      </c>
      <c r="C735" s="139" t="s">
        <v>1087</v>
      </c>
      <c r="D735" s="142">
        <v>0</v>
      </c>
      <c r="E735" s="142">
        <v>0</v>
      </c>
      <c r="F735" s="142">
        <v>0</v>
      </c>
      <c r="G735" s="142">
        <v>0</v>
      </c>
      <c r="H735" s="142">
        <v>0</v>
      </c>
      <c r="I735" s="142">
        <v>0</v>
      </c>
      <c r="J735" s="142"/>
      <c r="K735" s="142"/>
      <c r="L735" s="134">
        <v>0</v>
      </c>
      <c r="M735" s="134">
        <v>0</v>
      </c>
      <c r="N735" s="142">
        <v>0</v>
      </c>
      <c r="O735" s="142">
        <v>0</v>
      </c>
      <c r="P735" s="142">
        <v>0</v>
      </c>
      <c r="Q735" s="142">
        <v>0</v>
      </c>
      <c r="R735" s="142">
        <v>0</v>
      </c>
      <c r="S735" s="142">
        <v>0</v>
      </c>
      <c r="T735" s="142">
        <v>0</v>
      </c>
      <c r="U735" s="142">
        <v>0</v>
      </c>
      <c r="V735" s="142">
        <v>0</v>
      </c>
      <c r="W735" s="142">
        <v>0</v>
      </c>
    </row>
    <row r="736" spans="1:23" s="106" customFormat="1" ht="47.25" x14ac:dyDescent="0.25">
      <c r="A736" s="267">
        <f t="shared" si="244"/>
        <v>641</v>
      </c>
      <c r="B736" s="133" t="s">
        <v>1088</v>
      </c>
      <c r="C736" s="139" t="s">
        <v>1089</v>
      </c>
      <c r="D736" s="142">
        <v>0</v>
      </c>
      <c r="E736" s="142">
        <v>0</v>
      </c>
      <c r="F736" s="142">
        <v>0</v>
      </c>
      <c r="G736" s="142">
        <v>0</v>
      </c>
      <c r="H736" s="142">
        <v>0</v>
      </c>
      <c r="I736" s="142">
        <v>0</v>
      </c>
      <c r="J736" s="142"/>
      <c r="K736" s="142"/>
      <c r="L736" s="134">
        <v>0</v>
      </c>
      <c r="M736" s="134">
        <v>0</v>
      </c>
      <c r="N736" s="142">
        <v>0</v>
      </c>
      <c r="O736" s="142">
        <v>0</v>
      </c>
      <c r="P736" s="142">
        <v>0</v>
      </c>
      <c r="Q736" s="142">
        <v>0</v>
      </c>
      <c r="R736" s="142">
        <v>0</v>
      </c>
      <c r="S736" s="142">
        <v>0</v>
      </c>
      <c r="T736" s="142">
        <v>0</v>
      </c>
      <c r="U736" s="142">
        <v>0</v>
      </c>
      <c r="V736" s="142">
        <v>0</v>
      </c>
      <c r="W736" s="142">
        <v>0</v>
      </c>
    </row>
    <row r="737" spans="1:23" s="106" customFormat="1" ht="47.25" x14ac:dyDescent="0.25">
      <c r="A737" s="267">
        <f t="shared" si="244"/>
        <v>642</v>
      </c>
      <c r="B737" s="133" t="s">
        <v>1090</v>
      </c>
      <c r="C737" s="138" t="s">
        <v>1091</v>
      </c>
      <c r="D737" s="142">
        <v>0</v>
      </c>
      <c r="E737" s="142">
        <v>0</v>
      </c>
      <c r="F737" s="142">
        <v>0</v>
      </c>
      <c r="G737" s="142">
        <v>0</v>
      </c>
      <c r="H737" s="142">
        <v>0</v>
      </c>
      <c r="I737" s="142">
        <v>0</v>
      </c>
      <c r="J737" s="142"/>
      <c r="K737" s="142"/>
      <c r="L737" s="134">
        <v>0</v>
      </c>
      <c r="M737" s="134">
        <v>0</v>
      </c>
      <c r="N737" s="142">
        <v>0</v>
      </c>
      <c r="O737" s="142">
        <v>0</v>
      </c>
      <c r="P737" s="142">
        <v>0</v>
      </c>
      <c r="Q737" s="142">
        <v>0</v>
      </c>
      <c r="R737" s="142">
        <v>0</v>
      </c>
      <c r="S737" s="142">
        <v>0</v>
      </c>
      <c r="T737" s="142">
        <v>0</v>
      </c>
      <c r="U737" s="142">
        <v>0</v>
      </c>
      <c r="V737" s="142">
        <v>0</v>
      </c>
      <c r="W737" s="142">
        <v>0</v>
      </c>
    </row>
    <row r="738" spans="1:23" s="106" customFormat="1" ht="47.25" x14ac:dyDescent="0.25">
      <c r="A738" s="267">
        <f t="shared" si="244"/>
        <v>643</v>
      </c>
      <c r="B738" s="133" t="s">
        <v>1092</v>
      </c>
      <c r="C738" s="138" t="s">
        <v>1093</v>
      </c>
      <c r="D738" s="142">
        <v>0</v>
      </c>
      <c r="E738" s="142">
        <v>0</v>
      </c>
      <c r="F738" s="142">
        <v>0</v>
      </c>
      <c r="G738" s="142">
        <v>0</v>
      </c>
      <c r="H738" s="142">
        <v>0</v>
      </c>
      <c r="I738" s="142">
        <v>0</v>
      </c>
      <c r="J738" s="142"/>
      <c r="K738" s="142"/>
      <c r="L738" s="134">
        <v>0</v>
      </c>
      <c r="M738" s="134">
        <v>0</v>
      </c>
      <c r="N738" s="142">
        <v>0</v>
      </c>
      <c r="O738" s="142">
        <v>0</v>
      </c>
      <c r="P738" s="142">
        <v>0</v>
      </c>
      <c r="Q738" s="142">
        <v>0</v>
      </c>
      <c r="R738" s="142">
        <v>0</v>
      </c>
      <c r="S738" s="142">
        <v>0</v>
      </c>
      <c r="T738" s="142">
        <v>0</v>
      </c>
      <c r="U738" s="142">
        <v>0</v>
      </c>
      <c r="V738" s="142">
        <v>0</v>
      </c>
      <c r="W738" s="142">
        <v>0</v>
      </c>
    </row>
    <row r="739" spans="1:23" s="106" customFormat="1" ht="63" x14ac:dyDescent="0.25">
      <c r="A739" s="267">
        <f t="shared" si="244"/>
        <v>644</v>
      </c>
      <c r="B739" s="133" t="s">
        <v>1094</v>
      </c>
      <c r="C739" s="138" t="s">
        <v>1095</v>
      </c>
      <c r="D739" s="142">
        <v>0</v>
      </c>
      <c r="E739" s="142">
        <v>0</v>
      </c>
      <c r="F739" s="142">
        <v>0</v>
      </c>
      <c r="G739" s="142">
        <v>0</v>
      </c>
      <c r="H739" s="142">
        <v>0</v>
      </c>
      <c r="I739" s="142">
        <v>0</v>
      </c>
      <c r="J739" s="142"/>
      <c r="K739" s="142"/>
      <c r="L739" s="134">
        <v>0</v>
      </c>
      <c r="M739" s="134">
        <v>0</v>
      </c>
      <c r="N739" s="142">
        <v>0</v>
      </c>
      <c r="O739" s="142">
        <v>0</v>
      </c>
      <c r="P739" s="142">
        <v>0</v>
      </c>
      <c r="Q739" s="142">
        <v>0</v>
      </c>
      <c r="R739" s="142">
        <v>0</v>
      </c>
      <c r="S739" s="142">
        <v>0</v>
      </c>
      <c r="T739" s="142">
        <v>0</v>
      </c>
      <c r="U739" s="142">
        <v>0</v>
      </c>
      <c r="V739" s="142">
        <v>0</v>
      </c>
      <c r="W739" s="142">
        <v>0</v>
      </c>
    </row>
    <row r="740" spans="1:23" s="106" customFormat="1" ht="63" x14ac:dyDescent="0.25">
      <c r="A740" s="267">
        <f t="shared" si="244"/>
        <v>645</v>
      </c>
      <c r="B740" s="133" t="s">
        <v>2000</v>
      </c>
      <c r="C740" s="138" t="s">
        <v>1096</v>
      </c>
      <c r="D740" s="142">
        <v>0</v>
      </c>
      <c r="E740" s="142">
        <v>0</v>
      </c>
      <c r="F740" s="142">
        <v>0</v>
      </c>
      <c r="G740" s="142">
        <v>0</v>
      </c>
      <c r="H740" s="142">
        <v>0</v>
      </c>
      <c r="I740" s="142">
        <v>0</v>
      </c>
      <c r="J740" s="142"/>
      <c r="K740" s="142"/>
      <c r="L740" s="134">
        <v>0</v>
      </c>
      <c r="M740" s="134">
        <v>0</v>
      </c>
      <c r="N740" s="142">
        <v>0</v>
      </c>
      <c r="O740" s="142">
        <v>0</v>
      </c>
      <c r="P740" s="142">
        <v>0</v>
      </c>
      <c r="Q740" s="142">
        <v>0</v>
      </c>
      <c r="R740" s="142">
        <v>0</v>
      </c>
      <c r="S740" s="142">
        <v>0</v>
      </c>
      <c r="T740" s="142">
        <v>0</v>
      </c>
      <c r="U740" s="142">
        <v>0</v>
      </c>
      <c r="V740" s="142">
        <v>0</v>
      </c>
      <c r="W740" s="142">
        <v>0</v>
      </c>
    </row>
    <row r="741" spans="1:23" s="106" customFormat="1" ht="63" x14ac:dyDescent="0.25">
      <c r="A741" s="267">
        <f t="shared" si="244"/>
        <v>646</v>
      </c>
      <c r="B741" s="133" t="s">
        <v>1097</v>
      </c>
      <c r="C741" s="138" t="s">
        <v>1098</v>
      </c>
      <c r="D741" s="142">
        <v>0.57999999999999996</v>
      </c>
      <c r="E741" s="142">
        <v>0.25</v>
      </c>
      <c r="F741" s="142">
        <v>0</v>
      </c>
      <c r="G741" s="142">
        <v>0</v>
      </c>
      <c r="H741" s="142">
        <v>0</v>
      </c>
      <c r="I741" s="142">
        <v>0</v>
      </c>
      <c r="J741" s="142"/>
      <c r="K741" s="142"/>
      <c r="L741" s="134">
        <v>0.57999999999999996</v>
      </c>
      <c r="M741" s="134">
        <v>0.25</v>
      </c>
      <c r="N741" s="142">
        <v>0</v>
      </c>
      <c r="O741" s="142">
        <v>0</v>
      </c>
      <c r="P741" s="142">
        <v>0</v>
      </c>
      <c r="Q741" s="142">
        <v>0</v>
      </c>
      <c r="R741" s="142">
        <v>0</v>
      </c>
      <c r="S741" s="142">
        <v>0</v>
      </c>
      <c r="T741" s="142">
        <v>0</v>
      </c>
      <c r="U741" s="142">
        <v>0</v>
      </c>
      <c r="V741" s="142">
        <v>0</v>
      </c>
      <c r="W741" s="142">
        <v>0</v>
      </c>
    </row>
    <row r="742" spans="1:23" s="106" customFormat="1" ht="63" x14ac:dyDescent="0.25">
      <c r="A742" s="267">
        <f t="shared" si="244"/>
        <v>647</v>
      </c>
      <c r="B742" s="133" t="s">
        <v>2001</v>
      </c>
      <c r="C742" s="138" t="s">
        <v>1099</v>
      </c>
      <c r="D742" s="142">
        <v>0</v>
      </c>
      <c r="E742" s="142">
        <v>0</v>
      </c>
      <c r="F742" s="142">
        <v>0</v>
      </c>
      <c r="G742" s="142">
        <v>0</v>
      </c>
      <c r="H742" s="142">
        <v>0</v>
      </c>
      <c r="I742" s="142">
        <v>0</v>
      </c>
      <c r="J742" s="142"/>
      <c r="K742" s="142"/>
      <c r="L742" s="134">
        <v>0</v>
      </c>
      <c r="M742" s="134">
        <v>0</v>
      </c>
      <c r="N742" s="142">
        <v>0</v>
      </c>
      <c r="O742" s="142">
        <v>0</v>
      </c>
      <c r="P742" s="142">
        <v>0</v>
      </c>
      <c r="Q742" s="142">
        <v>0</v>
      </c>
      <c r="R742" s="142">
        <v>0</v>
      </c>
      <c r="S742" s="142">
        <v>0</v>
      </c>
      <c r="T742" s="142">
        <v>0</v>
      </c>
      <c r="U742" s="142">
        <v>0</v>
      </c>
      <c r="V742" s="142">
        <v>0</v>
      </c>
      <c r="W742" s="142">
        <v>0</v>
      </c>
    </row>
    <row r="743" spans="1:23" s="106" customFormat="1" ht="63" x14ac:dyDescent="0.25">
      <c r="A743" s="267">
        <f t="shared" si="244"/>
        <v>648</v>
      </c>
      <c r="B743" s="133" t="s">
        <v>2002</v>
      </c>
      <c r="C743" s="138" t="s">
        <v>1100</v>
      </c>
      <c r="D743" s="142">
        <v>0</v>
      </c>
      <c r="E743" s="142">
        <v>0</v>
      </c>
      <c r="F743" s="142">
        <v>0</v>
      </c>
      <c r="G743" s="142">
        <v>0</v>
      </c>
      <c r="H743" s="142">
        <v>0</v>
      </c>
      <c r="I743" s="142">
        <v>0</v>
      </c>
      <c r="J743" s="142"/>
      <c r="K743" s="142"/>
      <c r="L743" s="134">
        <v>0</v>
      </c>
      <c r="M743" s="134">
        <v>0</v>
      </c>
      <c r="N743" s="142">
        <v>0</v>
      </c>
      <c r="O743" s="142">
        <v>0</v>
      </c>
      <c r="P743" s="142">
        <v>0</v>
      </c>
      <c r="Q743" s="142">
        <v>0</v>
      </c>
      <c r="R743" s="142">
        <v>0</v>
      </c>
      <c r="S743" s="142">
        <v>0</v>
      </c>
      <c r="T743" s="142">
        <v>0</v>
      </c>
      <c r="U743" s="142">
        <v>0</v>
      </c>
      <c r="V743" s="142">
        <v>0</v>
      </c>
      <c r="W743" s="142">
        <v>0</v>
      </c>
    </row>
    <row r="744" spans="1:23" s="106" customFormat="1" ht="47.25" x14ac:dyDescent="0.25">
      <c r="A744" s="267">
        <f t="shared" si="244"/>
        <v>649</v>
      </c>
      <c r="B744" s="174" t="s">
        <v>2003</v>
      </c>
      <c r="C744" s="138" t="s">
        <v>2004</v>
      </c>
      <c r="D744" s="142">
        <v>0</v>
      </c>
      <c r="E744" s="142">
        <v>0</v>
      </c>
      <c r="F744" s="142">
        <v>0</v>
      </c>
      <c r="G744" s="142">
        <v>0</v>
      </c>
      <c r="H744" s="142">
        <v>0</v>
      </c>
      <c r="I744" s="142">
        <v>0</v>
      </c>
      <c r="J744" s="170">
        <v>0</v>
      </c>
      <c r="K744" s="170">
        <v>0</v>
      </c>
      <c r="L744" s="134">
        <v>0</v>
      </c>
      <c r="M744" s="134">
        <v>0</v>
      </c>
      <c r="N744" s="170">
        <f t="shared" ref="N744:W744" si="247">SUM(N745:N751)</f>
        <v>0</v>
      </c>
      <c r="O744" s="170">
        <f t="shared" si="247"/>
        <v>0</v>
      </c>
      <c r="P744" s="170">
        <f t="shared" si="247"/>
        <v>0</v>
      </c>
      <c r="Q744" s="170">
        <f t="shared" si="247"/>
        <v>0</v>
      </c>
      <c r="R744" s="170">
        <f t="shared" si="247"/>
        <v>0</v>
      </c>
      <c r="S744" s="170">
        <f t="shared" si="247"/>
        <v>0</v>
      </c>
      <c r="T744" s="170">
        <f t="shared" si="247"/>
        <v>0</v>
      </c>
      <c r="U744" s="170">
        <f t="shared" si="247"/>
        <v>0</v>
      </c>
      <c r="V744" s="170">
        <f t="shared" si="247"/>
        <v>0</v>
      </c>
      <c r="W744" s="170">
        <f t="shared" si="247"/>
        <v>0</v>
      </c>
    </row>
    <row r="745" spans="1:23" s="106" customFormat="1" ht="94.5" x14ac:dyDescent="0.25">
      <c r="A745" s="267">
        <f t="shared" si="244"/>
        <v>650</v>
      </c>
      <c r="B745" s="133" t="s">
        <v>1101</v>
      </c>
      <c r="C745" s="138" t="s">
        <v>1742</v>
      </c>
      <c r="D745" s="142">
        <v>0</v>
      </c>
      <c r="E745" s="142">
        <v>0</v>
      </c>
      <c r="F745" s="142">
        <v>0</v>
      </c>
      <c r="G745" s="142">
        <v>0</v>
      </c>
      <c r="H745" s="142">
        <v>0</v>
      </c>
      <c r="I745" s="142">
        <v>0</v>
      </c>
      <c r="J745" s="142"/>
      <c r="K745" s="142"/>
      <c r="L745" s="134">
        <v>0</v>
      </c>
      <c r="M745" s="134">
        <v>0</v>
      </c>
      <c r="N745" s="142">
        <v>0</v>
      </c>
      <c r="O745" s="142">
        <v>0</v>
      </c>
      <c r="P745" s="142">
        <v>0</v>
      </c>
      <c r="Q745" s="142">
        <v>0</v>
      </c>
      <c r="R745" s="142">
        <v>0</v>
      </c>
      <c r="S745" s="142">
        <v>0</v>
      </c>
      <c r="T745" s="142">
        <v>0</v>
      </c>
      <c r="U745" s="142">
        <v>0</v>
      </c>
      <c r="V745" s="142">
        <v>0</v>
      </c>
      <c r="W745" s="142">
        <v>0</v>
      </c>
    </row>
    <row r="746" spans="1:23" s="106" customFormat="1" ht="78.75" x14ac:dyDescent="0.25">
      <c r="A746" s="267">
        <f t="shared" si="244"/>
        <v>651</v>
      </c>
      <c r="B746" s="133" t="s">
        <v>1102</v>
      </c>
      <c r="C746" s="138" t="s">
        <v>1743</v>
      </c>
      <c r="D746" s="142">
        <v>0</v>
      </c>
      <c r="E746" s="142">
        <v>0</v>
      </c>
      <c r="F746" s="142">
        <v>0</v>
      </c>
      <c r="G746" s="142">
        <v>0</v>
      </c>
      <c r="H746" s="142">
        <v>0</v>
      </c>
      <c r="I746" s="142">
        <v>0</v>
      </c>
      <c r="J746" s="142"/>
      <c r="K746" s="142"/>
      <c r="L746" s="134">
        <v>0</v>
      </c>
      <c r="M746" s="134">
        <v>0</v>
      </c>
      <c r="N746" s="142">
        <v>0</v>
      </c>
      <c r="O746" s="142">
        <v>0</v>
      </c>
      <c r="P746" s="142">
        <v>0</v>
      </c>
      <c r="Q746" s="142">
        <v>0</v>
      </c>
      <c r="R746" s="142">
        <v>0</v>
      </c>
      <c r="S746" s="142">
        <v>0</v>
      </c>
      <c r="T746" s="142">
        <v>0</v>
      </c>
      <c r="U746" s="142">
        <v>0</v>
      </c>
      <c r="V746" s="142">
        <v>0</v>
      </c>
      <c r="W746" s="142">
        <v>0</v>
      </c>
    </row>
    <row r="747" spans="1:23" s="106" customFormat="1" ht="47.25" x14ac:dyDescent="0.25">
      <c r="A747" s="267">
        <f t="shared" si="244"/>
        <v>652</v>
      </c>
      <c r="B747" s="133" t="s">
        <v>1103</v>
      </c>
      <c r="C747" s="138" t="s">
        <v>1744</v>
      </c>
      <c r="D747" s="142">
        <v>0</v>
      </c>
      <c r="E747" s="142">
        <v>0</v>
      </c>
      <c r="F747" s="142">
        <v>0</v>
      </c>
      <c r="G747" s="142">
        <v>0</v>
      </c>
      <c r="H747" s="142">
        <v>0</v>
      </c>
      <c r="I747" s="142">
        <v>0</v>
      </c>
      <c r="J747" s="142"/>
      <c r="K747" s="142"/>
      <c r="L747" s="134">
        <v>0</v>
      </c>
      <c r="M747" s="134">
        <v>0</v>
      </c>
      <c r="N747" s="142">
        <v>0</v>
      </c>
      <c r="O747" s="142">
        <v>0</v>
      </c>
      <c r="P747" s="142">
        <v>0</v>
      </c>
      <c r="Q747" s="142">
        <v>0</v>
      </c>
      <c r="R747" s="142">
        <v>0</v>
      </c>
      <c r="S747" s="142">
        <v>0</v>
      </c>
      <c r="T747" s="142">
        <v>0</v>
      </c>
      <c r="U747" s="142">
        <v>0</v>
      </c>
      <c r="V747" s="142">
        <v>0</v>
      </c>
      <c r="W747" s="142">
        <v>0</v>
      </c>
    </row>
    <row r="748" spans="1:23" s="106" customFormat="1" ht="63" x14ac:dyDescent="0.25">
      <c r="A748" s="267">
        <f t="shared" si="244"/>
        <v>653</v>
      </c>
      <c r="B748" s="133" t="s">
        <v>1104</v>
      </c>
      <c r="C748" s="138" t="s">
        <v>1105</v>
      </c>
      <c r="D748" s="142">
        <v>0</v>
      </c>
      <c r="E748" s="142">
        <v>0</v>
      </c>
      <c r="F748" s="142">
        <v>0</v>
      </c>
      <c r="G748" s="142">
        <v>0</v>
      </c>
      <c r="H748" s="142">
        <v>0</v>
      </c>
      <c r="I748" s="142">
        <v>0</v>
      </c>
      <c r="J748" s="142"/>
      <c r="K748" s="142"/>
      <c r="L748" s="134">
        <v>0</v>
      </c>
      <c r="M748" s="134">
        <v>0</v>
      </c>
      <c r="N748" s="142">
        <v>0</v>
      </c>
      <c r="O748" s="142">
        <v>0</v>
      </c>
      <c r="P748" s="142">
        <v>0</v>
      </c>
      <c r="Q748" s="142">
        <v>0</v>
      </c>
      <c r="R748" s="142">
        <v>0</v>
      </c>
      <c r="S748" s="142">
        <v>0</v>
      </c>
      <c r="T748" s="142">
        <v>0</v>
      </c>
      <c r="U748" s="142">
        <v>0</v>
      </c>
      <c r="V748" s="142">
        <v>0</v>
      </c>
      <c r="W748" s="142">
        <v>0</v>
      </c>
    </row>
    <row r="749" spans="1:23" s="106" customFormat="1" ht="63" x14ac:dyDescent="0.25">
      <c r="A749" s="267">
        <f t="shared" si="244"/>
        <v>654</v>
      </c>
      <c r="B749" s="133" t="s">
        <v>2005</v>
      </c>
      <c r="C749" s="138" t="s">
        <v>1745</v>
      </c>
      <c r="D749" s="142">
        <v>0</v>
      </c>
      <c r="E749" s="142">
        <v>0</v>
      </c>
      <c r="F749" s="142">
        <v>0</v>
      </c>
      <c r="G749" s="142">
        <v>0</v>
      </c>
      <c r="H749" s="142">
        <v>0</v>
      </c>
      <c r="I749" s="142">
        <v>0</v>
      </c>
      <c r="J749" s="142"/>
      <c r="K749" s="142"/>
      <c r="L749" s="134">
        <v>0</v>
      </c>
      <c r="M749" s="134">
        <v>0</v>
      </c>
      <c r="N749" s="142">
        <v>0</v>
      </c>
      <c r="O749" s="142">
        <v>0</v>
      </c>
      <c r="P749" s="142">
        <v>0</v>
      </c>
      <c r="Q749" s="142">
        <v>0</v>
      </c>
      <c r="R749" s="142">
        <v>0</v>
      </c>
      <c r="S749" s="142">
        <v>0</v>
      </c>
      <c r="T749" s="142">
        <v>0</v>
      </c>
      <c r="U749" s="142">
        <v>0</v>
      </c>
      <c r="V749" s="142">
        <v>0</v>
      </c>
      <c r="W749" s="142">
        <v>0</v>
      </c>
    </row>
    <row r="750" spans="1:23" s="106" customFormat="1" ht="47.25" x14ac:dyDescent="0.25">
      <c r="A750" s="267">
        <f t="shared" si="244"/>
        <v>655</v>
      </c>
      <c r="B750" s="133" t="s">
        <v>2006</v>
      </c>
      <c r="C750" s="138" t="s">
        <v>1106</v>
      </c>
      <c r="D750" s="142">
        <v>0</v>
      </c>
      <c r="E750" s="142">
        <v>0</v>
      </c>
      <c r="F750" s="142">
        <v>0</v>
      </c>
      <c r="G750" s="142">
        <v>0</v>
      </c>
      <c r="H750" s="142">
        <v>0</v>
      </c>
      <c r="I750" s="142">
        <v>0</v>
      </c>
      <c r="J750" s="142"/>
      <c r="K750" s="142"/>
      <c r="L750" s="134">
        <v>0</v>
      </c>
      <c r="M750" s="134">
        <v>0</v>
      </c>
      <c r="N750" s="142">
        <v>0</v>
      </c>
      <c r="O750" s="142">
        <v>0</v>
      </c>
      <c r="P750" s="142">
        <v>0</v>
      </c>
      <c r="Q750" s="142">
        <v>0</v>
      </c>
      <c r="R750" s="142">
        <v>0</v>
      </c>
      <c r="S750" s="142">
        <v>0</v>
      </c>
      <c r="T750" s="142">
        <v>0</v>
      </c>
      <c r="U750" s="142">
        <v>0</v>
      </c>
      <c r="V750" s="142">
        <v>0</v>
      </c>
      <c r="W750" s="142">
        <v>0</v>
      </c>
    </row>
    <row r="751" spans="1:23" s="106" customFormat="1" ht="63" x14ac:dyDescent="0.25">
      <c r="A751" s="267">
        <f t="shared" si="244"/>
        <v>656</v>
      </c>
      <c r="B751" s="133" t="s">
        <v>1107</v>
      </c>
      <c r="C751" s="138" t="s">
        <v>1746</v>
      </c>
      <c r="D751" s="142">
        <v>0</v>
      </c>
      <c r="E751" s="142">
        <v>0</v>
      </c>
      <c r="F751" s="142">
        <v>0</v>
      </c>
      <c r="G751" s="142">
        <v>0</v>
      </c>
      <c r="H751" s="142">
        <v>0</v>
      </c>
      <c r="I751" s="142">
        <v>0</v>
      </c>
      <c r="J751" s="142"/>
      <c r="K751" s="142"/>
      <c r="L751" s="134">
        <v>0</v>
      </c>
      <c r="M751" s="134">
        <v>0</v>
      </c>
      <c r="N751" s="142">
        <v>0</v>
      </c>
      <c r="O751" s="142">
        <v>0</v>
      </c>
      <c r="P751" s="142">
        <v>0</v>
      </c>
      <c r="Q751" s="142">
        <v>0</v>
      </c>
      <c r="R751" s="142">
        <v>0</v>
      </c>
      <c r="S751" s="142">
        <v>0</v>
      </c>
      <c r="T751" s="142">
        <v>0</v>
      </c>
      <c r="U751" s="142">
        <v>0</v>
      </c>
      <c r="V751" s="142">
        <v>0</v>
      </c>
      <c r="W751" s="142">
        <v>0</v>
      </c>
    </row>
    <row r="752" spans="1:23" s="106" customFormat="1" ht="31.5" x14ac:dyDescent="0.25">
      <c r="A752" s="267">
        <f t="shared" si="244"/>
        <v>657</v>
      </c>
      <c r="B752" s="174" t="s">
        <v>1108</v>
      </c>
      <c r="C752" s="138" t="s">
        <v>1109</v>
      </c>
      <c r="D752" s="142">
        <v>0</v>
      </c>
      <c r="E752" s="142">
        <v>0</v>
      </c>
      <c r="F752" s="142">
        <v>4.1000000000000002E-2</v>
      </c>
      <c r="G752" s="142">
        <v>0.25</v>
      </c>
      <c r="H752" s="142">
        <v>0</v>
      </c>
      <c r="I752" s="142">
        <v>0</v>
      </c>
      <c r="J752" s="170">
        <v>0</v>
      </c>
      <c r="K752" s="170">
        <v>0</v>
      </c>
      <c r="L752" s="134">
        <v>4.1000000000000002E-2</v>
      </c>
      <c r="M752" s="134">
        <v>0.25</v>
      </c>
      <c r="N752" s="170">
        <f t="shared" ref="N752:W752" si="248">SUM(N753:N754)</f>
        <v>0</v>
      </c>
      <c r="O752" s="170">
        <f t="shared" si="248"/>
        <v>0</v>
      </c>
      <c r="P752" s="170">
        <f t="shared" si="248"/>
        <v>0</v>
      </c>
      <c r="Q752" s="170">
        <f t="shared" si="248"/>
        <v>0</v>
      </c>
      <c r="R752" s="170">
        <f t="shared" si="248"/>
        <v>0</v>
      </c>
      <c r="S752" s="170">
        <f t="shared" si="248"/>
        <v>0</v>
      </c>
      <c r="T752" s="170">
        <f t="shared" si="248"/>
        <v>0</v>
      </c>
      <c r="U752" s="170">
        <f t="shared" si="248"/>
        <v>0</v>
      </c>
      <c r="V752" s="170">
        <f t="shared" si="248"/>
        <v>0</v>
      </c>
      <c r="W752" s="170">
        <f t="shared" si="248"/>
        <v>0</v>
      </c>
    </row>
    <row r="753" spans="1:23" s="106" customFormat="1" ht="31.5" x14ac:dyDescent="0.25">
      <c r="A753" s="267">
        <f t="shared" si="244"/>
        <v>658</v>
      </c>
      <c r="B753" s="133" t="s">
        <v>2007</v>
      </c>
      <c r="C753" s="138" t="s">
        <v>2008</v>
      </c>
      <c r="D753" s="142">
        <v>0</v>
      </c>
      <c r="E753" s="142">
        <v>0</v>
      </c>
      <c r="F753" s="142">
        <v>0</v>
      </c>
      <c r="G753" s="142">
        <v>0</v>
      </c>
      <c r="H753" s="142">
        <v>0.13999999999999999</v>
      </c>
      <c r="I753" s="142">
        <v>0.4</v>
      </c>
      <c r="J753" s="142"/>
      <c r="K753" s="142"/>
      <c r="L753" s="134">
        <v>0.13999999999999999</v>
      </c>
      <c r="M753" s="134">
        <v>0.4</v>
      </c>
      <c r="N753" s="142">
        <v>0</v>
      </c>
      <c r="O753" s="142">
        <v>0</v>
      </c>
      <c r="P753" s="142">
        <v>0</v>
      </c>
      <c r="Q753" s="142">
        <v>0</v>
      </c>
      <c r="R753" s="142">
        <v>0</v>
      </c>
      <c r="S753" s="142">
        <v>0</v>
      </c>
      <c r="T753" s="142">
        <v>0</v>
      </c>
      <c r="U753" s="142">
        <v>0</v>
      </c>
      <c r="V753" s="142">
        <v>0</v>
      </c>
      <c r="W753" s="142">
        <v>0</v>
      </c>
    </row>
    <row r="754" spans="1:23" s="106" customFormat="1" ht="63" x14ac:dyDescent="0.25">
      <c r="A754" s="267">
        <f t="shared" si="244"/>
        <v>659</v>
      </c>
      <c r="B754" s="133" t="s">
        <v>2009</v>
      </c>
      <c r="C754" s="138" t="s">
        <v>2010</v>
      </c>
      <c r="D754" s="142">
        <v>0</v>
      </c>
      <c r="E754" s="142">
        <v>0</v>
      </c>
      <c r="F754" s="142">
        <v>0</v>
      </c>
      <c r="G754" s="142">
        <v>0</v>
      </c>
      <c r="H754" s="142">
        <v>0</v>
      </c>
      <c r="I754" s="142">
        <v>0</v>
      </c>
      <c r="J754" s="142"/>
      <c r="K754" s="142"/>
      <c r="L754" s="134">
        <v>0</v>
      </c>
      <c r="M754" s="134">
        <v>0</v>
      </c>
      <c r="N754" s="142">
        <v>0</v>
      </c>
      <c r="O754" s="142">
        <v>0</v>
      </c>
      <c r="P754" s="142">
        <v>0</v>
      </c>
      <c r="Q754" s="142">
        <v>0</v>
      </c>
      <c r="R754" s="142">
        <v>0</v>
      </c>
      <c r="S754" s="142">
        <v>0</v>
      </c>
      <c r="T754" s="142">
        <v>0</v>
      </c>
      <c r="U754" s="142">
        <v>0</v>
      </c>
      <c r="V754" s="142">
        <v>0</v>
      </c>
      <c r="W754" s="142">
        <v>0</v>
      </c>
    </row>
    <row r="755" spans="1:23" s="106" customFormat="1" ht="31.5" x14ac:dyDescent="0.25">
      <c r="A755" s="267">
        <f t="shared" si="244"/>
        <v>660</v>
      </c>
      <c r="B755" s="174" t="s">
        <v>2011</v>
      </c>
      <c r="C755" s="138" t="s">
        <v>2012</v>
      </c>
      <c r="D755" s="142">
        <v>0</v>
      </c>
      <c r="E755" s="142">
        <v>0</v>
      </c>
      <c r="F755" s="142">
        <v>0</v>
      </c>
      <c r="G755" s="142">
        <v>0</v>
      </c>
      <c r="H755" s="142">
        <v>0</v>
      </c>
      <c r="I755" s="142">
        <v>0</v>
      </c>
      <c r="J755" s="170">
        <v>0</v>
      </c>
      <c r="K755" s="170">
        <v>0</v>
      </c>
      <c r="L755" s="134">
        <v>0</v>
      </c>
      <c r="M755" s="134">
        <v>0</v>
      </c>
      <c r="N755" s="170">
        <f t="shared" ref="N755:W755" si="249">SUM(N756:N757)</f>
        <v>0</v>
      </c>
      <c r="O755" s="170">
        <f t="shared" si="249"/>
        <v>0</v>
      </c>
      <c r="P755" s="170">
        <f t="shared" si="249"/>
        <v>0</v>
      </c>
      <c r="Q755" s="170">
        <f t="shared" si="249"/>
        <v>0</v>
      </c>
      <c r="R755" s="170">
        <f t="shared" si="249"/>
        <v>0</v>
      </c>
      <c r="S755" s="170">
        <f t="shared" si="249"/>
        <v>0</v>
      </c>
      <c r="T755" s="170">
        <f t="shared" si="249"/>
        <v>0</v>
      </c>
      <c r="U755" s="170">
        <f t="shared" si="249"/>
        <v>0</v>
      </c>
      <c r="V755" s="170">
        <f t="shared" si="249"/>
        <v>0</v>
      </c>
      <c r="W755" s="170">
        <f t="shared" si="249"/>
        <v>0</v>
      </c>
    </row>
    <row r="756" spans="1:23" s="106" customFormat="1" ht="47.25" x14ac:dyDescent="0.25">
      <c r="A756" s="267">
        <f t="shared" si="244"/>
        <v>661</v>
      </c>
      <c r="B756" s="133" t="s">
        <v>2013</v>
      </c>
      <c r="C756" s="139" t="s">
        <v>2014</v>
      </c>
      <c r="D756" s="142">
        <v>0</v>
      </c>
      <c r="E756" s="142">
        <v>0</v>
      </c>
      <c r="F756" s="142">
        <v>0</v>
      </c>
      <c r="G756" s="142">
        <v>0</v>
      </c>
      <c r="H756" s="142">
        <v>0</v>
      </c>
      <c r="I756" s="142">
        <v>0</v>
      </c>
      <c r="J756" s="142"/>
      <c r="K756" s="142"/>
      <c r="L756" s="134">
        <v>0</v>
      </c>
      <c r="M756" s="134">
        <v>0</v>
      </c>
      <c r="N756" s="142">
        <v>0</v>
      </c>
      <c r="O756" s="142">
        <v>0</v>
      </c>
      <c r="P756" s="142">
        <v>0</v>
      </c>
      <c r="Q756" s="142">
        <v>0</v>
      </c>
      <c r="R756" s="142">
        <v>0</v>
      </c>
      <c r="S756" s="142">
        <v>0</v>
      </c>
      <c r="T756" s="142">
        <v>0</v>
      </c>
      <c r="U756" s="142">
        <v>0</v>
      </c>
      <c r="V756" s="142">
        <v>0</v>
      </c>
      <c r="W756" s="142">
        <v>0</v>
      </c>
    </row>
    <row r="757" spans="1:23" s="106" customFormat="1" ht="47.25" x14ac:dyDescent="0.25">
      <c r="A757" s="267">
        <f t="shared" si="244"/>
        <v>662</v>
      </c>
      <c r="B757" s="133" t="s">
        <v>2015</v>
      </c>
      <c r="C757" s="139" t="s">
        <v>2016</v>
      </c>
      <c r="D757" s="142">
        <v>0</v>
      </c>
      <c r="E757" s="142">
        <v>0</v>
      </c>
      <c r="F757" s="142">
        <v>0</v>
      </c>
      <c r="G757" s="142">
        <v>0</v>
      </c>
      <c r="H757" s="142">
        <v>0</v>
      </c>
      <c r="I757" s="142">
        <v>0</v>
      </c>
      <c r="J757" s="142"/>
      <c r="K757" s="142"/>
      <c r="L757" s="134">
        <v>0</v>
      </c>
      <c r="M757" s="134">
        <v>0</v>
      </c>
      <c r="N757" s="142">
        <v>0</v>
      </c>
      <c r="O757" s="142">
        <v>0</v>
      </c>
      <c r="P757" s="142">
        <v>0</v>
      </c>
      <c r="Q757" s="142">
        <v>0</v>
      </c>
      <c r="R757" s="142">
        <v>0</v>
      </c>
      <c r="S757" s="142">
        <v>0</v>
      </c>
      <c r="T757" s="142">
        <v>0</v>
      </c>
      <c r="U757" s="142">
        <v>0</v>
      </c>
      <c r="V757" s="142">
        <v>0</v>
      </c>
      <c r="W757" s="142">
        <v>0</v>
      </c>
    </row>
    <row r="758" spans="1:23" s="106" customFormat="1" ht="15.75" x14ac:dyDescent="0.25">
      <c r="A758" s="267"/>
      <c r="B758" s="191" t="s">
        <v>462</v>
      </c>
      <c r="C758" s="188"/>
      <c r="D758" s="201">
        <f t="shared" ref="D758:L758" si="250">SUM(D759:D766)</f>
        <v>0</v>
      </c>
      <c r="E758" s="201">
        <f t="shared" si="250"/>
        <v>0</v>
      </c>
      <c r="F758" s="201">
        <f t="shared" si="250"/>
        <v>4.0299999999999994</v>
      </c>
      <c r="G758" s="201">
        <f t="shared" si="250"/>
        <v>0</v>
      </c>
      <c r="H758" s="201">
        <f t="shared" si="250"/>
        <v>0</v>
      </c>
      <c r="I758" s="201">
        <f t="shared" si="250"/>
        <v>0</v>
      </c>
      <c r="J758" s="201">
        <f t="shared" si="250"/>
        <v>0</v>
      </c>
      <c r="K758" s="201">
        <f t="shared" si="250"/>
        <v>0</v>
      </c>
      <c r="L758" s="201">
        <f t="shared" si="250"/>
        <v>4.0299999999999994</v>
      </c>
      <c r="M758" s="201">
        <v>0</v>
      </c>
      <c r="N758" s="201">
        <f t="shared" ref="N758:W758" si="251">SUM(N759:N766)</f>
        <v>0</v>
      </c>
      <c r="O758" s="201">
        <f t="shared" si="251"/>
        <v>0</v>
      </c>
      <c r="P758" s="201">
        <f t="shared" si="251"/>
        <v>0</v>
      </c>
      <c r="Q758" s="201">
        <f t="shared" si="251"/>
        <v>0</v>
      </c>
      <c r="R758" s="201">
        <f t="shared" si="251"/>
        <v>0</v>
      </c>
      <c r="S758" s="201">
        <f t="shared" si="251"/>
        <v>0</v>
      </c>
      <c r="T758" s="201">
        <f t="shared" si="251"/>
        <v>0</v>
      </c>
      <c r="U758" s="201">
        <f t="shared" si="251"/>
        <v>0</v>
      </c>
      <c r="V758" s="201">
        <f t="shared" si="251"/>
        <v>0</v>
      </c>
      <c r="W758" s="201">
        <f t="shared" si="251"/>
        <v>0</v>
      </c>
    </row>
    <row r="759" spans="1:23" s="106" customFormat="1" ht="78.75" x14ac:dyDescent="0.25">
      <c r="A759" s="267">
        <f t="shared" si="244"/>
        <v>663</v>
      </c>
      <c r="B759" s="133" t="s">
        <v>2017</v>
      </c>
      <c r="C759" s="138" t="s">
        <v>1110</v>
      </c>
      <c r="D759" s="142">
        <v>0</v>
      </c>
      <c r="E759" s="142">
        <v>0</v>
      </c>
      <c r="F759" s="142">
        <v>2</v>
      </c>
      <c r="G759" s="142">
        <v>0</v>
      </c>
      <c r="H759" s="142">
        <v>0</v>
      </c>
      <c r="I759" s="142">
        <v>0</v>
      </c>
      <c r="J759" s="142"/>
      <c r="K759" s="142"/>
      <c r="L759" s="134">
        <v>2</v>
      </c>
      <c r="M759" s="134">
        <v>0</v>
      </c>
      <c r="N759" s="142">
        <v>0</v>
      </c>
      <c r="O759" s="142">
        <v>0</v>
      </c>
      <c r="P759" s="142">
        <v>0</v>
      </c>
      <c r="Q759" s="142">
        <v>0</v>
      </c>
      <c r="R759" s="142">
        <v>0</v>
      </c>
      <c r="S759" s="142">
        <v>0</v>
      </c>
      <c r="T759" s="142">
        <v>0</v>
      </c>
      <c r="U759" s="142">
        <v>0</v>
      </c>
      <c r="V759" s="142">
        <v>0</v>
      </c>
      <c r="W759" s="142">
        <v>0</v>
      </c>
    </row>
    <row r="760" spans="1:23" s="106" customFormat="1" ht="47.25" x14ac:dyDescent="0.25">
      <c r="A760" s="267">
        <f t="shared" si="244"/>
        <v>664</v>
      </c>
      <c r="B760" s="133" t="s">
        <v>1111</v>
      </c>
      <c r="C760" s="138" t="s">
        <v>1112</v>
      </c>
      <c r="D760" s="142">
        <v>0</v>
      </c>
      <c r="E760" s="142">
        <v>0</v>
      </c>
      <c r="F760" s="142">
        <v>0</v>
      </c>
      <c r="G760" s="142">
        <v>0</v>
      </c>
      <c r="H760" s="142">
        <v>0</v>
      </c>
      <c r="I760" s="142">
        <v>0</v>
      </c>
      <c r="J760" s="142"/>
      <c r="K760" s="142"/>
      <c r="L760" s="134">
        <v>0</v>
      </c>
      <c r="M760" s="134">
        <v>0</v>
      </c>
      <c r="N760" s="142">
        <v>0</v>
      </c>
      <c r="O760" s="142">
        <v>0</v>
      </c>
      <c r="P760" s="142">
        <v>0</v>
      </c>
      <c r="Q760" s="142">
        <v>0</v>
      </c>
      <c r="R760" s="142">
        <v>0</v>
      </c>
      <c r="S760" s="142">
        <v>0</v>
      </c>
      <c r="T760" s="142">
        <v>0</v>
      </c>
      <c r="U760" s="142">
        <v>0</v>
      </c>
      <c r="V760" s="142">
        <v>0</v>
      </c>
      <c r="W760" s="142">
        <v>0</v>
      </c>
    </row>
    <row r="761" spans="1:23" s="106" customFormat="1" ht="78.75" x14ac:dyDescent="0.25">
      <c r="A761" s="267">
        <f t="shared" si="244"/>
        <v>665</v>
      </c>
      <c r="B761" s="133" t="s">
        <v>1113</v>
      </c>
      <c r="C761" s="138" t="s">
        <v>1114</v>
      </c>
      <c r="D761" s="142">
        <v>0</v>
      </c>
      <c r="E761" s="142">
        <v>0</v>
      </c>
      <c r="F761" s="142">
        <v>0</v>
      </c>
      <c r="G761" s="142">
        <v>0</v>
      </c>
      <c r="H761" s="142">
        <v>0</v>
      </c>
      <c r="I761" s="142">
        <v>0</v>
      </c>
      <c r="J761" s="142"/>
      <c r="K761" s="142"/>
      <c r="L761" s="134">
        <v>0</v>
      </c>
      <c r="M761" s="134">
        <v>0</v>
      </c>
      <c r="N761" s="142">
        <v>0</v>
      </c>
      <c r="O761" s="142">
        <v>0</v>
      </c>
      <c r="P761" s="142">
        <v>0</v>
      </c>
      <c r="Q761" s="142">
        <v>0</v>
      </c>
      <c r="R761" s="142">
        <v>0</v>
      </c>
      <c r="S761" s="142">
        <v>0</v>
      </c>
      <c r="T761" s="142">
        <v>0</v>
      </c>
      <c r="U761" s="142">
        <v>0</v>
      </c>
      <c r="V761" s="142">
        <v>0</v>
      </c>
      <c r="W761" s="142">
        <v>0</v>
      </c>
    </row>
    <row r="762" spans="1:23" s="106" customFormat="1" ht="31.5" x14ac:dyDescent="0.25">
      <c r="A762" s="267">
        <f t="shared" si="244"/>
        <v>666</v>
      </c>
      <c r="B762" s="133" t="s">
        <v>1115</v>
      </c>
      <c r="C762" s="138" t="s">
        <v>1116</v>
      </c>
      <c r="D762" s="142">
        <v>0</v>
      </c>
      <c r="E762" s="142">
        <v>0</v>
      </c>
      <c r="F762" s="142">
        <v>0</v>
      </c>
      <c r="G762" s="142">
        <v>0</v>
      </c>
      <c r="H762" s="142">
        <v>0</v>
      </c>
      <c r="I762" s="142">
        <v>0</v>
      </c>
      <c r="J762" s="142"/>
      <c r="K762" s="142"/>
      <c r="L762" s="134">
        <v>0</v>
      </c>
      <c r="M762" s="134">
        <v>0</v>
      </c>
      <c r="N762" s="142">
        <v>0</v>
      </c>
      <c r="O762" s="142">
        <v>0</v>
      </c>
      <c r="P762" s="142">
        <v>0</v>
      </c>
      <c r="Q762" s="142">
        <v>0</v>
      </c>
      <c r="R762" s="142">
        <v>0</v>
      </c>
      <c r="S762" s="142">
        <v>0</v>
      </c>
      <c r="T762" s="142">
        <v>0</v>
      </c>
      <c r="U762" s="142">
        <v>0</v>
      </c>
      <c r="V762" s="142">
        <v>0</v>
      </c>
      <c r="W762" s="142">
        <v>0</v>
      </c>
    </row>
    <row r="763" spans="1:23" s="106" customFormat="1" ht="78.75" x14ac:dyDescent="0.25">
      <c r="A763" s="267">
        <f t="shared" si="244"/>
        <v>667</v>
      </c>
      <c r="B763" s="133" t="s">
        <v>2018</v>
      </c>
      <c r="C763" s="138" t="s">
        <v>1117</v>
      </c>
      <c r="D763" s="142">
        <v>0</v>
      </c>
      <c r="E763" s="142">
        <v>0</v>
      </c>
      <c r="F763" s="142">
        <v>2.0299999999999998</v>
      </c>
      <c r="G763" s="142">
        <v>0</v>
      </c>
      <c r="H763" s="142">
        <v>0</v>
      </c>
      <c r="I763" s="142">
        <v>0</v>
      </c>
      <c r="J763" s="142"/>
      <c r="K763" s="142"/>
      <c r="L763" s="134">
        <v>2.0299999999999998</v>
      </c>
      <c r="M763" s="134">
        <v>0</v>
      </c>
      <c r="N763" s="142">
        <v>0</v>
      </c>
      <c r="O763" s="142">
        <v>0</v>
      </c>
      <c r="P763" s="142">
        <v>0</v>
      </c>
      <c r="Q763" s="142">
        <v>0</v>
      </c>
      <c r="R763" s="142">
        <v>0</v>
      </c>
      <c r="S763" s="142">
        <v>0</v>
      </c>
      <c r="T763" s="142">
        <v>0</v>
      </c>
      <c r="U763" s="142">
        <v>0</v>
      </c>
      <c r="V763" s="142">
        <v>0</v>
      </c>
      <c r="W763" s="142">
        <v>0</v>
      </c>
    </row>
    <row r="764" spans="1:23" s="106" customFormat="1" ht="47.25" x14ac:dyDescent="0.25">
      <c r="A764" s="267">
        <f t="shared" si="244"/>
        <v>668</v>
      </c>
      <c r="B764" s="133" t="s">
        <v>1118</v>
      </c>
      <c r="C764" s="139" t="s">
        <v>1119</v>
      </c>
      <c r="D764" s="142">
        <v>0</v>
      </c>
      <c r="E764" s="142">
        <v>0</v>
      </c>
      <c r="F764" s="142">
        <v>0</v>
      </c>
      <c r="G764" s="142">
        <v>0</v>
      </c>
      <c r="H764" s="142">
        <v>0</v>
      </c>
      <c r="I764" s="142">
        <v>0</v>
      </c>
      <c r="J764" s="142"/>
      <c r="K764" s="142"/>
      <c r="L764" s="134">
        <v>0</v>
      </c>
      <c r="M764" s="134">
        <v>0</v>
      </c>
      <c r="N764" s="142">
        <v>0</v>
      </c>
      <c r="O764" s="142">
        <v>0</v>
      </c>
      <c r="P764" s="142">
        <v>0</v>
      </c>
      <c r="Q764" s="142">
        <v>0</v>
      </c>
      <c r="R764" s="142">
        <v>0</v>
      </c>
      <c r="S764" s="142">
        <v>0</v>
      </c>
      <c r="T764" s="142">
        <v>0</v>
      </c>
      <c r="U764" s="142">
        <v>0</v>
      </c>
      <c r="V764" s="142">
        <v>0</v>
      </c>
      <c r="W764" s="142">
        <v>0</v>
      </c>
    </row>
    <row r="765" spans="1:23" s="106" customFormat="1" ht="63" x14ac:dyDescent="0.25">
      <c r="A765" s="267">
        <f t="shared" si="244"/>
        <v>669</v>
      </c>
      <c r="B765" s="133" t="s">
        <v>2019</v>
      </c>
      <c r="C765" s="139" t="s">
        <v>1120</v>
      </c>
      <c r="D765" s="142">
        <v>0</v>
      </c>
      <c r="E765" s="142">
        <v>0</v>
      </c>
      <c r="F765" s="142">
        <v>0</v>
      </c>
      <c r="G765" s="142">
        <v>0</v>
      </c>
      <c r="H765" s="142">
        <v>0</v>
      </c>
      <c r="I765" s="142">
        <v>0</v>
      </c>
      <c r="J765" s="142"/>
      <c r="K765" s="142"/>
      <c r="L765" s="134">
        <v>0</v>
      </c>
      <c r="M765" s="134">
        <v>0</v>
      </c>
      <c r="N765" s="142">
        <v>0</v>
      </c>
      <c r="O765" s="142">
        <v>0</v>
      </c>
      <c r="P765" s="142">
        <v>0</v>
      </c>
      <c r="Q765" s="142">
        <v>0</v>
      </c>
      <c r="R765" s="142">
        <v>0</v>
      </c>
      <c r="S765" s="142">
        <v>0</v>
      </c>
      <c r="T765" s="142">
        <v>0</v>
      </c>
      <c r="U765" s="142">
        <v>0</v>
      </c>
      <c r="V765" s="142">
        <v>0</v>
      </c>
      <c r="W765" s="142">
        <v>0</v>
      </c>
    </row>
    <row r="766" spans="1:23" s="106" customFormat="1" ht="63" x14ac:dyDescent="0.25">
      <c r="A766" s="267">
        <f t="shared" si="244"/>
        <v>670</v>
      </c>
      <c r="B766" s="133" t="s">
        <v>2020</v>
      </c>
      <c r="C766" s="138" t="s">
        <v>1747</v>
      </c>
      <c r="D766" s="142">
        <v>0</v>
      </c>
      <c r="E766" s="142">
        <v>0</v>
      </c>
      <c r="F766" s="142">
        <v>0</v>
      </c>
      <c r="G766" s="142">
        <v>0</v>
      </c>
      <c r="H766" s="142">
        <v>0</v>
      </c>
      <c r="I766" s="142">
        <v>0</v>
      </c>
      <c r="J766" s="142"/>
      <c r="K766" s="142"/>
      <c r="L766" s="134">
        <v>0</v>
      </c>
      <c r="M766" s="134">
        <v>0</v>
      </c>
      <c r="N766" s="142">
        <v>0</v>
      </c>
      <c r="O766" s="142">
        <v>0</v>
      </c>
      <c r="P766" s="142">
        <v>0</v>
      </c>
      <c r="Q766" s="142">
        <v>0</v>
      </c>
      <c r="R766" s="142">
        <v>0</v>
      </c>
      <c r="S766" s="142">
        <v>0</v>
      </c>
      <c r="T766" s="142">
        <v>0</v>
      </c>
      <c r="U766" s="142">
        <v>0</v>
      </c>
      <c r="V766" s="142">
        <v>0</v>
      </c>
      <c r="W766" s="142">
        <v>0</v>
      </c>
    </row>
    <row r="767" spans="1:23" s="106" customFormat="1" ht="15.75" x14ac:dyDescent="0.25">
      <c r="A767" s="267"/>
      <c r="B767" s="187" t="s">
        <v>1121</v>
      </c>
      <c r="C767" s="188"/>
      <c r="D767" s="201">
        <f t="shared" ref="D767:L767" si="252">SUM(D768:D769)</f>
        <v>0</v>
      </c>
      <c r="E767" s="201">
        <f t="shared" si="252"/>
        <v>0</v>
      </c>
      <c r="F767" s="201">
        <f t="shared" si="252"/>
        <v>5.7999999999999989</v>
      </c>
      <c r="G767" s="201">
        <f t="shared" si="252"/>
        <v>0</v>
      </c>
      <c r="H767" s="201">
        <f t="shared" si="252"/>
        <v>0</v>
      </c>
      <c r="I767" s="201">
        <f t="shared" si="252"/>
        <v>0</v>
      </c>
      <c r="J767" s="201">
        <f t="shared" si="252"/>
        <v>0</v>
      </c>
      <c r="K767" s="201">
        <f t="shared" si="252"/>
        <v>0</v>
      </c>
      <c r="L767" s="201">
        <f t="shared" si="252"/>
        <v>5.7999999999999989</v>
      </c>
      <c r="M767" s="201">
        <v>0</v>
      </c>
      <c r="N767" s="201">
        <f t="shared" ref="N767:W767" si="253">SUM(N768:N769)</f>
        <v>0</v>
      </c>
      <c r="O767" s="201">
        <f t="shared" si="253"/>
        <v>0</v>
      </c>
      <c r="P767" s="201">
        <f t="shared" si="253"/>
        <v>0</v>
      </c>
      <c r="Q767" s="201">
        <f t="shared" si="253"/>
        <v>0</v>
      </c>
      <c r="R767" s="201">
        <f t="shared" si="253"/>
        <v>0</v>
      </c>
      <c r="S767" s="201">
        <f t="shared" si="253"/>
        <v>0</v>
      </c>
      <c r="T767" s="201">
        <f t="shared" si="253"/>
        <v>0</v>
      </c>
      <c r="U767" s="201">
        <f t="shared" si="253"/>
        <v>0</v>
      </c>
      <c r="V767" s="201">
        <f t="shared" si="253"/>
        <v>0</v>
      </c>
      <c r="W767" s="201">
        <f t="shared" si="253"/>
        <v>0</v>
      </c>
    </row>
    <row r="768" spans="1:23" s="106" customFormat="1" ht="47.25" x14ac:dyDescent="0.25">
      <c r="A768" s="267">
        <f t="shared" si="244"/>
        <v>671</v>
      </c>
      <c r="B768" s="133" t="s">
        <v>1122</v>
      </c>
      <c r="C768" s="138" t="s">
        <v>1123</v>
      </c>
      <c r="D768" s="142">
        <v>0</v>
      </c>
      <c r="E768" s="142">
        <v>0</v>
      </c>
      <c r="F768" s="142">
        <v>5.7999999999999989</v>
      </c>
      <c r="G768" s="142">
        <v>0</v>
      </c>
      <c r="H768" s="142">
        <v>0</v>
      </c>
      <c r="I768" s="142">
        <v>0</v>
      </c>
      <c r="J768" s="142"/>
      <c r="K768" s="142"/>
      <c r="L768" s="134">
        <v>5.7999999999999989</v>
      </c>
      <c r="M768" s="134">
        <v>0</v>
      </c>
      <c r="N768" s="142">
        <v>0</v>
      </c>
      <c r="O768" s="142">
        <v>0</v>
      </c>
      <c r="P768" s="142">
        <v>0</v>
      </c>
      <c r="Q768" s="142">
        <v>0</v>
      </c>
      <c r="R768" s="142">
        <v>0</v>
      </c>
      <c r="S768" s="142">
        <v>0</v>
      </c>
      <c r="T768" s="142">
        <v>0</v>
      </c>
      <c r="U768" s="142">
        <v>0</v>
      </c>
      <c r="V768" s="142">
        <v>0</v>
      </c>
      <c r="W768" s="142">
        <v>0</v>
      </c>
    </row>
    <row r="769" spans="1:23" s="106" customFormat="1" ht="31.5" x14ac:dyDescent="0.25">
      <c r="A769" s="267">
        <f t="shared" si="244"/>
        <v>672</v>
      </c>
      <c r="B769" s="174" t="s">
        <v>1124</v>
      </c>
      <c r="C769" s="138" t="s">
        <v>1125</v>
      </c>
      <c r="D769" s="142">
        <v>0</v>
      </c>
      <c r="E769" s="142">
        <v>0</v>
      </c>
      <c r="F769" s="142">
        <v>0</v>
      </c>
      <c r="G769" s="142">
        <v>0</v>
      </c>
      <c r="H769" s="142">
        <v>0</v>
      </c>
      <c r="I769" s="142">
        <v>0</v>
      </c>
      <c r="J769" s="170">
        <v>0</v>
      </c>
      <c r="K769" s="170">
        <v>0</v>
      </c>
      <c r="L769" s="134">
        <v>0</v>
      </c>
      <c r="M769" s="134">
        <v>0</v>
      </c>
      <c r="N769" s="170">
        <f t="shared" ref="N769:W769" si="254">SUM(N770:N770)</f>
        <v>0</v>
      </c>
      <c r="O769" s="170">
        <f t="shared" si="254"/>
        <v>0</v>
      </c>
      <c r="P769" s="170">
        <f t="shared" si="254"/>
        <v>0</v>
      </c>
      <c r="Q769" s="170">
        <f t="shared" si="254"/>
        <v>0</v>
      </c>
      <c r="R769" s="170">
        <f t="shared" si="254"/>
        <v>0</v>
      </c>
      <c r="S769" s="170">
        <f t="shared" si="254"/>
        <v>0</v>
      </c>
      <c r="T769" s="170">
        <f t="shared" si="254"/>
        <v>0</v>
      </c>
      <c r="U769" s="170">
        <f t="shared" si="254"/>
        <v>0</v>
      </c>
      <c r="V769" s="170">
        <f t="shared" si="254"/>
        <v>0</v>
      </c>
      <c r="W769" s="170">
        <f t="shared" si="254"/>
        <v>0</v>
      </c>
    </row>
    <row r="770" spans="1:23" ht="15.75" x14ac:dyDescent="0.25">
      <c r="A770" s="267"/>
      <c r="B770" s="187" t="s">
        <v>339</v>
      </c>
      <c r="C770" s="188"/>
      <c r="D770" s="201">
        <f t="shared" ref="D770:L770" si="255">SUM(D771:D780)</f>
        <v>1.4075</v>
      </c>
      <c r="E770" s="201">
        <f t="shared" si="255"/>
        <v>0.5</v>
      </c>
      <c r="F770" s="201">
        <f t="shared" si="255"/>
        <v>0.47799999999999998</v>
      </c>
      <c r="G770" s="201">
        <f t="shared" si="255"/>
        <v>0</v>
      </c>
      <c r="H770" s="201">
        <f t="shared" si="255"/>
        <v>0</v>
      </c>
      <c r="I770" s="201">
        <f t="shared" si="255"/>
        <v>0</v>
      </c>
      <c r="J770" s="201">
        <f t="shared" si="255"/>
        <v>0</v>
      </c>
      <c r="K770" s="201">
        <f t="shared" si="255"/>
        <v>0</v>
      </c>
      <c r="L770" s="201">
        <f t="shared" si="255"/>
        <v>1.8855</v>
      </c>
      <c r="M770" s="201">
        <v>0.5</v>
      </c>
      <c r="N770" s="201">
        <f t="shared" ref="N770:W770" si="256">SUM(N771:N780)</f>
        <v>0</v>
      </c>
      <c r="O770" s="201">
        <f t="shared" si="256"/>
        <v>0</v>
      </c>
      <c r="P770" s="201">
        <f t="shared" si="256"/>
        <v>0</v>
      </c>
      <c r="Q770" s="201">
        <f t="shared" si="256"/>
        <v>0</v>
      </c>
      <c r="R770" s="201">
        <f t="shared" si="256"/>
        <v>0</v>
      </c>
      <c r="S770" s="201">
        <f t="shared" si="256"/>
        <v>0</v>
      </c>
      <c r="T770" s="201">
        <f t="shared" si="256"/>
        <v>0</v>
      </c>
      <c r="U770" s="201">
        <f t="shared" si="256"/>
        <v>0</v>
      </c>
      <c r="V770" s="201">
        <f t="shared" si="256"/>
        <v>0</v>
      </c>
      <c r="W770" s="201">
        <f t="shared" si="256"/>
        <v>0</v>
      </c>
    </row>
    <row r="771" spans="1:23" ht="47.25" x14ac:dyDescent="0.25">
      <c r="A771" s="267">
        <f t="shared" si="244"/>
        <v>673</v>
      </c>
      <c r="B771" s="174" t="s">
        <v>1126</v>
      </c>
      <c r="C771" s="138" t="s">
        <v>1127</v>
      </c>
      <c r="D771" s="142">
        <v>0.46699999999999997</v>
      </c>
      <c r="E771" s="142">
        <v>0.25</v>
      </c>
      <c r="F771" s="142">
        <v>0</v>
      </c>
      <c r="G771" s="142">
        <v>0</v>
      </c>
      <c r="H771" s="142">
        <v>0</v>
      </c>
      <c r="I771" s="142">
        <v>0</v>
      </c>
      <c r="J771" s="170">
        <v>0</v>
      </c>
      <c r="K771" s="170">
        <v>0</v>
      </c>
      <c r="L771" s="134">
        <v>0.46699999999999997</v>
      </c>
      <c r="M771" s="134">
        <v>0.25</v>
      </c>
      <c r="N771" s="170">
        <f t="shared" ref="N771:W771" si="257">SUM(N772:N772)</f>
        <v>0</v>
      </c>
      <c r="O771" s="170">
        <f t="shared" si="257"/>
        <v>0</v>
      </c>
      <c r="P771" s="170">
        <f t="shared" si="257"/>
        <v>0</v>
      </c>
      <c r="Q771" s="170">
        <f t="shared" si="257"/>
        <v>0</v>
      </c>
      <c r="R771" s="170">
        <f t="shared" si="257"/>
        <v>0</v>
      </c>
      <c r="S771" s="170">
        <f t="shared" si="257"/>
        <v>0</v>
      </c>
      <c r="T771" s="170">
        <f t="shared" si="257"/>
        <v>0</v>
      </c>
      <c r="U771" s="170">
        <f t="shared" si="257"/>
        <v>0</v>
      </c>
      <c r="V771" s="170">
        <f t="shared" si="257"/>
        <v>0</v>
      </c>
      <c r="W771" s="170">
        <f t="shared" si="257"/>
        <v>0</v>
      </c>
    </row>
    <row r="772" spans="1:23" ht="78.75" x14ac:dyDescent="0.25">
      <c r="A772" s="267">
        <f t="shared" si="244"/>
        <v>674</v>
      </c>
      <c r="B772" s="133" t="s">
        <v>2021</v>
      </c>
      <c r="C772" s="138" t="s">
        <v>1128</v>
      </c>
      <c r="D772" s="142">
        <v>0</v>
      </c>
      <c r="E772" s="142">
        <v>0</v>
      </c>
      <c r="F772" s="142">
        <v>0.47799999999999998</v>
      </c>
      <c r="G772" s="142">
        <v>0</v>
      </c>
      <c r="H772" s="142">
        <v>0</v>
      </c>
      <c r="I772" s="142">
        <v>0</v>
      </c>
      <c r="J772" s="142"/>
      <c r="K772" s="142"/>
      <c r="L772" s="134">
        <v>0.47799999999999998</v>
      </c>
      <c r="M772" s="134">
        <v>0</v>
      </c>
      <c r="N772" s="142">
        <v>0</v>
      </c>
      <c r="O772" s="142">
        <v>0</v>
      </c>
      <c r="P772" s="142">
        <v>0</v>
      </c>
      <c r="Q772" s="142">
        <v>0</v>
      </c>
      <c r="R772" s="142">
        <v>0</v>
      </c>
      <c r="S772" s="142">
        <v>0</v>
      </c>
      <c r="T772" s="142">
        <v>0</v>
      </c>
      <c r="U772" s="142">
        <v>0</v>
      </c>
      <c r="V772" s="142">
        <v>0</v>
      </c>
      <c r="W772" s="142">
        <v>0</v>
      </c>
    </row>
    <row r="773" spans="1:23" ht="63" x14ac:dyDescent="0.25">
      <c r="A773" s="267">
        <f t="shared" si="244"/>
        <v>675</v>
      </c>
      <c r="B773" s="174" t="s">
        <v>2022</v>
      </c>
      <c r="C773" s="138" t="s">
        <v>1129</v>
      </c>
      <c r="D773" s="142">
        <v>0.77300000000000002</v>
      </c>
      <c r="E773" s="142">
        <v>0.25</v>
      </c>
      <c r="F773" s="142">
        <v>0</v>
      </c>
      <c r="G773" s="142">
        <v>0</v>
      </c>
      <c r="H773" s="142">
        <v>0</v>
      </c>
      <c r="I773" s="142">
        <v>0</v>
      </c>
      <c r="J773" s="170">
        <v>0</v>
      </c>
      <c r="K773" s="170">
        <v>0</v>
      </c>
      <c r="L773" s="134">
        <v>0.77300000000000002</v>
      </c>
      <c r="M773" s="134">
        <v>0.25</v>
      </c>
      <c r="N773" s="170">
        <f t="shared" ref="N773:W773" si="258">SUM(N774:N780)</f>
        <v>0</v>
      </c>
      <c r="O773" s="170">
        <f t="shared" si="258"/>
        <v>0</v>
      </c>
      <c r="P773" s="170">
        <f t="shared" si="258"/>
        <v>0</v>
      </c>
      <c r="Q773" s="170">
        <f t="shared" si="258"/>
        <v>0</v>
      </c>
      <c r="R773" s="170">
        <f t="shared" si="258"/>
        <v>0</v>
      </c>
      <c r="S773" s="170">
        <f t="shared" si="258"/>
        <v>0</v>
      </c>
      <c r="T773" s="170">
        <f t="shared" si="258"/>
        <v>0</v>
      </c>
      <c r="U773" s="170">
        <f t="shared" si="258"/>
        <v>0</v>
      </c>
      <c r="V773" s="170">
        <f t="shared" si="258"/>
        <v>0</v>
      </c>
      <c r="W773" s="170">
        <f t="shared" si="258"/>
        <v>0</v>
      </c>
    </row>
    <row r="774" spans="1:23" ht="63" x14ac:dyDescent="0.25">
      <c r="A774" s="267">
        <f t="shared" si="244"/>
        <v>676</v>
      </c>
      <c r="B774" s="133" t="s">
        <v>2023</v>
      </c>
      <c r="C774" s="138" t="s">
        <v>1130</v>
      </c>
      <c r="D774" s="142">
        <v>0</v>
      </c>
      <c r="E774" s="142">
        <v>0</v>
      </c>
      <c r="F774" s="142">
        <v>0</v>
      </c>
      <c r="G774" s="142">
        <v>0</v>
      </c>
      <c r="H774" s="142">
        <v>0</v>
      </c>
      <c r="I774" s="142">
        <v>0</v>
      </c>
      <c r="J774" s="142"/>
      <c r="K774" s="142"/>
      <c r="L774" s="134">
        <v>0</v>
      </c>
      <c r="M774" s="134">
        <v>0</v>
      </c>
      <c r="N774" s="142">
        <v>0</v>
      </c>
      <c r="O774" s="142">
        <v>0</v>
      </c>
      <c r="P774" s="142">
        <v>0</v>
      </c>
      <c r="Q774" s="142">
        <v>0</v>
      </c>
      <c r="R774" s="142">
        <v>0</v>
      </c>
      <c r="S774" s="142">
        <v>0</v>
      </c>
      <c r="T774" s="142">
        <v>0</v>
      </c>
      <c r="U774" s="142">
        <v>0</v>
      </c>
      <c r="V774" s="142">
        <v>0</v>
      </c>
      <c r="W774" s="142">
        <v>0</v>
      </c>
    </row>
    <row r="775" spans="1:23" ht="78.75" x14ac:dyDescent="0.25">
      <c r="A775" s="267">
        <f t="shared" si="244"/>
        <v>677</v>
      </c>
      <c r="B775" s="133" t="s">
        <v>2024</v>
      </c>
      <c r="C775" s="138" t="s">
        <v>1131</v>
      </c>
      <c r="D775" s="142">
        <v>0</v>
      </c>
      <c r="E775" s="142">
        <v>0</v>
      </c>
      <c r="F775" s="142">
        <v>0</v>
      </c>
      <c r="G775" s="142">
        <v>0</v>
      </c>
      <c r="H775" s="142">
        <v>0</v>
      </c>
      <c r="I775" s="142">
        <v>0</v>
      </c>
      <c r="J775" s="142"/>
      <c r="K775" s="142"/>
      <c r="L775" s="134">
        <v>0</v>
      </c>
      <c r="M775" s="134">
        <v>0</v>
      </c>
      <c r="N775" s="142">
        <v>0</v>
      </c>
      <c r="O775" s="142">
        <v>0</v>
      </c>
      <c r="P775" s="142">
        <v>0</v>
      </c>
      <c r="Q775" s="142">
        <v>0</v>
      </c>
      <c r="R775" s="142">
        <v>0</v>
      </c>
      <c r="S775" s="142">
        <v>0</v>
      </c>
      <c r="T775" s="142">
        <v>0</v>
      </c>
      <c r="U775" s="142">
        <v>0</v>
      </c>
      <c r="V775" s="142">
        <v>0</v>
      </c>
      <c r="W775" s="142">
        <v>0</v>
      </c>
    </row>
    <row r="776" spans="1:23" ht="78.75" x14ac:dyDescent="0.25">
      <c r="A776" s="267">
        <f t="shared" si="244"/>
        <v>678</v>
      </c>
      <c r="B776" s="133" t="s">
        <v>1132</v>
      </c>
      <c r="C776" s="138" t="s">
        <v>1748</v>
      </c>
      <c r="D776" s="142">
        <v>0</v>
      </c>
      <c r="E776" s="142">
        <v>0</v>
      </c>
      <c r="F776" s="142">
        <v>0</v>
      </c>
      <c r="G776" s="142">
        <v>0</v>
      </c>
      <c r="H776" s="142">
        <v>0</v>
      </c>
      <c r="I776" s="142">
        <v>0</v>
      </c>
      <c r="J776" s="142"/>
      <c r="K776" s="142"/>
      <c r="L776" s="134">
        <v>0</v>
      </c>
      <c r="M776" s="134">
        <v>0</v>
      </c>
      <c r="N776" s="142">
        <v>0</v>
      </c>
      <c r="O776" s="142">
        <v>0</v>
      </c>
      <c r="P776" s="142">
        <v>0</v>
      </c>
      <c r="Q776" s="142">
        <v>0</v>
      </c>
      <c r="R776" s="142">
        <v>0</v>
      </c>
      <c r="S776" s="142">
        <v>0</v>
      </c>
      <c r="T776" s="142">
        <v>0</v>
      </c>
      <c r="U776" s="142">
        <v>0</v>
      </c>
      <c r="V776" s="142">
        <v>0</v>
      </c>
      <c r="W776" s="142">
        <v>0</v>
      </c>
    </row>
    <row r="777" spans="1:23" ht="63" x14ac:dyDescent="0.25">
      <c r="A777" s="267">
        <f t="shared" si="244"/>
        <v>679</v>
      </c>
      <c r="B777" s="133" t="s">
        <v>2025</v>
      </c>
      <c r="C777" s="139" t="s">
        <v>1133</v>
      </c>
      <c r="D777" s="142">
        <v>0</v>
      </c>
      <c r="E777" s="142">
        <v>0</v>
      </c>
      <c r="F777" s="142">
        <v>0</v>
      </c>
      <c r="G777" s="142">
        <v>0</v>
      </c>
      <c r="H777" s="142">
        <v>0</v>
      </c>
      <c r="I777" s="142">
        <v>0</v>
      </c>
      <c r="J777" s="142"/>
      <c r="K777" s="142"/>
      <c r="L777" s="134">
        <v>0</v>
      </c>
      <c r="M777" s="134">
        <v>0</v>
      </c>
      <c r="N777" s="142">
        <v>0</v>
      </c>
      <c r="O777" s="142">
        <v>0</v>
      </c>
      <c r="P777" s="142">
        <v>0</v>
      </c>
      <c r="Q777" s="142">
        <v>0</v>
      </c>
      <c r="R777" s="142">
        <v>0</v>
      </c>
      <c r="S777" s="142">
        <v>0</v>
      </c>
      <c r="T777" s="142">
        <v>0</v>
      </c>
      <c r="U777" s="142">
        <v>0</v>
      </c>
      <c r="V777" s="142">
        <v>0</v>
      </c>
      <c r="W777" s="142">
        <v>0</v>
      </c>
    </row>
    <row r="778" spans="1:23" ht="47.25" x14ac:dyDescent="0.25">
      <c r="A778" s="267">
        <f t="shared" si="244"/>
        <v>680</v>
      </c>
      <c r="B778" s="133" t="s">
        <v>1134</v>
      </c>
      <c r="C778" s="138" t="s">
        <v>1749</v>
      </c>
      <c r="D778" s="142">
        <v>0</v>
      </c>
      <c r="E778" s="142">
        <v>0</v>
      </c>
      <c r="F778" s="142">
        <v>0</v>
      </c>
      <c r="G778" s="142">
        <v>0</v>
      </c>
      <c r="H778" s="142">
        <v>0</v>
      </c>
      <c r="I778" s="142">
        <v>0</v>
      </c>
      <c r="J778" s="142"/>
      <c r="K778" s="142"/>
      <c r="L778" s="134">
        <v>0</v>
      </c>
      <c r="M778" s="134">
        <v>0</v>
      </c>
      <c r="N778" s="142">
        <v>0</v>
      </c>
      <c r="O778" s="142">
        <v>0</v>
      </c>
      <c r="P778" s="142">
        <v>0</v>
      </c>
      <c r="Q778" s="142">
        <v>0</v>
      </c>
      <c r="R778" s="142">
        <v>0</v>
      </c>
      <c r="S778" s="142">
        <v>0</v>
      </c>
      <c r="T778" s="142">
        <v>0</v>
      </c>
      <c r="U778" s="142">
        <v>0</v>
      </c>
      <c r="V778" s="142">
        <v>0</v>
      </c>
      <c r="W778" s="142">
        <v>0</v>
      </c>
    </row>
    <row r="779" spans="1:23" ht="47.25" x14ac:dyDescent="0.25">
      <c r="A779" s="267">
        <f t="shared" si="244"/>
        <v>681</v>
      </c>
      <c r="B779" s="133" t="s">
        <v>2026</v>
      </c>
      <c r="C779" s="138" t="s">
        <v>2027</v>
      </c>
      <c r="D779" s="142">
        <v>0</v>
      </c>
      <c r="E779" s="142">
        <v>0</v>
      </c>
      <c r="F779" s="142">
        <v>0</v>
      </c>
      <c r="G779" s="142">
        <v>0</v>
      </c>
      <c r="H779" s="142">
        <v>0</v>
      </c>
      <c r="I779" s="142">
        <v>0</v>
      </c>
      <c r="J779" s="142"/>
      <c r="K779" s="142"/>
      <c r="L779" s="134">
        <v>0</v>
      </c>
      <c r="M779" s="134">
        <v>0</v>
      </c>
      <c r="N779" s="142">
        <v>0</v>
      </c>
      <c r="O779" s="142">
        <v>0</v>
      </c>
      <c r="P779" s="142">
        <v>0</v>
      </c>
      <c r="Q779" s="142">
        <v>0</v>
      </c>
      <c r="R779" s="142">
        <v>0</v>
      </c>
      <c r="S779" s="142">
        <v>0</v>
      </c>
      <c r="T779" s="142">
        <v>0</v>
      </c>
      <c r="U779" s="142">
        <v>0</v>
      </c>
      <c r="V779" s="142">
        <v>0</v>
      </c>
      <c r="W779" s="142">
        <v>0</v>
      </c>
    </row>
    <row r="780" spans="1:23" ht="31.5" x14ac:dyDescent="0.25">
      <c r="A780" s="267">
        <f t="shared" si="244"/>
        <v>682</v>
      </c>
      <c r="B780" s="133" t="s">
        <v>1135</v>
      </c>
      <c r="C780" s="138" t="s">
        <v>1136</v>
      </c>
      <c r="D780" s="142">
        <v>0.16750000000000001</v>
      </c>
      <c r="E780" s="142">
        <v>0</v>
      </c>
      <c r="F780" s="142">
        <v>0</v>
      </c>
      <c r="G780" s="142">
        <v>0</v>
      </c>
      <c r="H780" s="142">
        <v>0</v>
      </c>
      <c r="I780" s="142">
        <v>0</v>
      </c>
      <c r="J780" s="142"/>
      <c r="K780" s="142"/>
      <c r="L780" s="134">
        <v>0.16750000000000001</v>
      </c>
      <c r="M780" s="134">
        <v>0</v>
      </c>
      <c r="N780" s="142">
        <v>0</v>
      </c>
      <c r="O780" s="142">
        <v>0</v>
      </c>
      <c r="P780" s="142">
        <v>0</v>
      </c>
      <c r="Q780" s="142">
        <v>0</v>
      </c>
      <c r="R780" s="142">
        <v>0</v>
      </c>
      <c r="S780" s="142">
        <v>0</v>
      </c>
      <c r="T780" s="142">
        <v>0</v>
      </c>
      <c r="U780" s="142">
        <v>0</v>
      </c>
      <c r="V780" s="142">
        <v>0</v>
      </c>
      <c r="W780" s="142">
        <v>0</v>
      </c>
    </row>
    <row r="781" spans="1:23" ht="15.75" x14ac:dyDescent="0.25">
      <c r="A781" s="267"/>
      <c r="B781" s="191" t="s">
        <v>468</v>
      </c>
      <c r="C781" s="188"/>
      <c r="D781" s="201">
        <f t="shared" ref="D781:L781" si="259">SUM(D782:D822)</f>
        <v>1.8250199999999999</v>
      </c>
      <c r="E781" s="201">
        <f t="shared" si="259"/>
        <v>1.21</v>
      </c>
      <c r="F781" s="201">
        <f t="shared" si="259"/>
        <v>3.976</v>
      </c>
      <c r="G781" s="201">
        <f t="shared" si="259"/>
        <v>0.65</v>
      </c>
      <c r="H781" s="201">
        <f t="shared" si="259"/>
        <v>1.2039999999999997</v>
      </c>
      <c r="I781" s="201">
        <f t="shared" si="259"/>
        <v>0.6</v>
      </c>
      <c r="J781" s="201">
        <f t="shared" si="259"/>
        <v>0</v>
      </c>
      <c r="K781" s="201">
        <f t="shared" si="259"/>
        <v>0</v>
      </c>
      <c r="L781" s="201">
        <f t="shared" si="259"/>
        <v>7.00502</v>
      </c>
      <c r="M781" s="201">
        <v>2.46</v>
      </c>
      <c r="N781" s="201">
        <f t="shared" ref="N781:W781" si="260">SUM(N782:N822)</f>
        <v>0</v>
      </c>
      <c r="O781" s="201">
        <f t="shared" si="260"/>
        <v>0</v>
      </c>
      <c r="P781" s="201">
        <f t="shared" si="260"/>
        <v>0</v>
      </c>
      <c r="Q781" s="201">
        <f t="shared" si="260"/>
        <v>0</v>
      </c>
      <c r="R781" s="201">
        <f t="shared" si="260"/>
        <v>0</v>
      </c>
      <c r="S781" s="201">
        <f t="shared" si="260"/>
        <v>0</v>
      </c>
      <c r="T781" s="201">
        <f t="shared" si="260"/>
        <v>0</v>
      </c>
      <c r="U781" s="201">
        <f t="shared" si="260"/>
        <v>0</v>
      </c>
      <c r="V781" s="201">
        <f t="shared" si="260"/>
        <v>0</v>
      </c>
      <c r="W781" s="201">
        <f t="shared" si="260"/>
        <v>0</v>
      </c>
    </row>
    <row r="782" spans="1:23" ht="31.5" x14ac:dyDescent="0.25">
      <c r="A782" s="267">
        <f t="shared" si="244"/>
        <v>683</v>
      </c>
      <c r="B782" s="133" t="s">
        <v>1137</v>
      </c>
      <c r="C782" s="138" t="s">
        <v>1138</v>
      </c>
      <c r="D782" s="142">
        <v>0</v>
      </c>
      <c r="E782" s="142">
        <v>0</v>
      </c>
      <c r="F782" s="142">
        <v>1.7250000000000001</v>
      </c>
      <c r="G782" s="142">
        <v>0.25</v>
      </c>
      <c r="H782" s="142">
        <v>0</v>
      </c>
      <c r="I782" s="142">
        <v>0</v>
      </c>
      <c r="J782" s="142"/>
      <c r="K782" s="142"/>
      <c r="L782" s="134">
        <v>1.7250000000000001</v>
      </c>
      <c r="M782" s="134">
        <v>0.25</v>
      </c>
      <c r="N782" s="142">
        <v>0</v>
      </c>
      <c r="O782" s="142">
        <v>0</v>
      </c>
      <c r="P782" s="142">
        <v>0</v>
      </c>
      <c r="Q782" s="142">
        <v>0</v>
      </c>
      <c r="R782" s="142">
        <v>0</v>
      </c>
      <c r="S782" s="142">
        <v>0</v>
      </c>
      <c r="T782" s="142">
        <v>0</v>
      </c>
      <c r="U782" s="142">
        <v>0</v>
      </c>
      <c r="V782" s="142">
        <v>0</v>
      </c>
      <c r="W782" s="142">
        <v>0</v>
      </c>
    </row>
    <row r="783" spans="1:23" ht="110.25" x14ac:dyDescent="0.25">
      <c r="A783" s="267">
        <f t="shared" si="244"/>
        <v>684</v>
      </c>
      <c r="B783" s="133" t="s">
        <v>2028</v>
      </c>
      <c r="C783" s="138" t="s">
        <v>1139</v>
      </c>
      <c r="D783" s="142">
        <v>0</v>
      </c>
      <c r="E783" s="142">
        <v>0</v>
      </c>
      <c r="F783" s="142">
        <v>0</v>
      </c>
      <c r="G783" s="142">
        <v>0</v>
      </c>
      <c r="H783" s="142">
        <v>0</v>
      </c>
      <c r="I783" s="142">
        <v>0</v>
      </c>
      <c r="J783" s="142"/>
      <c r="K783" s="142"/>
      <c r="L783" s="134">
        <v>0</v>
      </c>
      <c r="M783" s="134">
        <v>0</v>
      </c>
      <c r="N783" s="142">
        <v>0</v>
      </c>
      <c r="O783" s="142">
        <v>0</v>
      </c>
      <c r="P783" s="142">
        <v>0</v>
      </c>
      <c r="Q783" s="142">
        <v>0</v>
      </c>
      <c r="R783" s="142">
        <v>0</v>
      </c>
      <c r="S783" s="142">
        <v>0</v>
      </c>
      <c r="T783" s="142">
        <v>0</v>
      </c>
      <c r="U783" s="142">
        <v>0</v>
      </c>
      <c r="V783" s="142">
        <v>0</v>
      </c>
      <c r="W783" s="142">
        <v>0</v>
      </c>
    </row>
    <row r="784" spans="1:23" ht="47.25" x14ac:dyDescent="0.25">
      <c r="A784" s="267">
        <f t="shared" si="244"/>
        <v>685</v>
      </c>
      <c r="B784" s="174" t="s">
        <v>1140</v>
      </c>
      <c r="C784" s="138" t="s">
        <v>1141</v>
      </c>
      <c r="D784" s="142">
        <v>0</v>
      </c>
      <c r="E784" s="142">
        <v>0</v>
      </c>
      <c r="F784" s="142">
        <v>0</v>
      </c>
      <c r="G784" s="142">
        <v>0</v>
      </c>
      <c r="H784" s="142">
        <v>0</v>
      </c>
      <c r="I784" s="142">
        <v>0</v>
      </c>
      <c r="J784" s="170">
        <v>0</v>
      </c>
      <c r="K784" s="170">
        <v>0</v>
      </c>
      <c r="L784" s="134">
        <v>0</v>
      </c>
      <c r="M784" s="134">
        <v>0</v>
      </c>
      <c r="N784" s="170">
        <f t="shared" ref="N784:W784" si="261">SUM(N785:N785)</f>
        <v>0</v>
      </c>
      <c r="O784" s="170">
        <f t="shared" si="261"/>
        <v>0</v>
      </c>
      <c r="P784" s="170">
        <f t="shared" si="261"/>
        <v>0</v>
      </c>
      <c r="Q784" s="170">
        <f t="shared" si="261"/>
        <v>0</v>
      </c>
      <c r="R784" s="170">
        <f t="shared" si="261"/>
        <v>0</v>
      </c>
      <c r="S784" s="170">
        <f t="shared" si="261"/>
        <v>0</v>
      </c>
      <c r="T784" s="170">
        <f t="shared" si="261"/>
        <v>0</v>
      </c>
      <c r="U784" s="170">
        <f t="shared" si="261"/>
        <v>0</v>
      </c>
      <c r="V784" s="170">
        <f t="shared" si="261"/>
        <v>0</v>
      </c>
      <c r="W784" s="170">
        <f t="shared" si="261"/>
        <v>0</v>
      </c>
    </row>
    <row r="785" spans="1:23" ht="47.25" x14ac:dyDescent="0.25">
      <c r="A785" s="267">
        <f t="shared" si="244"/>
        <v>686</v>
      </c>
      <c r="B785" s="133" t="s">
        <v>1142</v>
      </c>
      <c r="C785" s="138" t="s">
        <v>1143</v>
      </c>
      <c r="D785" s="142">
        <v>0</v>
      </c>
      <c r="E785" s="142">
        <v>0</v>
      </c>
      <c r="F785" s="142">
        <v>0</v>
      </c>
      <c r="G785" s="142">
        <v>0</v>
      </c>
      <c r="H785" s="142">
        <v>0</v>
      </c>
      <c r="I785" s="142">
        <v>0</v>
      </c>
      <c r="J785" s="142"/>
      <c r="K785" s="142"/>
      <c r="L785" s="134">
        <v>0</v>
      </c>
      <c r="M785" s="134">
        <v>0</v>
      </c>
      <c r="N785" s="142">
        <v>0</v>
      </c>
      <c r="O785" s="142">
        <v>0</v>
      </c>
      <c r="P785" s="142">
        <v>0</v>
      </c>
      <c r="Q785" s="142">
        <v>0</v>
      </c>
      <c r="R785" s="142">
        <v>0</v>
      </c>
      <c r="S785" s="142">
        <v>0</v>
      </c>
      <c r="T785" s="142">
        <v>0</v>
      </c>
      <c r="U785" s="142">
        <v>0</v>
      </c>
      <c r="V785" s="142">
        <v>0</v>
      </c>
      <c r="W785" s="142">
        <v>0</v>
      </c>
    </row>
    <row r="786" spans="1:23" ht="47.25" x14ac:dyDescent="0.25">
      <c r="A786" s="267">
        <f t="shared" si="244"/>
        <v>687</v>
      </c>
      <c r="B786" s="133" t="s">
        <v>1144</v>
      </c>
      <c r="C786" s="138" t="s">
        <v>1145</v>
      </c>
      <c r="D786" s="142">
        <v>0.84</v>
      </c>
      <c r="E786" s="142">
        <v>0.25</v>
      </c>
      <c r="F786" s="142">
        <v>0</v>
      </c>
      <c r="G786" s="142">
        <v>0</v>
      </c>
      <c r="H786" s="142">
        <v>0</v>
      </c>
      <c r="I786" s="142">
        <v>0</v>
      </c>
      <c r="J786" s="170">
        <v>0</v>
      </c>
      <c r="K786" s="170">
        <v>0</v>
      </c>
      <c r="L786" s="134">
        <v>0.84</v>
      </c>
      <c r="M786" s="134">
        <v>0.25</v>
      </c>
      <c r="N786" s="170">
        <f t="shared" ref="N786:W786" si="262">SUM(N787)</f>
        <v>0</v>
      </c>
      <c r="O786" s="170">
        <f t="shared" si="262"/>
        <v>0</v>
      </c>
      <c r="P786" s="170">
        <f t="shared" si="262"/>
        <v>0</v>
      </c>
      <c r="Q786" s="170">
        <f t="shared" si="262"/>
        <v>0</v>
      </c>
      <c r="R786" s="170">
        <f t="shared" si="262"/>
        <v>0</v>
      </c>
      <c r="S786" s="170">
        <f t="shared" si="262"/>
        <v>0</v>
      </c>
      <c r="T786" s="170">
        <f t="shared" si="262"/>
        <v>0</v>
      </c>
      <c r="U786" s="170">
        <f t="shared" si="262"/>
        <v>0</v>
      </c>
      <c r="V786" s="170">
        <f t="shared" si="262"/>
        <v>0</v>
      </c>
      <c r="W786" s="170">
        <f t="shared" si="262"/>
        <v>0</v>
      </c>
    </row>
    <row r="787" spans="1:23" ht="63" x14ac:dyDescent="0.25">
      <c r="A787" s="267">
        <f t="shared" si="244"/>
        <v>688</v>
      </c>
      <c r="B787" s="133" t="s">
        <v>1146</v>
      </c>
      <c r="C787" s="138" t="s">
        <v>1147</v>
      </c>
      <c r="D787" s="142">
        <v>0</v>
      </c>
      <c r="E787" s="142">
        <v>0</v>
      </c>
      <c r="F787" s="142">
        <v>0</v>
      </c>
      <c r="G787" s="142">
        <v>0</v>
      </c>
      <c r="H787" s="142">
        <v>0</v>
      </c>
      <c r="I787" s="142">
        <v>0</v>
      </c>
      <c r="J787" s="142"/>
      <c r="K787" s="142"/>
      <c r="L787" s="134">
        <v>0</v>
      </c>
      <c r="M787" s="134">
        <v>0</v>
      </c>
      <c r="N787" s="142">
        <v>0</v>
      </c>
      <c r="O787" s="142">
        <v>0</v>
      </c>
      <c r="P787" s="142">
        <v>0</v>
      </c>
      <c r="Q787" s="142">
        <v>0</v>
      </c>
      <c r="R787" s="142">
        <v>0</v>
      </c>
      <c r="S787" s="142">
        <v>0</v>
      </c>
      <c r="T787" s="142">
        <v>0</v>
      </c>
      <c r="U787" s="142">
        <v>0</v>
      </c>
      <c r="V787" s="142">
        <v>0</v>
      </c>
      <c r="W787" s="142">
        <v>0</v>
      </c>
    </row>
    <row r="788" spans="1:23" ht="47.25" x14ac:dyDescent="0.25">
      <c r="A788" s="267">
        <f t="shared" si="244"/>
        <v>689</v>
      </c>
      <c r="B788" s="135" t="s">
        <v>1148</v>
      </c>
      <c r="C788" s="171" t="s">
        <v>1149</v>
      </c>
      <c r="D788" s="142">
        <v>0</v>
      </c>
      <c r="E788" s="142">
        <v>0</v>
      </c>
      <c r="F788" s="142">
        <v>7.0000000000000001E-3</v>
      </c>
      <c r="G788" s="142">
        <v>0</v>
      </c>
      <c r="H788" s="142">
        <v>0</v>
      </c>
      <c r="I788" s="142">
        <v>0</v>
      </c>
      <c r="J788" s="168">
        <v>0</v>
      </c>
      <c r="K788" s="168">
        <v>0</v>
      </c>
      <c r="L788" s="134">
        <v>7.0000000000000001E-3</v>
      </c>
      <c r="M788" s="134">
        <v>0</v>
      </c>
      <c r="N788" s="168">
        <f t="shared" ref="N788:W788" si="263">N789+N794+N799+N802+N806+N808+N813+N827+N832+N834+N836+N838+N840+N845+N855+N857+N863+N865+N868+N876+N879+N882+N902+N916+N931+N936+N938+N941+N948+N958+N804+N963+N971+N965+N977+N979+N981+N986+N983+N946+N989</f>
        <v>0</v>
      </c>
      <c r="O788" s="168">
        <f t="shared" si="263"/>
        <v>0</v>
      </c>
      <c r="P788" s="168">
        <f t="shared" si="263"/>
        <v>0</v>
      </c>
      <c r="Q788" s="168">
        <f t="shared" si="263"/>
        <v>0</v>
      </c>
      <c r="R788" s="168">
        <f t="shared" si="263"/>
        <v>0</v>
      </c>
      <c r="S788" s="168">
        <f t="shared" si="263"/>
        <v>0</v>
      </c>
      <c r="T788" s="168">
        <f t="shared" si="263"/>
        <v>0</v>
      </c>
      <c r="U788" s="168">
        <f t="shared" si="263"/>
        <v>0</v>
      </c>
      <c r="V788" s="168">
        <f t="shared" si="263"/>
        <v>0</v>
      </c>
      <c r="W788" s="168">
        <f t="shared" si="263"/>
        <v>0</v>
      </c>
    </row>
    <row r="789" spans="1:23" ht="31.5" x14ac:dyDescent="0.25">
      <c r="A789" s="267">
        <f t="shared" si="244"/>
        <v>690</v>
      </c>
      <c r="B789" s="135" t="s">
        <v>1150</v>
      </c>
      <c r="C789" s="171" t="s">
        <v>1151</v>
      </c>
      <c r="D789" s="142">
        <v>6.6000000000000003E-2</v>
      </c>
      <c r="E789" s="142">
        <v>0</v>
      </c>
      <c r="F789" s="142">
        <v>0</v>
      </c>
      <c r="G789" s="142">
        <v>0</v>
      </c>
      <c r="H789" s="142">
        <v>0</v>
      </c>
      <c r="I789" s="142">
        <v>0</v>
      </c>
      <c r="J789" s="172">
        <v>0</v>
      </c>
      <c r="K789" s="172">
        <v>0</v>
      </c>
      <c r="L789" s="134">
        <v>6.6000000000000003E-2</v>
      </c>
      <c r="M789" s="134">
        <v>0</v>
      </c>
      <c r="N789" s="172">
        <f t="shared" ref="N789:W789" si="264">SUM(N790:N793)</f>
        <v>0</v>
      </c>
      <c r="O789" s="172">
        <f t="shared" si="264"/>
        <v>0</v>
      </c>
      <c r="P789" s="172">
        <f t="shared" si="264"/>
        <v>0</v>
      </c>
      <c r="Q789" s="172">
        <f t="shared" si="264"/>
        <v>0</v>
      </c>
      <c r="R789" s="172">
        <f t="shared" si="264"/>
        <v>0</v>
      </c>
      <c r="S789" s="172">
        <f t="shared" si="264"/>
        <v>0</v>
      </c>
      <c r="T789" s="172">
        <f t="shared" si="264"/>
        <v>0</v>
      </c>
      <c r="U789" s="172">
        <f t="shared" si="264"/>
        <v>0</v>
      </c>
      <c r="V789" s="172">
        <f t="shared" si="264"/>
        <v>0</v>
      </c>
      <c r="W789" s="172">
        <f t="shared" si="264"/>
        <v>0</v>
      </c>
    </row>
    <row r="790" spans="1:23" ht="47.25" x14ac:dyDescent="0.25">
      <c r="A790" s="267">
        <f t="shared" si="244"/>
        <v>691</v>
      </c>
      <c r="B790" s="140" t="s">
        <v>1152</v>
      </c>
      <c r="C790" s="132" t="s">
        <v>1153</v>
      </c>
      <c r="D790" s="142">
        <v>0.08</v>
      </c>
      <c r="E790" s="142">
        <v>0</v>
      </c>
      <c r="F790" s="142">
        <v>0</v>
      </c>
      <c r="G790" s="142">
        <v>0</v>
      </c>
      <c r="H790" s="142">
        <v>0</v>
      </c>
      <c r="I790" s="142">
        <v>0</v>
      </c>
      <c r="J790" s="142"/>
      <c r="K790" s="142"/>
      <c r="L790" s="134">
        <v>0.08</v>
      </c>
      <c r="M790" s="134">
        <v>0</v>
      </c>
      <c r="N790" s="142">
        <v>0</v>
      </c>
      <c r="O790" s="142">
        <v>0</v>
      </c>
      <c r="P790" s="142">
        <v>0</v>
      </c>
      <c r="Q790" s="142">
        <v>0</v>
      </c>
      <c r="R790" s="142">
        <v>0</v>
      </c>
      <c r="S790" s="142">
        <v>0</v>
      </c>
      <c r="T790" s="142">
        <v>0</v>
      </c>
      <c r="U790" s="142">
        <v>0</v>
      </c>
      <c r="V790" s="142">
        <v>0</v>
      </c>
      <c r="W790" s="142">
        <v>0</v>
      </c>
    </row>
    <row r="791" spans="1:23" ht="31.5" x14ac:dyDescent="0.25">
      <c r="A791" s="267">
        <f t="shared" si="244"/>
        <v>692</v>
      </c>
      <c r="B791" s="140" t="s">
        <v>1154</v>
      </c>
      <c r="C791" s="132" t="s">
        <v>1155</v>
      </c>
      <c r="D791" s="142">
        <v>5.2699999999999997E-2</v>
      </c>
      <c r="E791" s="142">
        <v>0</v>
      </c>
      <c r="F791" s="142">
        <v>0</v>
      </c>
      <c r="G791" s="142">
        <v>0</v>
      </c>
      <c r="H791" s="142">
        <v>0</v>
      </c>
      <c r="I791" s="142">
        <v>0</v>
      </c>
      <c r="J791" s="142"/>
      <c r="K791" s="142"/>
      <c r="L791" s="134">
        <v>5.2699999999999997E-2</v>
      </c>
      <c r="M791" s="134">
        <v>0</v>
      </c>
      <c r="N791" s="142">
        <v>0</v>
      </c>
      <c r="O791" s="142">
        <v>0</v>
      </c>
      <c r="P791" s="142">
        <v>0</v>
      </c>
      <c r="Q791" s="142">
        <v>0</v>
      </c>
      <c r="R791" s="142">
        <v>0</v>
      </c>
      <c r="S791" s="142">
        <v>0</v>
      </c>
      <c r="T791" s="142">
        <v>0</v>
      </c>
      <c r="U791" s="142">
        <v>0</v>
      </c>
      <c r="V791" s="142">
        <v>0</v>
      </c>
      <c r="W791" s="142">
        <v>0</v>
      </c>
    </row>
    <row r="792" spans="1:23" ht="47.25" x14ac:dyDescent="0.25">
      <c r="A792" s="267">
        <f t="shared" si="244"/>
        <v>693</v>
      </c>
      <c r="B792" s="140" t="s">
        <v>1156</v>
      </c>
      <c r="C792" s="132" t="s">
        <v>1157</v>
      </c>
      <c r="D792" s="142">
        <v>0</v>
      </c>
      <c r="E792" s="142">
        <v>0</v>
      </c>
      <c r="F792" s="142">
        <v>0</v>
      </c>
      <c r="G792" s="142">
        <v>0</v>
      </c>
      <c r="H792" s="142">
        <v>0</v>
      </c>
      <c r="I792" s="142">
        <v>0</v>
      </c>
      <c r="J792" s="142"/>
      <c r="K792" s="142"/>
      <c r="L792" s="134">
        <v>0</v>
      </c>
      <c r="M792" s="134">
        <v>0</v>
      </c>
      <c r="N792" s="142">
        <v>0</v>
      </c>
      <c r="O792" s="142">
        <v>0</v>
      </c>
      <c r="P792" s="142">
        <v>0</v>
      </c>
      <c r="Q792" s="142">
        <v>0</v>
      </c>
      <c r="R792" s="142">
        <v>0</v>
      </c>
      <c r="S792" s="142">
        <v>0</v>
      </c>
      <c r="T792" s="142">
        <v>0</v>
      </c>
      <c r="U792" s="142">
        <v>0</v>
      </c>
      <c r="V792" s="142">
        <v>0</v>
      </c>
      <c r="W792" s="142">
        <v>0</v>
      </c>
    </row>
    <row r="793" spans="1:23" ht="47.25" x14ac:dyDescent="0.25">
      <c r="A793" s="267">
        <f t="shared" ref="A793:A856" si="265">IF(A792&gt;0,A792+1,A791+1)</f>
        <v>694</v>
      </c>
      <c r="B793" s="140" t="s">
        <v>1158</v>
      </c>
      <c r="C793" s="132" t="s">
        <v>1159</v>
      </c>
      <c r="D793" s="142">
        <v>6.3E-2</v>
      </c>
      <c r="E793" s="142">
        <v>0</v>
      </c>
      <c r="F793" s="142">
        <v>0</v>
      </c>
      <c r="G793" s="142">
        <v>0</v>
      </c>
      <c r="H793" s="142">
        <v>0</v>
      </c>
      <c r="I793" s="142">
        <v>0</v>
      </c>
      <c r="J793" s="142"/>
      <c r="K793" s="142"/>
      <c r="L793" s="134">
        <v>6.3E-2</v>
      </c>
      <c r="M793" s="134">
        <v>0</v>
      </c>
      <c r="N793" s="142">
        <v>0</v>
      </c>
      <c r="O793" s="142">
        <v>0</v>
      </c>
      <c r="P793" s="142">
        <v>0</v>
      </c>
      <c r="Q793" s="142">
        <v>0</v>
      </c>
      <c r="R793" s="142">
        <v>0</v>
      </c>
      <c r="S793" s="142">
        <v>0</v>
      </c>
      <c r="T793" s="142">
        <v>0</v>
      </c>
      <c r="U793" s="142">
        <v>0</v>
      </c>
      <c r="V793" s="142">
        <v>0</v>
      </c>
      <c r="W793" s="142">
        <v>0</v>
      </c>
    </row>
    <row r="794" spans="1:23" ht="31.5" x14ac:dyDescent="0.25">
      <c r="A794" s="267">
        <f t="shared" si="265"/>
        <v>695</v>
      </c>
      <c r="B794" s="135" t="s">
        <v>1160</v>
      </c>
      <c r="C794" s="136" t="s">
        <v>1161</v>
      </c>
      <c r="D794" s="142">
        <v>0</v>
      </c>
      <c r="E794" s="142">
        <v>0</v>
      </c>
      <c r="F794" s="142">
        <v>0</v>
      </c>
      <c r="G794" s="142">
        <v>0</v>
      </c>
      <c r="H794" s="142">
        <v>4.3999999999999997E-2</v>
      </c>
      <c r="I794" s="142">
        <v>0</v>
      </c>
      <c r="J794" s="172">
        <v>0</v>
      </c>
      <c r="K794" s="172">
        <v>0</v>
      </c>
      <c r="L794" s="134">
        <v>4.3999999999999997E-2</v>
      </c>
      <c r="M794" s="134">
        <v>0</v>
      </c>
      <c r="N794" s="172">
        <f t="shared" ref="N794:W794" si="266">SUM(N795:N798)</f>
        <v>0</v>
      </c>
      <c r="O794" s="172">
        <f t="shared" si="266"/>
        <v>0</v>
      </c>
      <c r="P794" s="172">
        <f t="shared" si="266"/>
        <v>0</v>
      </c>
      <c r="Q794" s="172">
        <f t="shared" si="266"/>
        <v>0</v>
      </c>
      <c r="R794" s="172">
        <f t="shared" si="266"/>
        <v>0</v>
      </c>
      <c r="S794" s="172">
        <f t="shared" si="266"/>
        <v>0</v>
      </c>
      <c r="T794" s="172">
        <f t="shared" si="266"/>
        <v>0</v>
      </c>
      <c r="U794" s="172">
        <f t="shared" si="266"/>
        <v>0</v>
      </c>
      <c r="V794" s="172">
        <f t="shared" si="266"/>
        <v>0</v>
      </c>
      <c r="W794" s="172">
        <f t="shared" si="266"/>
        <v>0</v>
      </c>
    </row>
    <row r="795" spans="1:23" ht="47.25" x14ac:dyDescent="0.25">
      <c r="A795" s="267">
        <f t="shared" si="265"/>
        <v>696</v>
      </c>
      <c r="B795" s="140" t="s">
        <v>1162</v>
      </c>
      <c r="C795" s="132" t="s">
        <v>1163</v>
      </c>
      <c r="D795" s="142">
        <v>3.2000000000000001E-2</v>
      </c>
      <c r="E795" s="142">
        <v>0</v>
      </c>
      <c r="F795" s="142">
        <v>0</v>
      </c>
      <c r="G795" s="142">
        <v>0</v>
      </c>
      <c r="H795" s="142">
        <v>0</v>
      </c>
      <c r="I795" s="142">
        <v>0</v>
      </c>
      <c r="J795" s="142"/>
      <c r="K795" s="142"/>
      <c r="L795" s="134">
        <v>3.2000000000000001E-2</v>
      </c>
      <c r="M795" s="134">
        <v>0</v>
      </c>
      <c r="N795" s="142">
        <v>0</v>
      </c>
      <c r="O795" s="142">
        <v>0</v>
      </c>
      <c r="P795" s="142">
        <v>0</v>
      </c>
      <c r="Q795" s="142">
        <v>0</v>
      </c>
      <c r="R795" s="142">
        <v>0</v>
      </c>
      <c r="S795" s="142">
        <v>0</v>
      </c>
      <c r="T795" s="142">
        <v>0</v>
      </c>
      <c r="U795" s="142">
        <v>0</v>
      </c>
      <c r="V795" s="142">
        <v>0</v>
      </c>
      <c r="W795" s="142">
        <v>0</v>
      </c>
    </row>
    <row r="796" spans="1:23" ht="47.25" x14ac:dyDescent="0.25">
      <c r="A796" s="267">
        <f t="shared" si="265"/>
        <v>697</v>
      </c>
      <c r="B796" s="140" t="s">
        <v>1164</v>
      </c>
      <c r="C796" s="132" t="s">
        <v>1165</v>
      </c>
      <c r="D796" s="142">
        <v>3.2000000000000001E-2</v>
      </c>
      <c r="E796" s="142">
        <v>0</v>
      </c>
      <c r="F796" s="142">
        <v>0</v>
      </c>
      <c r="G796" s="142">
        <v>0</v>
      </c>
      <c r="H796" s="142">
        <v>0</v>
      </c>
      <c r="I796" s="142">
        <v>0</v>
      </c>
      <c r="J796" s="142"/>
      <c r="K796" s="142"/>
      <c r="L796" s="134">
        <v>3.2000000000000001E-2</v>
      </c>
      <c r="M796" s="134">
        <v>0</v>
      </c>
      <c r="N796" s="142">
        <v>0</v>
      </c>
      <c r="O796" s="142">
        <v>0</v>
      </c>
      <c r="P796" s="142">
        <v>0</v>
      </c>
      <c r="Q796" s="142">
        <v>0</v>
      </c>
      <c r="R796" s="142">
        <v>0</v>
      </c>
      <c r="S796" s="142">
        <v>0</v>
      </c>
      <c r="T796" s="142">
        <v>0</v>
      </c>
      <c r="U796" s="142">
        <v>0</v>
      </c>
      <c r="V796" s="142">
        <v>0</v>
      </c>
      <c r="W796" s="142">
        <v>0</v>
      </c>
    </row>
    <row r="797" spans="1:23" ht="47.25" x14ac:dyDescent="0.25">
      <c r="A797" s="267">
        <f t="shared" si="265"/>
        <v>698</v>
      </c>
      <c r="B797" s="140" t="s">
        <v>1166</v>
      </c>
      <c r="C797" s="132" t="s">
        <v>1167</v>
      </c>
      <c r="D797" s="142">
        <v>3.2000000000000001E-2</v>
      </c>
      <c r="E797" s="142">
        <v>0</v>
      </c>
      <c r="F797" s="142">
        <v>0</v>
      </c>
      <c r="G797" s="142">
        <v>0</v>
      </c>
      <c r="H797" s="142">
        <v>0</v>
      </c>
      <c r="I797" s="142">
        <v>0</v>
      </c>
      <c r="J797" s="142"/>
      <c r="K797" s="142"/>
      <c r="L797" s="134">
        <v>3.2000000000000001E-2</v>
      </c>
      <c r="M797" s="134">
        <v>0</v>
      </c>
      <c r="N797" s="142">
        <v>0</v>
      </c>
      <c r="O797" s="142">
        <v>0</v>
      </c>
      <c r="P797" s="142">
        <v>0</v>
      </c>
      <c r="Q797" s="142">
        <v>0</v>
      </c>
      <c r="R797" s="142">
        <v>0</v>
      </c>
      <c r="S797" s="142">
        <v>0</v>
      </c>
      <c r="T797" s="142">
        <v>0</v>
      </c>
      <c r="U797" s="142">
        <v>0</v>
      </c>
      <c r="V797" s="142">
        <v>0</v>
      </c>
      <c r="W797" s="142">
        <v>0</v>
      </c>
    </row>
    <row r="798" spans="1:23" ht="47.25" x14ac:dyDescent="0.25">
      <c r="A798" s="267">
        <f t="shared" si="265"/>
        <v>699</v>
      </c>
      <c r="B798" s="140" t="s">
        <v>1168</v>
      </c>
      <c r="C798" s="132" t="s">
        <v>1169</v>
      </c>
      <c r="D798" s="142">
        <v>0</v>
      </c>
      <c r="E798" s="142">
        <v>0</v>
      </c>
      <c r="F798" s="142">
        <v>0</v>
      </c>
      <c r="G798" s="142">
        <v>0</v>
      </c>
      <c r="H798" s="142">
        <v>7.3999999999999996E-2</v>
      </c>
      <c r="I798" s="142">
        <v>0</v>
      </c>
      <c r="J798" s="142"/>
      <c r="K798" s="142"/>
      <c r="L798" s="134">
        <v>7.3999999999999996E-2</v>
      </c>
      <c r="M798" s="134">
        <v>0</v>
      </c>
      <c r="N798" s="142">
        <v>0</v>
      </c>
      <c r="O798" s="142">
        <v>0</v>
      </c>
      <c r="P798" s="142">
        <v>0</v>
      </c>
      <c r="Q798" s="142">
        <v>0</v>
      </c>
      <c r="R798" s="142">
        <v>0</v>
      </c>
      <c r="S798" s="142">
        <v>0</v>
      </c>
      <c r="T798" s="142">
        <v>0</v>
      </c>
      <c r="U798" s="142">
        <v>0</v>
      </c>
      <c r="V798" s="142">
        <v>0</v>
      </c>
      <c r="W798" s="142">
        <v>0</v>
      </c>
    </row>
    <row r="799" spans="1:23" ht="47.25" x14ac:dyDescent="0.25">
      <c r="A799" s="267">
        <f t="shared" si="265"/>
        <v>700</v>
      </c>
      <c r="B799" s="135" t="s">
        <v>1170</v>
      </c>
      <c r="C799" s="136" t="s">
        <v>1171</v>
      </c>
      <c r="D799" s="142">
        <v>0</v>
      </c>
      <c r="E799" s="142">
        <v>0</v>
      </c>
      <c r="F799" s="142">
        <v>1.4E-2</v>
      </c>
      <c r="G799" s="142">
        <v>0</v>
      </c>
      <c r="H799" s="142">
        <v>0</v>
      </c>
      <c r="I799" s="142">
        <v>0</v>
      </c>
      <c r="J799" s="172">
        <v>0</v>
      </c>
      <c r="K799" s="172">
        <v>0</v>
      </c>
      <c r="L799" s="134">
        <v>1.4E-2</v>
      </c>
      <c r="M799" s="134">
        <v>0</v>
      </c>
      <c r="N799" s="172">
        <f t="shared" ref="N799:W799" si="267">SUM(N800:N801)</f>
        <v>0</v>
      </c>
      <c r="O799" s="172">
        <f t="shared" si="267"/>
        <v>0</v>
      </c>
      <c r="P799" s="172">
        <f t="shared" si="267"/>
        <v>0</v>
      </c>
      <c r="Q799" s="172">
        <f t="shared" si="267"/>
        <v>0</v>
      </c>
      <c r="R799" s="172">
        <f t="shared" si="267"/>
        <v>0</v>
      </c>
      <c r="S799" s="172">
        <f t="shared" si="267"/>
        <v>0</v>
      </c>
      <c r="T799" s="172">
        <f t="shared" si="267"/>
        <v>0</v>
      </c>
      <c r="U799" s="172">
        <f t="shared" si="267"/>
        <v>0</v>
      </c>
      <c r="V799" s="172">
        <f t="shared" si="267"/>
        <v>0</v>
      </c>
      <c r="W799" s="172">
        <f t="shared" si="267"/>
        <v>0</v>
      </c>
    </row>
    <row r="800" spans="1:23" ht="47.25" x14ac:dyDescent="0.25">
      <c r="A800" s="267">
        <f t="shared" si="265"/>
        <v>701</v>
      </c>
      <c r="B800" s="140" t="s">
        <v>1172</v>
      </c>
      <c r="C800" s="132" t="s">
        <v>1173</v>
      </c>
      <c r="D800" s="142">
        <v>4.2299999999999997E-2</v>
      </c>
      <c r="E800" s="142">
        <v>0</v>
      </c>
      <c r="F800" s="142">
        <v>0</v>
      </c>
      <c r="G800" s="142">
        <v>0</v>
      </c>
      <c r="H800" s="142">
        <v>0</v>
      </c>
      <c r="I800" s="142">
        <v>0</v>
      </c>
      <c r="J800" s="142"/>
      <c r="K800" s="142"/>
      <c r="L800" s="134">
        <v>4.2299999999999997E-2</v>
      </c>
      <c r="M800" s="134">
        <v>0</v>
      </c>
      <c r="N800" s="142">
        <v>0</v>
      </c>
      <c r="O800" s="142">
        <v>0</v>
      </c>
      <c r="P800" s="142">
        <v>0</v>
      </c>
      <c r="Q800" s="142">
        <v>0</v>
      </c>
      <c r="R800" s="142">
        <v>0</v>
      </c>
      <c r="S800" s="142">
        <v>0</v>
      </c>
      <c r="T800" s="142">
        <v>0</v>
      </c>
      <c r="U800" s="142">
        <v>0</v>
      </c>
      <c r="V800" s="142">
        <v>0</v>
      </c>
      <c r="W800" s="142">
        <v>0</v>
      </c>
    </row>
    <row r="801" spans="1:23" ht="31.5" x14ac:dyDescent="0.25">
      <c r="A801" s="267">
        <f t="shared" si="265"/>
        <v>702</v>
      </c>
      <c r="B801" s="140" t="s">
        <v>1174</v>
      </c>
      <c r="C801" s="132" t="s">
        <v>1175</v>
      </c>
      <c r="D801" s="142">
        <v>7.5600000000000001E-2</v>
      </c>
      <c r="E801" s="142">
        <v>0</v>
      </c>
      <c r="F801" s="142">
        <v>0</v>
      </c>
      <c r="G801" s="142">
        <v>0</v>
      </c>
      <c r="H801" s="142">
        <v>0</v>
      </c>
      <c r="I801" s="142">
        <v>0</v>
      </c>
      <c r="J801" s="142"/>
      <c r="K801" s="142"/>
      <c r="L801" s="134">
        <v>7.5600000000000001E-2</v>
      </c>
      <c r="M801" s="134">
        <v>0</v>
      </c>
      <c r="N801" s="142">
        <v>0</v>
      </c>
      <c r="O801" s="142">
        <v>0</v>
      </c>
      <c r="P801" s="142">
        <v>0</v>
      </c>
      <c r="Q801" s="142">
        <v>0</v>
      </c>
      <c r="R801" s="142">
        <v>0</v>
      </c>
      <c r="S801" s="142">
        <v>0</v>
      </c>
      <c r="T801" s="142">
        <v>0</v>
      </c>
      <c r="U801" s="142">
        <v>0</v>
      </c>
      <c r="V801" s="142">
        <v>0</v>
      </c>
      <c r="W801" s="142">
        <v>0</v>
      </c>
    </row>
    <row r="802" spans="1:23" ht="63" x14ac:dyDescent="0.25">
      <c r="A802" s="267">
        <f t="shared" si="265"/>
        <v>703</v>
      </c>
      <c r="B802" s="135" t="s">
        <v>1176</v>
      </c>
      <c r="C802" s="136" t="s">
        <v>1177</v>
      </c>
      <c r="D802" s="142">
        <v>5.5E-2</v>
      </c>
      <c r="E802" s="142">
        <v>0.25</v>
      </c>
      <c r="F802" s="142">
        <v>0</v>
      </c>
      <c r="G802" s="142">
        <v>0</v>
      </c>
      <c r="H802" s="142">
        <v>0</v>
      </c>
      <c r="I802" s="142">
        <v>0</v>
      </c>
      <c r="J802" s="172">
        <v>0</v>
      </c>
      <c r="K802" s="172">
        <v>0</v>
      </c>
      <c r="L802" s="134">
        <v>5.5E-2</v>
      </c>
      <c r="M802" s="134">
        <v>0.25</v>
      </c>
      <c r="N802" s="172">
        <f t="shared" ref="N802:W802" si="268">SUM(N803:N803)</f>
        <v>0</v>
      </c>
      <c r="O802" s="172">
        <f t="shared" si="268"/>
        <v>0</v>
      </c>
      <c r="P802" s="172">
        <f t="shared" si="268"/>
        <v>0</v>
      </c>
      <c r="Q802" s="172">
        <f t="shared" si="268"/>
        <v>0</v>
      </c>
      <c r="R802" s="172">
        <f t="shared" si="268"/>
        <v>0</v>
      </c>
      <c r="S802" s="172">
        <f t="shared" si="268"/>
        <v>0</v>
      </c>
      <c r="T802" s="172">
        <f t="shared" si="268"/>
        <v>0</v>
      </c>
      <c r="U802" s="172">
        <f t="shared" si="268"/>
        <v>0</v>
      </c>
      <c r="V802" s="172">
        <f t="shared" si="268"/>
        <v>0</v>
      </c>
      <c r="W802" s="172">
        <f t="shared" si="268"/>
        <v>0</v>
      </c>
    </row>
    <row r="803" spans="1:23" ht="63" x14ac:dyDescent="0.25">
      <c r="A803" s="267">
        <f t="shared" si="265"/>
        <v>704</v>
      </c>
      <c r="B803" s="140" t="s">
        <v>2029</v>
      </c>
      <c r="C803" s="132" t="s">
        <v>1178</v>
      </c>
      <c r="D803" s="142">
        <v>0</v>
      </c>
      <c r="E803" s="142">
        <v>0</v>
      </c>
      <c r="F803" s="142">
        <v>0</v>
      </c>
      <c r="G803" s="142">
        <v>0</v>
      </c>
      <c r="H803" s="142">
        <v>0</v>
      </c>
      <c r="I803" s="142">
        <v>0</v>
      </c>
      <c r="J803" s="142"/>
      <c r="K803" s="142"/>
      <c r="L803" s="134">
        <v>0</v>
      </c>
      <c r="M803" s="134">
        <v>0</v>
      </c>
      <c r="N803" s="142">
        <v>0</v>
      </c>
      <c r="O803" s="142">
        <v>0</v>
      </c>
      <c r="P803" s="142">
        <v>0</v>
      </c>
      <c r="Q803" s="142">
        <v>0</v>
      </c>
      <c r="R803" s="142">
        <v>0</v>
      </c>
      <c r="S803" s="142">
        <v>0</v>
      </c>
      <c r="T803" s="142">
        <v>0</v>
      </c>
      <c r="U803" s="142">
        <v>0</v>
      </c>
      <c r="V803" s="142">
        <v>0</v>
      </c>
      <c r="W803" s="142">
        <v>0</v>
      </c>
    </row>
    <row r="804" spans="1:23" ht="63" x14ac:dyDescent="0.25">
      <c r="A804" s="267">
        <f t="shared" si="265"/>
        <v>705</v>
      </c>
      <c r="B804" s="135" t="s">
        <v>2030</v>
      </c>
      <c r="C804" s="136" t="s">
        <v>1179</v>
      </c>
      <c r="D804" s="142">
        <v>0.04</v>
      </c>
      <c r="E804" s="142">
        <v>0.1</v>
      </c>
      <c r="F804" s="142">
        <v>0</v>
      </c>
      <c r="G804" s="142">
        <v>0</v>
      </c>
      <c r="H804" s="142">
        <v>0</v>
      </c>
      <c r="I804" s="142">
        <v>0</v>
      </c>
      <c r="J804" s="172">
        <v>0</v>
      </c>
      <c r="K804" s="172">
        <v>0</v>
      </c>
      <c r="L804" s="134">
        <v>0.04</v>
      </c>
      <c r="M804" s="134">
        <v>0.1</v>
      </c>
      <c r="N804" s="172">
        <f t="shared" ref="N804:W804" si="269">SUM(N805:N805)</f>
        <v>0</v>
      </c>
      <c r="O804" s="172">
        <f t="shared" si="269"/>
        <v>0</v>
      </c>
      <c r="P804" s="172">
        <f t="shared" si="269"/>
        <v>0</v>
      </c>
      <c r="Q804" s="172">
        <f t="shared" si="269"/>
        <v>0</v>
      </c>
      <c r="R804" s="172">
        <f t="shared" si="269"/>
        <v>0</v>
      </c>
      <c r="S804" s="172">
        <f t="shared" si="269"/>
        <v>0</v>
      </c>
      <c r="T804" s="172">
        <f t="shared" si="269"/>
        <v>0</v>
      </c>
      <c r="U804" s="172">
        <f t="shared" si="269"/>
        <v>0</v>
      </c>
      <c r="V804" s="172">
        <f t="shared" si="269"/>
        <v>0</v>
      </c>
      <c r="W804" s="172">
        <f t="shared" si="269"/>
        <v>0</v>
      </c>
    </row>
    <row r="805" spans="1:23" ht="63" x14ac:dyDescent="0.25">
      <c r="A805" s="267">
        <f t="shared" si="265"/>
        <v>706</v>
      </c>
      <c r="B805" s="140" t="s">
        <v>2031</v>
      </c>
      <c r="C805" s="132" t="s">
        <v>1180</v>
      </c>
      <c r="D805" s="142">
        <v>0.126</v>
      </c>
      <c r="E805" s="142">
        <v>0.16</v>
      </c>
      <c r="F805" s="142">
        <v>0</v>
      </c>
      <c r="G805" s="142">
        <v>0</v>
      </c>
      <c r="H805" s="142">
        <v>0</v>
      </c>
      <c r="I805" s="142">
        <v>0</v>
      </c>
      <c r="J805" s="142"/>
      <c r="K805" s="142"/>
      <c r="L805" s="134">
        <v>0.126</v>
      </c>
      <c r="M805" s="134">
        <v>0.16</v>
      </c>
      <c r="N805" s="142">
        <v>0</v>
      </c>
      <c r="O805" s="142">
        <v>0</v>
      </c>
      <c r="P805" s="142">
        <v>0</v>
      </c>
      <c r="Q805" s="142">
        <v>0</v>
      </c>
      <c r="R805" s="142">
        <v>0</v>
      </c>
      <c r="S805" s="142">
        <v>0</v>
      </c>
      <c r="T805" s="142">
        <v>0</v>
      </c>
      <c r="U805" s="142">
        <v>0</v>
      </c>
      <c r="V805" s="142">
        <v>0</v>
      </c>
      <c r="W805" s="142">
        <v>0</v>
      </c>
    </row>
    <row r="806" spans="1:23" ht="78.75" x14ac:dyDescent="0.25">
      <c r="A806" s="267">
        <f t="shared" si="265"/>
        <v>707</v>
      </c>
      <c r="B806" s="135" t="s">
        <v>2032</v>
      </c>
      <c r="C806" s="136" t="s">
        <v>1181</v>
      </c>
      <c r="D806" s="142">
        <v>0.10058</v>
      </c>
      <c r="E806" s="142">
        <v>0.2</v>
      </c>
      <c r="F806" s="142">
        <v>0</v>
      </c>
      <c r="G806" s="142">
        <v>0</v>
      </c>
      <c r="H806" s="142">
        <v>0</v>
      </c>
      <c r="I806" s="142">
        <v>0</v>
      </c>
      <c r="J806" s="172">
        <v>0</v>
      </c>
      <c r="K806" s="172">
        <v>0</v>
      </c>
      <c r="L806" s="134">
        <v>0.10058</v>
      </c>
      <c r="M806" s="134">
        <v>0.2</v>
      </c>
      <c r="N806" s="172">
        <f t="shared" ref="N806:W806" si="270">SUM(N807:N807)</f>
        <v>0</v>
      </c>
      <c r="O806" s="172">
        <f t="shared" si="270"/>
        <v>0</v>
      </c>
      <c r="P806" s="172">
        <f t="shared" si="270"/>
        <v>0</v>
      </c>
      <c r="Q806" s="172">
        <f t="shared" si="270"/>
        <v>0</v>
      </c>
      <c r="R806" s="172">
        <f t="shared" si="270"/>
        <v>0</v>
      </c>
      <c r="S806" s="172">
        <f t="shared" si="270"/>
        <v>0</v>
      </c>
      <c r="T806" s="172">
        <f t="shared" si="270"/>
        <v>0</v>
      </c>
      <c r="U806" s="172">
        <f t="shared" si="270"/>
        <v>0</v>
      </c>
      <c r="V806" s="172">
        <f t="shared" si="270"/>
        <v>0</v>
      </c>
      <c r="W806" s="172">
        <f t="shared" si="270"/>
        <v>0</v>
      </c>
    </row>
    <row r="807" spans="1:23" ht="63" x14ac:dyDescent="0.25">
      <c r="A807" s="267">
        <f t="shared" si="265"/>
        <v>708</v>
      </c>
      <c r="B807" s="140" t="s">
        <v>2033</v>
      </c>
      <c r="C807" s="132" t="s">
        <v>1182</v>
      </c>
      <c r="D807" s="142">
        <v>0.18784000000000001</v>
      </c>
      <c r="E807" s="142">
        <v>0.25</v>
      </c>
      <c r="F807" s="142">
        <v>0</v>
      </c>
      <c r="G807" s="142">
        <v>0</v>
      </c>
      <c r="H807" s="142">
        <v>0</v>
      </c>
      <c r="I807" s="142">
        <v>0</v>
      </c>
      <c r="J807" s="142"/>
      <c r="K807" s="142"/>
      <c r="L807" s="134">
        <v>0.18784000000000001</v>
      </c>
      <c r="M807" s="134">
        <v>0.25</v>
      </c>
      <c r="N807" s="142">
        <v>0</v>
      </c>
      <c r="O807" s="142">
        <v>0</v>
      </c>
      <c r="P807" s="142">
        <v>0</v>
      </c>
      <c r="Q807" s="142">
        <v>0</v>
      </c>
      <c r="R807" s="142">
        <v>0</v>
      </c>
      <c r="S807" s="142">
        <v>0</v>
      </c>
      <c r="T807" s="142">
        <v>0</v>
      </c>
      <c r="U807" s="142">
        <v>0</v>
      </c>
      <c r="V807" s="142">
        <v>0</v>
      </c>
      <c r="W807" s="142">
        <v>0</v>
      </c>
    </row>
    <row r="808" spans="1:23" ht="47.25" x14ac:dyDescent="0.25">
      <c r="A808" s="267">
        <f t="shared" si="265"/>
        <v>709</v>
      </c>
      <c r="B808" s="135" t="s">
        <v>1183</v>
      </c>
      <c r="C808" s="136" t="s">
        <v>1750</v>
      </c>
      <c r="D808" s="142">
        <v>0</v>
      </c>
      <c r="E808" s="142">
        <v>0</v>
      </c>
      <c r="F808" s="142">
        <v>0</v>
      </c>
      <c r="G808" s="142">
        <v>0</v>
      </c>
      <c r="H808" s="142">
        <v>0</v>
      </c>
      <c r="I808" s="142">
        <v>0</v>
      </c>
      <c r="J808" s="172">
        <v>0</v>
      </c>
      <c r="K808" s="172">
        <v>0</v>
      </c>
      <c r="L808" s="134">
        <v>0</v>
      </c>
      <c r="M808" s="134">
        <v>0</v>
      </c>
      <c r="N808" s="172">
        <f t="shared" ref="N808:W808" si="271">SUM(N809:N812)</f>
        <v>0</v>
      </c>
      <c r="O808" s="172">
        <f t="shared" si="271"/>
        <v>0</v>
      </c>
      <c r="P808" s="172">
        <f t="shared" si="271"/>
        <v>0</v>
      </c>
      <c r="Q808" s="172">
        <f t="shared" si="271"/>
        <v>0</v>
      </c>
      <c r="R808" s="172">
        <f t="shared" si="271"/>
        <v>0</v>
      </c>
      <c r="S808" s="172">
        <f t="shared" si="271"/>
        <v>0</v>
      </c>
      <c r="T808" s="172">
        <f t="shared" si="271"/>
        <v>0</v>
      </c>
      <c r="U808" s="172">
        <f t="shared" si="271"/>
        <v>0</v>
      </c>
      <c r="V808" s="172">
        <f t="shared" si="271"/>
        <v>0</v>
      </c>
      <c r="W808" s="172">
        <f t="shared" si="271"/>
        <v>0</v>
      </c>
    </row>
    <row r="809" spans="1:23" ht="63" x14ac:dyDescent="0.25">
      <c r="A809" s="267">
        <f t="shared" si="265"/>
        <v>710</v>
      </c>
      <c r="B809" s="140" t="s">
        <v>1184</v>
      </c>
      <c r="C809" s="132" t="s">
        <v>1751</v>
      </c>
      <c r="D809" s="142">
        <v>0</v>
      </c>
      <c r="E809" s="142">
        <v>0</v>
      </c>
      <c r="F809" s="142">
        <v>2.23</v>
      </c>
      <c r="G809" s="142">
        <v>0.4</v>
      </c>
      <c r="H809" s="142">
        <v>0</v>
      </c>
      <c r="I809" s="142">
        <v>0</v>
      </c>
      <c r="J809" s="142"/>
      <c r="K809" s="142"/>
      <c r="L809" s="134">
        <v>2.23</v>
      </c>
      <c r="M809" s="134">
        <v>0.4</v>
      </c>
      <c r="N809" s="142">
        <v>0</v>
      </c>
      <c r="O809" s="142">
        <v>0</v>
      </c>
      <c r="P809" s="142">
        <v>0</v>
      </c>
      <c r="Q809" s="142">
        <v>0</v>
      </c>
      <c r="R809" s="142">
        <v>0</v>
      </c>
      <c r="S809" s="142">
        <v>0</v>
      </c>
      <c r="T809" s="142">
        <v>0</v>
      </c>
      <c r="U809" s="142">
        <v>0</v>
      </c>
      <c r="V809" s="142">
        <v>0</v>
      </c>
      <c r="W809" s="142">
        <v>0</v>
      </c>
    </row>
    <row r="810" spans="1:23" ht="47.25" x14ac:dyDescent="0.25">
      <c r="A810" s="267">
        <f t="shared" si="265"/>
        <v>711</v>
      </c>
      <c r="B810" s="140" t="s">
        <v>2034</v>
      </c>
      <c r="C810" s="132" t="s">
        <v>2035</v>
      </c>
      <c r="D810" s="142">
        <v>0</v>
      </c>
      <c r="E810" s="142">
        <v>0</v>
      </c>
      <c r="F810" s="142">
        <v>0</v>
      </c>
      <c r="G810" s="142">
        <v>0</v>
      </c>
      <c r="H810" s="142">
        <v>3.2000000000000001E-2</v>
      </c>
      <c r="I810" s="142">
        <v>0.25</v>
      </c>
      <c r="J810" s="142"/>
      <c r="K810" s="142"/>
      <c r="L810" s="134">
        <v>3.2000000000000001E-2</v>
      </c>
      <c r="M810" s="134">
        <v>0.25</v>
      </c>
      <c r="N810" s="142">
        <v>0</v>
      </c>
      <c r="O810" s="142">
        <v>0</v>
      </c>
      <c r="P810" s="142">
        <v>0</v>
      </c>
      <c r="Q810" s="142">
        <v>0</v>
      </c>
      <c r="R810" s="142">
        <v>0</v>
      </c>
      <c r="S810" s="142">
        <v>0</v>
      </c>
      <c r="T810" s="142">
        <v>0</v>
      </c>
      <c r="U810" s="142">
        <v>0</v>
      </c>
      <c r="V810" s="142">
        <v>0</v>
      </c>
      <c r="W810" s="142">
        <v>0</v>
      </c>
    </row>
    <row r="811" spans="1:23" ht="31.5" x14ac:dyDescent="0.25">
      <c r="A811" s="267">
        <f t="shared" si="265"/>
        <v>712</v>
      </c>
      <c r="B811" s="140" t="s">
        <v>2036</v>
      </c>
      <c r="C811" s="132" t="s">
        <v>2037</v>
      </c>
      <c r="D811" s="142">
        <v>0</v>
      </c>
      <c r="E811" s="142">
        <v>0</v>
      </c>
      <c r="F811" s="142">
        <v>0</v>
      </c>
      <c r="G811" s="142">
        <v>0</v>
      </c>
      <c r="H811" s="142">
        <v>1.0269999999999999</v>
      </c>
      <c r="I811" s="142">
        <v>0.1</v>
      </c>
      <c r="J811" s="142"/>
      <c r="K811" s="142"/>
      <c r="L811" s="134">
        <v>1.0269999999999999</v>
      </c>
      <c r="M811" s="134">
        <v>0.1</v>
      </c>
      <c r="N811" s="142">
        <v>0</v>
      </c>
      <c r="O811" s="142">
        <v>0</v>
      </c>
      <c r="P811" s="142">
        <v>0</v>
      </c>
      <c r="Q811" s="142">
        <v>0</v>
      </c>
      <c r="R811" s="142">
        <v>0</v>
      </c>
      <c r="S811" s="142">
        <v>0</v>
      </c>
      <c r="T811" s="142">
        <v>0</v>
      </c>
      <c r="U811" s="142">
        <v>0</v>
      </c>
      <c r="V811" s="142">
        <v>0</v>
      </c>
      <c r="W811" s="142">
        <v>0</v>
      </c>
    </row>
    <row r="812" spans="1:23" ht="47.25" x14ac:dyDescent="0.25">
      <c r="A812" s="267">
        <f t="shared" si="265"/>
        <v>713</v>
      </c>
      <c r="B812" s="140" t="s">
        <v>2038</v>
      </c>
      <c r="C812" s="132" t="s">
        <v>2039</v>
      </c>
      <c r="D812" s="142">
        <v>0</v>
      </c>
      <c r="E812" s="142">
        <v>0</v>
      </c>
      <c r="F812" s="142">
        <v>0</v>
      </c>
      <c r="G812" s="142">
        <v>0</v>
      </c>
      <c r="H812" s="142">
        <v>0</v>
      </c>
      <c r="I812" s="142">
        <v>0</v>
      </c>
      <c r="J812" s="142"/>
      <c r="K812" s="142"/>
      <c r="L812" s="134">
        <v>0</v>
      </c>
      <c r="M812" s="134">
        <v>0</v>
      </c>
      <c r="N812" s="142">
        <v>0</v>
      </c>
      <c r="O812" s="142">
        <v>0</v>
      </c>
      <c r="P812" s="142">
        <v>0</v>
      </c>
      <c r="Q812" s="142">
        <v>0</v>
      </c>
      <c r="R812" s="142">
        <v>0</v>
      </c>
      <c r="S812" s="142">
        <v>0</v>
      </c>
      <c r="T812" s="142">
        <v>0</v>
      </c>
      <c r="U812" s="142">
        <v>0</v>
      </c>
      <c r="V812" s="142">
        <v>0</v>
      </c>
      <c r="W812" s="142">
        <v>0</v>
      </c>
    </row>
    <row r="813" spans="1:23" ht="31.5" x14ac:dyDescent="0.25">
      <c r="A813" s="267">
        <f t="shared" si="265"/>
        <v>714</v>
      </c>
      <c r="B813" s="135" t="s">
        <v>1581</v>
      </c>
      <c r="C813" s="136" t="s">
        <v>1582</v>
      </c>
      <c r="D813" s="142">
        <v>0</v>
      </c>
      <c r="E813" s="142">
        <v>0</v>
      </c>
      <c r="F813" s="142">
        <v>0</v>
      </c>
      <c r="G813" s="142">
        <v>0</v>
      </c>
      <c r="H813" s="142">
        <v>0</v>
      </c>
      <c r="I813" s="142">
        <v>0</v>
      </c>
      <c r="J813" s="172">
        <v>0</v>
      </c>
      <c r="K813" s="172">
        <v>0</v>
      </c>
      <c r="L813" s="134">
        <v>0</v>
      </c>
      <c r="M813" s="134">
        <v>0</v>
      </c>
      <c r="N813" s="172">
        <f t="shared" ref="N813:W813" si="272">SUM(N814:N826)</f>
        <v>0</v>
      </c>
      <c r="O813" s="172">
        <f t="shared" si="272"/>
        <v>0</v>
      </c>
      <c r="P813" s="172">
        <f t="shared" si="272"/>
        <v>0</v>
      </c>
      <c r="Q813" s="172">
        <f t="shared" si="272"/>
        <v>0</v>
      </c>
      <c r="R813" s="172">
        <f t="shared" si="272"/>
        <v>0</v>
      </c>
      <c r="S813" s="172">
        <f t="shared" si="272"/>
        <v>0</v>
      </c>
      <c r="T813" s="172">
        <f t="shared" si="272"/>
        <v>0</v>
      </c>
      <c r="U813" s="172">
        <f t="shared" si="272"/>
        <v>0</v>
      </c>
      <c r="V813" s="172">
        <f t="shared" si="272"/>
        <v>0</v>
      </c>
      <c r="W813" s="172">
        <f t="shared" si="272"/>
        <v>0</v>
      </c>
    </row>
    <row r="814" spans="1:23" ht="47.25" x14ac:dyDescent="0.25">
      <c r="A814" s="267">
        <f t="shared" si="265"/>
        <v>715</v>
      </c>
      <c r="B814" s="140" t="s">
        <v>1583</v>
      </c>
      <c r="C814" s="132" t="s">
        <v>1584</v>
      </c>
      <c r="D814" s="142">
        <v>0</v>
      </c>
      <c r="E814" s="142">
        <v>0</v>
      </c>
      <c r="F814" s="142">
        <v>0</v>
      </c>
      <c r="G814" s="142">
        <v>0</v>
      </c>
      <c r="H814" s="142">
        <v>0</v>
      </c>
      <c r="I814" s="142">
        <v>0</v>
      </c>
      <c r="J814" s="142"/>
      <c r="K814" s="142"/>
      <c r="L814" s="134">
        <v>0</v>
      </c>
      <c r="M814" s="134">
        <v>0</v>
      </c>
      <c r="N814" s="142">
        <v>0</v>
      </c>
      <c r="O814" s="142">
        <v>0</v>
      </c>
      <c r="P814" s="142">
        <v>0</v>
      </c>
      <c r="Q814" s="142">
        <v>0</v>
      </c>
      <c r="R814" s="142">
        <v>0</v>
      </c>
      <c r="S814" s="142">
        <v>0</v>
      </c>
      <c r="T814" s="142">
        <v>0</v>
      </c>
      <c r="U814" s="142">
        <v>0</v>
      </c>
      <c r="V814" s="142">
        <v>0</v>
      </c>
      <c r="W814" s="142">
        <v>0</v>
      </c>
    </row>
    <row r="815" spans="1:23" ht="47.25" x14ac:dyDescent="0.25">
      <c r="A815" s="267">
        <f t="shared" si="265"/>
        <v>716</v>
      </c>
      <c r="B815" s="140" t="s">
        <v>1585</v>
      </c>
      <c r="C815" s="132" t="s">
        <v>1586</v>
      </c>
      <c r="D815" s="142">
        <v>0</v>
      </c>
      <c r="E815" s="142">
        <v>0</v>
      </c>
      <c r="F815" s="142">
        <v>0</v>
      </c>
      <c r="G815" s="142">
        <v>0</v>
      </c>
      <c r="H815" s="142">
        <v>0</v>
      </c>
      <c r="I815" s="142">
        <v>0</v>
      </c>
      <c r="J815" s="142"/>
      <c r="K815" s="142"/>
      <c r="L815" s="134">
        <v>0</v>
      </c>
      <c r="M815" s="134">
        <v>0</v>
      </c>
      <c r="N815" s="142">
        <v>0</v>
      </c>
      <c r="O815" s="142">
        <v>0</v>
      </c>
      <c r="P815" s="142">
        <v>0</v>
      </c>
      <c r="Q815" s="142">
        <v>0</v>
      </c>
      <c r="R815" s="142">
        <v>0</v>
      </c>
      <c r="S815" s="142">
        <v>0</v>
      </c>
      <c r="T815" s="142">
        <v>0</v>
      </c>
      <c r="U815" s="142">
        <v>0</v>
      </c>
      <c r="V815" s="142">
        <v>0</v>
      </c>
      <c r="W815" s="142">
        <v>0</v>
      </c>
    </row>
    <row r="816" spans="1:23" ht="47.25" x14ac:dyDescent="0.25">
      <c r="A816" s="267">
        <f t="shared" si="265"/>
        <v>717</v>
      </c>
      <c r="B816" s="140" t="s">
        <v>1587</v>
      </c>
      <c r="C816" s="132" t="s">
        <v>1588</v>
      </c>
      <c r="D816" s="142">
        <v>0</v>
      </c>
      <c r="E816" s="142">
        <v>0</v>
      </c>
      <c r="F816" s="142">
        <v>0</v>
      </c>
      <c r="G816" s="142">
        <v>0</v>
      </c>
      <c r="H816" s="142">
        <v>2.7E-2</v>
      </c>
      <c r="I816" s="142">
        <v>0.25</v>
      </c>
      <c r="J816" s="142"/>
      <c r="K816" s="142"/>
      <c r="L816" s="134">
        <v>2.7E-2</v>
      </c>
      <c r="M816" s="134">
        <v>0.25</v>
      </c>
      <c r="N816" s="142">
        <v>0</v>
      </c>
      <c r="O816" s="142">
        <v>0</v>
      </c>
      <c r="P816" s="142">
        <v>0</v>
      </c>
      <c r="Q816" s="142">
        <v>0</v>
      </c>
      <c r="R816" s="142">
        <v>0</v>
      </c>
      <c r="S816" s="142">
        <v>0</v>
      </c>
      <c r="T816" s="142">
        <v>0</v>
      </c>
      <c r="U816" s="142">
        <v>0</v>
      </c>
      <c r="V816" s="142">
        <v>0</v>
      </c>
      <c r="W816" s="142">
        <v>0</v>
      </c>
    </row>
    <row r="817" spans="1:23" ht="47.25" x14ac:dyDescent="0.25">
      <c r="A817" s="267">
        <f t="shared" si="265"/>
        <v>718</v>
      </c>
      <c r="B817" s="140" t="s">
        <v>2040</v>
      </c>
      <c r="C817" s="132" t="s">
        <v>2041</v>
      </c>
      <c r="D817" s="142">
        <v>0</v>
      </c>
      <c r="E817" s="142">
        <v>0</v>
      </c>
      <c r="F817" s="142">
        <v>0</v>
      </c>
      <c r="G817" s="142">
        <v>0</v>
      </c>
      <c r="H817" s="142">
        <v>0</v>
      </c>
      <c r="I817" s="142">
        <v>0</v>
      </c>
      <c r="J817" s="142"/>
      <c r="K817" s="142"/>
      <c r="L817" s="134">
        <v>0</v>
      </c>
      <c r="M817" s="134">
        <v>0</v>
      </c>
      <c r="N817" s="142">
        <v>0</v>
      </c>
      <c r="O817" s="142">
        <v>0</v>
      </c>
      <c r="P817" s="142">
        <v>0</v>
      </c>
      <c r="Q817" s="142">
        <v>0</v>
      </c>
      <c r="R817" s="142">
        <v>0</v>
      </c>
      <c r="S817" s="142">
        <v>0</v>
      </c>
      <c r="T817" s="142">
        <v>0</v>
      </c>
      <c r="U817" s="142">
        <v>0</v>
      </c>
      <c r="V817" s="142">
        <v>0</v>
      </c>
      <c r="W817" s="142">
        <v>0</v>
      </c>
    </row>
    <row r="818" spans="1:23" ht="47.25" x14ac:dyDescent="0.25">
      <c r="A818" s="267">
        <f t="shared" si="265"/>
        <v>719</v>
      </c>
      <c r="B818" s="140" t="s">
        <v>2042</v>
      </c>
      <c r="C818" s="132" t="s">
        <v>2043</v>
      </c>
      <c r="D818" s="142">
        <v>0</v>
      </c>
      <c r="E818" s="142">
        <v>0</v>
      </c>
      <c r="F818" s="142">
        <v>0</v>
      </c>
      <c r="G818" s="142">
        <v>0</v>
      </c>
      <c r="H818" s="142">
        <v>0</v>
      </c>
      <c r="I818" s="142">
        <v>0</v>
      </c>
      <c r="J818" s="142"/>
      <c r="K818" s="142"/>
      <c r="L818" s="134">
        <v>0</v>
      </c>
      <c r="M818" s="134">
        <v>0</v>
      </c>
      <c r="N818" s="142">
        <v>0</v>
      </c>
      <c r="O818" s="142">
        <v>0</v>
      </c>
      <c r="P818" s="142">
        <v>0</v>
      </c>
      <c r="Q818" s="142">
        <v>0</v>
      </c>
      <c r="R818" s="142">
        <v>0</v>
      </c>
      <c r="S818" s="142">
        <v>0</v>
      </c>
      <c r="T818" s="142">
        <v>0</v>
      </c>
      <c r="U818" s="142">
        <v>0</v>
      </c>
      <c r="V818" s="142">
        <v>0</v>
      </c>
      <c r="W818" s="142">
        <v>0</v>
      </c>
    </row>
    <row r="819" spans="1:23" ht="47.25" x14ac:dyDescent="0.25">
      <c r="A819" s="267">
        <f t="shared" si="265"/>
        <v>720</v>
      </c>
      <c r="B819" s="140" t="s">
        <v>2044</v>
      </c>
      <c r="C819" s="132" t="s">
        <v>2045</v>
      </c>
      <c r="D819" s="142">
        <v>0</v>
      </c>
      <c r="E819" s="142">
        <v>0</v>
      </c>
      <c r="F819" s="142">
        <v>0</v>
      </c>
      <c r="G819" s="142">
        <v>0</v>
      </c>
      <c r="H819" s="142">
        <v>0</v>
      </c>
      <c r="I819" s="142">
        <v>0</v>
      </c>
      <c r="J819" s="142"/>
      <c r="K819" s="142"/>
      <c r="L819" s="134">
        <v>0</v>
      </c>
      <c r="M819" s="134">
        <v>0</v>
      </c>
      <c r="N819" s="142">
        <v>0</v>
      </c>
      <c r="O819" s="142">
        <v>0</v>
      </c>
      <c r="P819" s="142">
        <v>0</v>
      </c>
      <c r="Q819" s="142">
        <v>0</v>
      </c>
      <c r="R819" s="142">
        <v>0</v>
      </c>
      <c r="S819" s="142">
        <v>0</v>
      </c>
      <c r="T819" s="142">
        <v>0</v>
      </c>
      <c r="U819" s="142">
        <v>0</v>
      </c>
      <c r="V819" s="142">
        <v>0</v>
      </c>
      <c r="W819" s="142">
        <v>0</v>
      </c>
    </row>
    <row r="820" spans="1:23" ht="47.25" x14ac:dyDescent="0.25">
      <c r="A820" s="267">
        <f t="shared" si="265"/>
        <v>721</v>
      </c>
      <c r="B820" s="140" t="s">
        <v>2046</v>
      </c>
      <c r="C820" s="132" t="s">
        <v>2047</v>
      </c>
      <c r="D820" s="142">
        <v>0</v>
      </c>
      <c r="E820" s="142">
        <v>0</v>
      </c>
      <c r="F820" s="142">
        <v>0</v>
      </c>
      <c r="G820" s="142">
        <v>0</v>
      </c>
      <c r="H820" s="142">
        <v>0</v>
      </c>
      <c r="I820" s="142">
        <v>0</v>
      </c>
      <c r="J820" s="142"/>
      <c r="K820" s="142"/>
      <c r="L820" s="134">
        <v>0</v>
      </c>
      <c r="M820" s="134">
        <v>0</v>
      </c>
      <c r="N820" s="142">
        <v>0</v>
      </c>
      <c r="O820" s="142">
        <v>0</v>
      </c>
      <c r="P820" s="142">
        <v>0</v>
      </c>
      <c r="Q820" s="142">
        <v>0</v>
      </c>
      <c r="R820" s="142">
        <v>0</v>
      </c>
      <c r="S820" s="142">
        <v>0</v>
      </c>
      <c r="T820" s="142">
        <v>0</v>
      </c>
      <c r="U820" s="142">
        <v>0</v>
      </c>
      <c r="V820" s="142">
        <v>0</v>
      </c>
      <c r="W820" s="142">
        <v>0</v>
      </c>
    </row>
    <row r="821" spans="1:23" ht="47.25" x14ac:dyDescent="0.25">
      <c r="A821" s="267">
        <f t="shared" si="265"/>
        <v>722</v>
      </c>
      <c r="B821" s="140" t="s">
        <v>2048</v>
      </c>
      <c r="C821" s="132" t="s">
        <v>2049</v>
      </c>
      <c r="D821" s="142">
        <v>0</v>
      </c>
      <c r="E821" s="142">
        <v>0</v>
      </c>
      <c r="F821" s="142">
        <v>0</v>
      </c>
      <c r="G821" s="142">
        <v>0</v>
      </c>
      <c r="H821" s="142">
        <v>0</v>
      </c>
      <c r="I821" s="142">
        <v>0</v>
      </c>
      <c r="J821" s="142"/>
      <c r="K821" s="142"/>
      <c r="L821" s="134">
        <v>0</v>
      </c>
      <c r="M821" s="134">
        <v>0</v>
      </c>
      <c r="N821" s="142">
        <v>0</v>
      </c>
      <c r="O821" s="142">
        <v>0</v>
      </c>
      <c r="P821" s="142">
        <v>0</v>
      </c>
      <c r="Q821" s="142">
        <v>0</v>
      </c>
      <c r="R821" s="142">
        <v>0</v>
      </c>
      <c r="S821" s="142">
        <v>0</v>
      </c>
      <c r="T821" s="142">
        <v>0</v>
      </c>
      <c r="U821" s="142">
        <v>0</v>
      </c>
      <c r="V821" s="142">
        <v>0</v>
      </c>
      <c r="W821" s="142">
        <v>0</v>
      </c>
    </row>
    <row r="822" spans="1:23" ht="47.25" x14ac:dyDescent="0.25">
      <c r="A822" s="267">
        <f t="shared" si="265"/>
        <v>723</v>
      </c>
      <c r="B822" s="140" t="s">
        <v>2050</v>
      </c>
      <c r="C822" s="132" t="s">
        <v>2051</v>
      </c>
      <c r="D822" s="142">
        <v>0</v>
      </c>
      <c r="E822" s="142">
        <v>0</v>
      </c>
      <c r="F822" s="142">
        <v>0</v>
      </c>
      <c r="G822" s="142">
        <v>0</v>
      </c>
      <c r="H822" s="142">
        <v>0</v>
      </c>
      <c r="I822" s="142">
        <v>0</v>
      </c>
      <c r="J822" s="142"/>
      <c r="K822" s="142"/>
      <c r="L822" s="134">
        <v>0</v>
      </c>
      <c r="M822" s="134">
        <v>0</v>
      </c>
      <c r="N822" s="142">
        <v>0</v>
      </c>
      <c r="O822" s="142">
        <v>0</v>
      </c>
      <c r="P822" s="142">
        <v>0</v>
      </c>
      <c r="Q822" s="142">
        <v>0</v>
      </c>
      <c r="R822" s="142">
        <v>0</v>
      </c>
      <c r="S822" s="142">
        <v>0</v>
      </c>
      <c r="T822" s="142">
        <v>0</v>
      </c>
      <c r="U822" s="142">
        <v>0</v>
      </c>
      <c r="V822" s="142">
        <v>0</v>
      </c>
      <c r="W822" s="142">
        <v>0</v>
      </c>
    </row>
    <row r="823" spans="1:23" ht="15.75" x14ac:dyDescent="0.25">
      <c r="A823" s="267"/>
      <c r="B823" s="189" t="s">
        <v>483</v>
      </c>
      <c r="C823" s="177"/>
      <c r="D823" s="168">
        <f t="shared" ref="D823:L823" si="273">SUM(D824:D830)</f>
        <v>0</v>
      </c>
      <c r="E823" s="168">
        <f t="shared" si="273"/>
        <v>0</v>
      </c>
      <c r="F823" s="168">
        <f t="shared" si="273"/>
        <v>0</v>
      </c>
      <c r="G823" s="168">
        <f t="shared" si="273"/>
        <v>0</v>
      </c>
      <c r="H823" s="168">
        <f t="shared" si="273"/>
        <v>0</v>
      </c>
      <c r="I823" s="168">
        <f t="shared" si="273"/>
        <v>0</v>
      </c>
      <c r="J823" s="168">
        <f t="shared" si="273"/>
        <v>0</v>
      </c>
      <c r="K823" s="168">
        <f t="shared" si="273"/>
        <v>0</v>
      </c>
      <c r="L823" s="168">
        <f t="shared" si="273"/>
        <v>0</v>
      </c>
      <c r="M823" s="168">
        <v>0</v>
      </c>
      <c r="N823" s="168">
        <f t="shared" ref="N823:W823" si="274">SUM(N824:N830)</f>
        <v>0</v>
      </c>
      <c r="O823" s="168">
        <f t="shared" si="274"/>
        <v>0</v>
      </c>
      <c r="P823" s="168">
        <f t="shared" si="274"/>
        <v>0</v>
      </c>
      <c r="Q823" s="168">
        <f t="shared" si="274"/>
        <v>0</v>
      </c>
      <c r="R823" s="168">
        <f t="shared" si="274"/>
        <v>0</v>
      </c>
      <c r="S823" s="168">
        <f t="shared" si="274"/>
        <v>0</v>
      </c>
      <c r="T823" s="168">
        <f t="shared" si="274"/>
        <v>0</v>
      </c>
      <c r="U823" s="168">
        <f t="shared" si="274"/>
        <v>0</v>
      </c>
      <c r="V823" s="168">
        <f t="shared" si="274"/>
        <v>0</v>
      </c>
      <c r="W823" s="168">
        <f t="shared" si="274"/>
        <v>0</v>
      </c>
    </row>
    <row r="824" spans="1:23" ht="94.5" x14ac:dyDescent="0.25">
      <c r="A824" s="267">
        <f t="shared" si="265"/>
        <v>724</v>
      </c>
      <c r="B824" s="140" t="s">
        <v>1185</v>
      </c>
      <c r="C824" s="132" t="s">
        <v>1186</v>
      </c>
      <c r="D824" s="142">
        <v>0</v>
      </c>
      <c r="E824" s="142">
        <v>0</v>
      </c>
      <c r="F824" s="142">
        <v>0</v>
      </c>
      <c r="G824" s="142">
        <v>0</v>
      </c>
      <c r="H824" s="142">
        <v>0</v>
      </c>
      <c r="I824" s="142">
        <v>0</v>
      </c>
      <c r="J824" s="142"/>
      <c r="K824" s="142"/>
      <c r="L824" s="134">
        <v>0</v>
      </c>
      <c r="M824" s="134">
        <v>0</v>
      </c>
      <c r="N824" s="142">
        <v>0</v>
      </c>
      <c r="O824" s="142">
        <v>0</v>
      </c>
      <c r="P824" s="142">
        <v>0</v>
      </c>
      <c r="Q824" s="142">
        <v>0</v>
      </c>
      <c r="R824" s="142">
        <v>0</v>
      </c>
      <c r="S824" s="142">
        <v>0</v>
      </c>
      <c r="T824" s="142">
        <v>0</v>
      </c>
      <c r="U824" s="142">
        <v>0</v>
      </c>
      <c r="V824" s="142">
        <v>0</v>
      </c>
      <c r="W824" s="142">
        <v>0</v>
      </c>
    </row>
    <row r="825" spans="1:23" ht="47.25" x14ac:dyDescent="0.25">
      <c r="A825" s="267">
        <f t="shared" si="265"/>
        <v>725</v>
      </c>
      <c r="B825" s="140" t="s">
        <v>1187</v>
      </c>
      <c r="C825" s="132" t="s">
        <v>1188</v>
      </c>
      <c r="D825" s="142">
        <v>0</v>
      </c>
      <c r="E825" s="142">
        <v>0</v>
      </c>
      <c r="F825" s="142">
        <v>0</v>
      </c>
      <c r="G825" s="142">
        <v>0</v>
      </c>
      <c r="H825" s="142">
        <v>0</v>
      </c>
      <c r="I825" s="142">
        <v>0</v>
      </c>
      <c r="J825" s="142"/>
      <c r="K825" s="142"/>
      <c r="L825" s="134">
        <v>0</v>
      </c>
      <c r="M825" s="134">
        <v>0</v>
      </c>
      <c r="N825" s="142">
        <v>0</v>
      </c>
      <c r="O825" s="142">
        <v>0</v>
      </c>
      <c r="P825" s="142">
        <v>0</v>
      </c>
      <c r="Q825" s="142">
        <v>0</v>
      </c>
      <c r="R825" s="142">
        <v>0</v>
      </c>
      <c r="S825" s="142">
        <v>0</v>
      </c>
      <c r="T825" s="142">
        <v>0</v>
      </c>
      <c r="U825" s="142">
        <v>0</v>
      </c>
      <c r="V825" s="142">
        <v>0</v>
      </c>
      <c r="W825" s="142">
        <v>0</v>
      </c>
    </row>
    <row r="826" spans="1:23" ht="47.25" x14ac:dyDescent="0.25">
      <c r="A826" s="267">
        <f t="shared" si="265"/>
        <v>726</v>
      </c>
      <c r="B826" s="140" t="s">
        <v>1189</v>
      </c>
      <c r="C826" s="132" t="s">
        <v>1190</v>
      </c>
      <c r="D826" s="142">
        <v>0</v>
      </c>
      <c r="E826" s="142">
        <v>0</v>
      </c>
      <c r="F826" s="142">
        <v>0</v>
      </c>
      <c r="G826" s="142">
        <v>0</v>
      </c>
      <c r="H826" s="142">
        <v>0</v>
      </c>
      <c r="I826" s="142">
        <v>0</v>
      </c>
      <c r="J826" s="142"/>
      <c r="K826" s="142"/>
      <c r="L826" s="134">
        <v>0</v>
      </c>
      <c r="M826" s="134">
        <v>0</v>
      </c>
      <c r="N826" s="142">
        <v>0</v>
      </c>
      <c r="O826" s="142">
        <v>0</v>
      </c>
      <c r="P826" s="142">
        <v>0</v>
      </c>
      <c r="Q826" s="142">
        <v>0</v>
      </c>
      <c r="R826" s="142">
        <v>0</v>
      </c>
      <c r="S826" s="142">
        <v>0</v>
      </c>
      <c r="T826" s="142">
        <v>0</v>
      </c>
      <c r="U826" s="142">
        <v>0</v>
      </c>
      <c r="V826" s="142">
        <v>0</v>
      </c>
      <c r="W826" s="142">
        <v>0</v>
      </c>
    </row>
    <row r="827" spans="1:23" ht="47.25" x14ac:dyDescent="0.25">
      <c r="A827" s="267">
        <f t="shared" si="265"/>
        <v>727</v>
      </c>
      <c r="B827" s="135" t="s">
        <v>1191</v>
      </c>
      <c r="C827" s="136" t="s">
        <v>1192</v>
      </c>
      <c r="D827" s="142">
        <v>0</v>
      </c>
      <c r="E827" s="142">
        <v>0</v>
      </c>
      <c r="F827" s="142">
        <v>0</v>
      </c>
      <c r="G827" s="142">
        <v>0</v>
      </c>
      <c r="H827" s="142">
        <v>0</v>
      </c>
      <c r="I827" s="142">
        <v>0</v>
      </c>
      <c r="J827" s="172">
        <v>0</v>
      </c>
      <c r="K827" s="172">
        <v>0</v>
      </c>
      <c r="L827" s="134">
        <v>0</v>
      </c>
      <c r="M827" s="134">
        <v>0</v>
      </c>
      <c r="N827" s="172">
        <f t="shared" ref="N827:W827" si="275">SUM(N828:N831)</f>
        <v>0</v>
      </c>
      <c r="O827" s="172">
        <f t="shared" si="275"/>
        <v>0</v>
      </c>
      <c r="P827" s="172">
        <f t="shared" si="275"/>
        <v>0</v>
      </c>
      <c r="Q827" s="172">
        <f t="shared" si="275"/>
        <v>0</v>
      </c>
      <c r="R827" s="172">
        <f t="shared" si="275"/>
        <v>0</v>
      </c>
      <c r="S827" s="172">
        <f t="shared" si="275"/>
        <v>0</v>
      </c>
      <c r="T827" s="172">
        <f t="shared" si="275"/>
        <v>0</v>
      </c>
      <c r="U827" s="172">
        <f t="shared" si="275"/>
        <v>0</v>
      </c>
      <c r="V827" s="172">
        <f t="shared" si="275"/>
        <v>0</v>
      </c>
      <c r="W827" s="172">
        <f t="shared" si="275"/>
        <v>0</v>
      </c>
    </row>
    <row r="828" spans="1:23" ht="31.5" x14ac:dyDescent="0.25">
      <c r="A828" s="267">
        <f t="shared" si="265"/>
        <v>728</v>
      </c>
      <c r="B828" s="140" t="s">
        <v>1193</v>
      </c>
      <c r="C828" s="132" t="s">
        <v>1194</v>
      </c>
      <c r="D828" s="142">
        <v>0</v>
      </c>
      <c r="E828" s="142">
        <v>0</v>
      </c>
      <c r="F828" s="142">
        <v>0</v>
      </c>
      <c r="G828" s="142">
        <v>0</v>
      </c>
      <c r="H828" s="142">
        <v>0</v>
      </c>
      <c r="I828" s="142">
        <v>0</v>
      </c>
      <c r="J828" s="142"/>
      <c r="K828" s="142"/>
      <c r="L828" s="134">
        <v>0</v>
      </c>
      <c r="M828" s="134">
        <v>0</v>
      </c>
      <c r="N828" s="142">
        <v>0</v>
      </c>
      <c r="O828" s="142">
        <v>0</v>
      </c>
      <c r="P828" s="142">
        <v>0</v>
      </c>
      <c r="Q828" s="142">
        <v>0</v>
      </c>
      <c r="R828" s="142">
        <v>0</v>
      </c>
      <c r="S828" s="142">
        <v>0</v>
      </c>
      <c r="T828" s="142">
        <v>0</v>
      </c>
      <c r="U828" s="142">
        <v>0</v>
      </c>
      <c r="V828" s="142">
        <v>0</v>
      </c>
      <c r="W828" s="142">
        <v>0</v>
      </c>
    </row>
    <row r="829" spans="1:23" ht="47.25" x14ac:dyDescent="0.25">
      <c r="A829" s="267">
        <f t="shared" si="265"/>
        <v>729</v>
      </c>
      <c r="B829" s="140" t="s">
        <v>1195</v>
      </c>
      <c r="C829" s="132" t="s">
        <v>1196</v>
      </c>
      <c r="D829" s="142">
        <v>0</v>
      </c>
      <c r="E829" s="142">
        <v>0</v>
      </c>
      <c r="F829" s="142">
        <v>0</v>
      </c>
      <c r="G829" s="142">
        <v>0</v>
      </c>
      <c r="H829" s="142">
        <v>0</v>
      </c>
      <c r="I829" s="142">
        <v>0</v>
      </c>
      <c r="J829" s="142"/>
      <c r="K829" s="142"/>
      <c r="L829" s="134">
        <v>0</v>
      </c>
      <c r="M829" s="134">
        <v>0</v>
      </c>
      <c r="N829" s="142">
        <v>0</v>
      </c>
      <c r="O829" s="142">
        <v>0</v>
      </c>
      <c r="P829" s="142">
        <v>0</v>
      </c>
      <c r="Q829" s="142">
        <v>0</v>
      </c>
      <c r="R829" s="142">
        <v>0</v>
      </c>
      <c r="S829" s="142">
        <v>0</v>
      </c>
      <c r="T829" s="142">
        <v>0</v>
      </c>
      <c r="U829" s="142">
        <v>0</v>
      </c>
      <c r="V829" s="142">
        <v>0</v>
      </c>
      <c r="W829" s="142">
        <v>0</v>
      </c>
    </row>
    <row r="830" spans="1:23" ht="63" x14ac:dyDescent="0.25">
      <c r="A830" s="267">
        <f t="shared" si="265"/>
        <v>730</v>
      </c>
      <c r="B830" s="140" t="s">
        <v>1589</v>
      </c>
      <c r="C830" s="132" t="s">
        <v>1590</v>
      </c>
      <c r="D830" s="142">
        <v>0</v>
      </c>
      <c r="E830" s="142">
        <v>0</v>
      </c>
      <c r="F830" s="142">
        <v>0</v>
      </c>
      <c r="G830" s="142">
        <v>0</v>
      </c>
      <c r="H830" s="142">
        <v>0</v>
      </c>
      <c r="I830" s="142">
        <v>0</v>
      </c>
      <c r="J830" s="142"/>
      <c r="K830" s="142"/>
      <c r="L830" s="134">
        <v>0</v>
      </c>
      <c r="M830" s="134">
        <v>0</v>
      </c>
      <c r="N830" s="142">
        <v>0</v>
      </c>
      <c r="O830" s="142">
        <v>0</v>
      </c>
      <c r="P830" s="142">
        <v>0</v>
      </c>
      <c r="Q830" s="142">
        <v>0</v>
      </c>
      <c r="R830" s="142">
        <v>0</v>
      </c>
      <c r="S830" s="142">
        <v>0</v>
      </c>
      <c r="T830" s="142">
        <v>0</v>
      </c>
      <c r="U830" s="142">
        <v>0</v>
      </c>
      <c r="V830" s="142">
        <v>0</v>
      </c>
      <c r="W830" s="142">
        <v>0</v>
      </c>
    </row>
    <row r="831" spans="1:23" ht="15.75" x14ac:dyDescent="0.25">
      <c r="A831" s="267"/>
      <c r="B831" s="189" t="s">
        <v>1197</v>
      </c>
      <c r="C831" s="177"/>
      <c r="D831" s="168">
        <f t="shared" ref="D831:L831" si="276">SUM(D832:D833)</f>
        <v>0</v>
      </c>
      <c r="E831" s="168">
        <f t="shared" si="276"/>
        <v>0</v>
      </c>
      <c r="F831" s="168">
        <f t="shared" si="276"/>
        <v>0</v>
      </c>
      <c r="G831" s="168">
        <f t="shared" si="276"/>
        <v>0</v>
      </c>
      <c r="H831" s="168">
        <f t="shared" si="276"/>
        <v>0.88800000000000001</v>
      </c>
      <c r="I831" s="168">
        <f t="shared" si="276"/>
        <v>0.4</v>
      </c>
      <c r="J831" s="168">
        <f t="shared" si="276"/>
        <v>0</v>
      </c>
      <c r="K831" s="168">
        <f t="shared" si="276"/>
        <v>0</v>
      </c>
      <c r="L831" s="168">
        <f t="shared" si="276"/>
        <v>0.88800000000000001</v>
      </c>
      <c r="M831" s="168">
        <v>0.4</v>
      </c>
      <c r="N831" s="168">
        <f t="shared" ref="N831:W831" si="277">SUM(N832:N833)</f>
        <v>0</v>
      </c>
      <c r="O831" s="168">
        <f t="shared" si="277"/>
        <v>0</v>
      </c>
      <c r="P831" s="168">
        <f t="shared" si="277"/>
        <v>0</v>
      </c>
      <c r="Q831" s="168">
        <f t="shared" si="277"/>
        <v>0</v>
      </c>
      <c r="R831" s="168">
        <f t="shared" si="277"/>
        <v>0</v>
      </c>
      <c r="S831" s="168">
        <f t="shared" si="277"/>
        <v>0</v>
      </c>
      <c r="T831" s="168">
        <f t="shared" si="277"/>
        <v>0</v>
      </c>
      <c r="U831" s="168">
        <f t="shared" si="277"/>
        <v>0</v>
      </c>
      <c r="V831" s="168">
        <f t="shared" si="277"/>
        <v>0</v>
      </c>
      <c r="W831" s="168">
        <f t="shared" si="277"/>
        <v>0</v>
      </c>
    </row>
    <row r="832" spans="1:23" ht="31.5" x14ac:dyDescent="0.25">
      <c r="A832" s="267">
        <f t="shared" si="265"/>
        <v>731</v>
      </c>
      <c r="B832" s="135" t="s">
        <v>1198</v>
      </c>
      <c r="C832" s="136" t="s">
        <v>1199</v>
      </c>
      <c r="D832" s="142">
        <v>0</v>
      </c>
      <c r="E832" s="142">
        <v>0</v>
      </c>
      <c r="F832" s="142">
        <v>0</v>
      </c>
      <c r="G832" s="142">
        <v>0</v>
      </c>
      <c r="H832" s="142">
        <v>0.88800000000000001</v>
      </c>
      <c r="I832" s="142">
        <v>0.4</v>
      </c>
      <c r="J832" s="172">
        <v>0</v>
      </c>
      <c r="K832" s="172">
        <v>0</v>
      </c>
      <c r="L832" s="134">
        <v>0.88800000000000001</v>
      </c>
      <c r="M832" s="134">
        <v>0.4</v>
      </c>
      <c r="N832" s="172">
        <f t="shared" ref="N832:W832" si="278">SUM(N833:N833)</f>
        <v>0</v>
      </c>
      <c r="O832" s="172">
        <f t="shared" si="278"/>
        <v>0</v>
      </c>
      <c r="P832" s="172">
        <f t="shared" si="278"/>
        <v>0</v>
      </c>
      <c r="Q832" s="172">
        <f t="shared" si="278"/>
        <v>0</v>
      </c>
      <c r="R832" s="172">
        <f t="shared" si="278"/>
        <v>0</v>
      </c>
      <c r="S832" s="172">
        <f t="shared" si="278"/>
        <v>0</v>
      </c>
      <c r="T832" s="172">
        <f t="shared" si="278"/>
        <v>0</v>
      </c>
      <c r="U832" s="172">
        <f t="shared" si="278"/>
        <v>0</v>
      </c>
      <c r="V832" s="172">
        <f t="shared" si="278"/>
        <v>0</v>
      </c>
      <c r="W832" s="172">
        <f t="shared" si="278"/>
        <v>0</v>
      </c>
    </row>
    <row r="833" spans="1:23" ht="31.5" x14ac:dyDescent="0.25">
      <c r="A833" s="267">
        <f t="shared" si="265"/>
        <v>732</v>
      </c>
      <c r="B833" s="140" t="s">
        <v>1200</v>
      </c>
      <c r="C833" s="132" t="s">
        <v>1201</v>
      </c>
      <c r="D833" s="142">
        <v>0</v>
      </c>
      <c r="E833" s="142">
        <v>0</v>
      </c>
      <c r="F833" s="142">
        <v>0</v>
      </c>
      <c r="G833" s="142">
        <v>0</v>
      </c>
      <c r="H833" s="142">
        <v>0</v>
      </c>
      <c r="I833" s="142">
        <v>0</v>
      </c>
      <c r="J833" s="142"/>
      <c r="K833" s="142"/>
      <c r="L833" s="134">
        <v>0</v>
      </c>
      <c r="M833" s="134">
        <v>0</v>
      </c>
      <c r="N833" s="142">
        <v>0</v>
      </c>
      <c r="O833" s="142">
        <v>0</v>
      </c>
      <c r="P833" s="142">
        <v>0</v>
      </c>
      <c r="Q833" s="142">
        <v>0</v>
      </c>
      <c r="R833" s="142">
        <v>0</v>
      </c>
      <c r="S833" s="142">
        <v>0</v>
      </c>
      <c r="T833" s="142">
        <v>0</v>
      </c>
      <c r="U833" s="142">
        <v>0</v>
      </c>
      <c r="V833" s="142">
        <v>0</v>
      </c>
      <c r="W833" s="142">
        <v>0</v>
      </c>
    </row>
    <row r="834" spans="1:23" ht="15.75" x14ac:dyDescent="0.25">
      <c r="A834" s="267"/>
      <c r="B834" s="192" t="s">
        <v>520</v>
      </c>
      <c r="C834" s="193"/>
      <c r="D834" s="203">
        <f t="shared" ref="D834:L834" si="279">SUM(D835:D836)</f>
        <v>0</v>
      </c>
      <c r="E834" s="203">
        <f t="shared" si="279"/>
        <v>0</v>
      </c>
      <c r="F834" s="203">
        <f t="shared" si="279"/>
        <v>0</v>
      </c>
      <c r="G834" s="203">
        <f t="shared" si="279"/>
        <v>0</v>
      </c>
      <c r="H834" s="203">
        <f t="shared" si="279"/>
        <v>0</v>
      </c>
      <c r="I834" s="203">
        <f t="shared" si="279"/>
        <v>0</v>
      </c>
      <c r="J834" s="203">
        <f t="shared" si="279"/>
        <v>0</v>
      </c>
      <c r="K834" s="203">
        <f t="shared" si="279"/>
        <v>0</v>
      </c>
      <c r="L834" s="203">
        <f t="shared" si="279"/>
        <v>0</v>
      </c>
      <c r="M834" s="203">
        <v>0</v>
      </c>
      <c r="N834" s="203">
        <f t="shared" ref="N834:W834" si="280">SUM(N835:N836)</f>
        <v>0</v>
      </c>
      <c r="O834" s="203">
        <f t="shared" si="280"/>
        <v>0</v>
      </c>
      <c r="P834" s="203">
        <f t="shared" si="280"/>
        <v>0</v>
      </c>
      <c r="Q834" s="203">
        <f t="shared" si="280"/>
        <v>0</v>
      </c>
      <c r="R834" s="203">
        <f t="shared" si="280"/>
        <v>0</v>
      </c>
      <c r="S834" s="203">
        <f t="shared" si="280"/>
        <v>0</v>
      </c>
      <c r="T834" s="203">
        <f t="shared" si="280"/>
        <v>0</v>
      </c>
      <c r="U834" s="203">
        <f t="shared" si="280"/>
        <v>0</v>
      </c>
      <c r="V834" s="203">
        <f t="shared" si="280"/>
        <v>0</v>
      </c>
      <c r="W834" s="203">
        <f t="shared" si="280"/>
        <v>0</v>
      </c>
    </row>
    <row r="835" spans="1:23" ht="31.5" x14ac:dyDescent="0.25">
      <c r="A835" s="267">
        <f t="shared" si="265"/>
        <v>733</v>
      </c>
      <c r="B835" s="140" t="s">
        <v>1202</v>
      </c>
      <c r="C835" s="132" t="s">
        <v>1203</v>
      </c>
      <c r="D835" s="142">
        <v>0</v>
      </c>
      <c r="E835" s="142">
        <v>0</v>
      </c>
      <c r="F835" s="142">
        <v>0</v>
      </c>
      <c r="G835" s="142">
        <v>0</v>
      </c>
      <c r="H835" s="142">
        <v>0</v>
      </c>
      <c r="I835" s="142">
        <v>0</v>
      </c>
      <c r="J835" s="142"/>
      <c r="K835" s="142"/>
      <c r="L835" s="134">
        <v>0</v>
      </c>
      <c r="M835" s="134">
        <v>0</v>
      </c>
      <c r="N835" s="142">
        <v>0</v>
      </c>
      <c r="O835" s="142">
        <v>0</v>
      </c>
      <c r="P835" s="142">
        <v>0</v>
      </c>
      <c r="Q835" s="142">
        <v>0</v>
      </c>
      <c r="R835" s="142">
        <v>0</v>
      </c>
      <c r="S835" s="142">
        <v>0</v>
      </c>
      <c r="T835" s="142">
        <v>0</v>
      </c>
      <c r="U835" s="142">
        <v>0</v>
      </c>
      <c r="V835" s="142">
        <v>0</v>
      </c>
      <c r="W835" s="142">
        <v>0</v>
      </c>
    </row>
    <row r="836" spans="1:23" ht="78.75" x14ac:dyDescent="0.25">
      <c r="A836" s="267">
        <f t="shared" si="265"/>
        <v>734</v>
      </c>
      <c r="B836" s="135" t="s">
        <v>1591</v>
      </c>
      <c r="C836" s="136" t="s">
        <v>1592</v>
      </c>
      <c r="D836" s="142">
        <v>0</v>
      </c>
      <c r="E836" s="142">
        <v>0</v>
      </c>
      <c r="F836" s="142">
        <v>0</v>
      </c>
      <c r="G836" s="142">
        <v>0</v>
      </c>
      <c r="H836" s="142">
        <v>0</v>
      </c>
      <c r="I836" s="142">
        <v>0</v>
      </c>
      <c r="J836" s="172">
        <v>0</v>
      </c>
      <c r="K836" s="172">
        <v>0</v>
      </c>
      <c r="L836" s="134">
        <v>0</v>
      </c>
      <c r="M836" s="134">
        <v>0</v>
      </c>
      <c r="N836" s="172">
        <f t="shared" ref="N836:W836" si="281">N837</f>
        <v>0</v>
      </c>
      <c r="O836" s="172">
        <f t="shared" si="281"/>
        <v>0</v>
      </c>
      <c r="P836" s="172">
        <f t="shared" si="281"/>
        <v>0</v>
      </c>
      <c r="Q836" s="172">
        <f t="shared" si="281"/>
        <v>0</v>
      </c>
      <c r="R836" s="172">
        <f t="shared" si="281"/>
        <v>0</v>
      </c>
      <c r="S836" s="172">
        <f t="shared" si="281"/>
        <v>0</v>
      </c>
      <c r="T836" s="172">
        <f t="shared" si="281"/>
        <v>0</v>
      </c>
      <c r="U836" s="172">
        <f t="shared" si="281"/>
        <v>0</v>
      </c>
      <c r="V836" s="172">
        <f t="shared" si="281"/>
        <v>0</v>
      </c>
      <c r="W836" s="172">
        <f t="shared" si="281"/>
        <v>0</v>
      </c>
    </row>
    <row r="837" spans="1:23" ht="15.75" x14ac:dyDescent="0.25">
      <c r="A837" s="267"/>
      <c r="B837" s="189" t="s">
        <v>691</v>
      </c>
      <c r="C837" s="177"/>
      <c r="D837" s="168">
        <f t="shared" ref="D837:L837" si="282">SUM(D838:D847)</f>
        <v>0.33300000000000002</v>
      </c>
      <c r="E837" s="168">
        <f t="shared" si="282"/>
        <v>1.03</v>
      </c>
      <c r="F837" s="168">
        <f t="shared" si="282"/>
        <v>0.09</v>
      </c>
      <c r="G837" s="168">
        <f t="shared" si="282"/>
        <v>0.63</v>
      </c>
      <c r="H837" s="168">
        <f t="shared" si="282"/>
        <v>0</v>
      </c>
      <c r="I837" s="168">
        <f t="shared" si="282"/>
        <v>0</v>
      </c>
      <c r="J837" s="168">
        <f t="shared" si="282"/>
        <v>0</v>
      </c>
      <c r="K837" s="168">
        <f t="shared" si="282"/>
        <v>0</v>
      </c>
      <c r="L837" s="168">
        <f t="shared" si="282"/>
        <v>0.42300000000000004</v>
      </c>
      <c r="M837" s="168">
        <v>1.6600000000000001</v>
      </c>
      <c r="N837" s="168">
        <f t="shared" ref="N837:W837" si="283">SUM(N838:N847)</f>
        <v>0</v>
      </c>
      <c r="O837" s="168">
        <f t="shared" si="283"/>
        <v>0</v>
      </c>
      <c r="P837" s="168">
        <f t="shared" si="283"/>
        <v>0</v>
      </c>
      <c r="Q837" s="168">
        <f t="shared" si="283"/>
        <v>0</v>
      </c>
      <c r="R837" s="168">
        <f t="shared" si="283"/>
        <v>0</v>
      </c>
      <c r="S837" s="168">
        <f t="shared" si="283"/>
        <v>0</v>
      </c>
      <c r="T837" s="168">
        <f t="shared" si="283"/>
        <v>0</v>
      </c>
      <c r="U837" s="168">
        <f t="shared" si="283"/>
        <v>0</v>
      </c>
      <c r="V837" s="168">
        <f t="shared" si="283"/>
        <v>0</v>
      </c>
      <c r="W837" s="168">
        <f t="shared" si="283"/>
        <v>0</v>
      </c>
    </row>
    <row r="838" spans="1:23" ht="78.75" x14ac:dyDescent="0.25">
      <c r="A838" s="267">
        <f t="shared" si="265"/>
        <v>735</v>
      </c>
      <c r="B838" s="135" t="s">
        <v>2052</v>
      </c>
      <c r="C838" s="136" t="s">
        <v>1204</v>
      </c>
      <c r="D838" s="142">
        <v>0</v>
      </c>
      <c r="E838" s="142">
        <v>0</v>
      </c>
      <c r="F838" s="142">
        <v>0</v>
      </c>
      <c r="G838" s="142">
        <v>0</v>
      </c>
      <c r="H838" s="142">
        <v>0</v>
      </c>
      <c r="I838" s="142">
        <v>0</v>
      </c>
      <c r="J838" s="172">
        <v>0</v>
      </c>
      <c r="K838" s="172">
        <v>0</v>
      </c>
      <c r="L838" s="134">
        <v>0</v>
      </c>
      <c r="M838" s="134">
        <v>0</v>
      </c>
      <c r="N838" s="172">
        <f t="shared" ref="N838:W838" si="284">N839</f>
        <v>0</v>
      </c>
      <c r="O838" s="172">
        <f t="shared" si="284"/>
        <v>0</v>
      </c>
      <c r="P838" s="172">
        <f t="shared" si="284"/>
        <v>0</v>
      </c>
      <c r="Q838" s="172">
        <f t="shared" si="284"/>
        <v>0</v>
      </c>
      <c r="R838" s="172">
        <f t="shared" si="284"/>
        <v>0</v>
      </c>
      <c r="S838" s="172">
        <f t="shared" si="284"/>
        <v>0</v>
      </c>
      <c r="T838" s="172">
        <f t="shared" si="284"/>
        <v>0</v>
      </c>
      <c r="U838" s="172">
        <f t="shared" si="284"/>
        <v>0</v>
      </c>
      <c r="V838" s="172">
        <f t="shared" si="284"/>
        <v>0</v>
      </c>
      <c r="W838" s="172">
        <f t="shared" si="284"/>
        <v>0</v>
      </c>
    </row>
    <row r="839" spans="1:23" ht="63" x14ac:dyDescent="0.25">
      <c r="A839" s="267">
        <f t="shared" si="265"/>
        <v>736</v>
      </c>
      <c r="B839" s="140" t="s">
        <v>2053</v>
      </c>
      <c r="C839" s="132" t="s">
        <v>1205</v>
      </c>
      <c r="D839" s="142">
        <v>0.26200000000000001</v>
      </c>
      <c r="E839" s="142">
        <v>0.63</v>
      </c>
      <c r="F839" s="142">
        <v>0</v>
      </c>
      <c r="G839" s="142">
        <v>0</v>
      </c>
      <c r="H839" s="142">
        <v>0</v>
      </c>
      <c r="I839" s="142">
        <v>0</v>
      </c>
      <c r="J839" s="142"/>
      <c r="K839" s="142"/>
      <c r="L839" s="134">
        <v>0.26200000000000001</v>
      </c>
      <c r="M839" s="134">
        <v>0.63</v>
      </c>
      <c r="N839" s="142">
        <v>0</v>
      </c>
      <c r="O839" s="142">
        <v>0</v>
      </c>
      <c r="P839" s="142">
        <v>0</v>
      </c>
      <c r="Q839" s="142">
        <v>0</v>
      </c>
      <c r="R839" s="142">
        <v>0</v>
      </c>
      <c r="S839" s="142">
        <v>0</v>
      </c>
      <c r="T839" s="142">
        <v>0</v>
      </c>
      <c r="U839" s="142">
        <v>0</v>
      </c>
      <c r="V839" s="142">
        <v>0</v>
      </c>
      <c r="W839" s="142">
        <v>0</v>
      </c>
    </row>
    <row r="840" spans="1:23" ht="63" x14ac:dyDescent="0.25">
      <c r="A840" s="267">
        <f t="shared" si="265"/>
        <v>737</v>
      </c>
      <c r="B840" s="135" t="s">
        <v>1206</v>
      </c>
      <c r="C840" s="136" t="s">
        <v>1207</v>
      </c>
      <c r="D840" s="142">
        <v>0</v>
      </c>
      <c r="E840" s="142">
        <v>0</v>
      </c>
      <c r="F840" s="142">
        <v>0</v>
      </c>
      <c r="G840" s="142">
        <v>0</v>
      </c>
      <c r="H840" s="142">
        <v>0</v>
      </c>
      <c r="I840" s="142">
        <v>0</v>
      </c>
      <c r="J840" s="172">
        <v>0</v>
      </c>
      <c r="K840" s="172">
        <v>0</v>
      </c>
      <c r="L840" s="134">
        <v>0</v>
      </c>
      <c r="M840" s="134">
        <v>0</v>
      </c>
      <c r="N840" s="172">
        <f t="shared" ref="N840:W840" si="285">SUM(N841:N844)</f>
        <v>0</v>
      </c>
      <c r="O840" s="172">
        <f t="shared" si="285"/>
        <v>0</v>
      </c>
      <c r="P840" s="172">
        <f t="shared" si="285"/>
        <v>0</v>
      </c>
      <c r="Q840" s="172">
        <f t="shared" si="285"/>
        <v>0</v>
      </c>
      <c r="R840" s="172">
        <f t="shared" si="285"/>
        <v>0</v>
      </c>
      <c r="S840" s="172">
        <f t="shared" si="285"/>
        <v>0</v>
      </c>
      <c r="T840" s="172">
        <f t="shared" si="285"/>
        <v>0</v>
      </c>
      <c r="U840" s="172">
        <f t="shared" si="285"/>
        <v>0</v>
      </c>
      <c r="V840" s="172">
        <f t="shared" si="285"/>
        <v>0</v>
      </c>
      <c r="W840" s="172">
        <f t="shared" si="285"/>
        <v>0</v>
      </c>
    </row>
    <row r="841" spans="1:23" ht="78.75" x14ac:dyDescent="0.25">
      <c r="A841" s="267">
        <f t="shared" si="265"/>
        <v>738</v>
      </c>
      <c r="B841" s="140" t="s">
        <v>2054</v>
      </c>
      <c r="C841" s="132" t="s">
        <v>1208</v>
      </c>
      <c r="D841" s="142">
        <v>0</v>
      </c>
      <c r="E841" s="142">
        <v>0</v>
      </c>
      <c r="F841" s="142">
        <v>0</v>
      </c>
      <c r="G841" s="142">
        <v>0</v>
      </c>
      <c r="H841" s="142">
        <v>0</v>
      </c>
      <c r="I841" s="142">
        <v>0</v>
      </c>
      <c r="J841" s="142"/>
      <c r="K841" s="142"/>
      <c r="L841" s="134">
        <v>0</v>
      </c>
      <c r="M841" s="134">
        <v>0</v>
      </c>
      <c r="N841" s="142">
        <v>0</v>
      </c>
      <c r="O841" s="142">
        <v>0</v>
      </c>
      <c r="P841" s="142">
        <v>0</v>
      </c>
      <c r="Q841" s="142">
        <v>0</v>
      </c>
      <c r="R841" s="142">
        <v>0</v>
      </c>
      <c r="S841" s="142">
        <v>0</v>
      </c>
      <c r="T841" s="142">
        <v>0</v>
      </c>
      <c r="U841" s="142">
        <v>0</v>
      </c>
      <c r="V841" s="142">
        <v>0</v>
      </c>
      <c r="W841" s="142">
        <v>0</v>
      </c>
    </row>
    <row r="842" spans="1:23" ht="63" x14ac:dyDescent="0.25">
      <c r="A842" s="267">
        <f t="shared" si="265"/>
        <v>739</v>
      </c>
      <c r="B842" s="140" t="s">
        <v>2055</v>
      </c>
      <c r="C842" s="132" t="s">
        <v>1209</v>
      </c>
      <c r="D842" s="142">
        <v>7.0999999999999994E-2</v>
      </c>
      <c r="E842" s="142">
        <v>0.4</v>
      </c>
      <c r="F842" s="142">
        <v>0</v>
      </c>
      <c r="G842" s="142">
        <v>0</v>
      </c>
      <c r="H842" s="142">
        <v>0</v>
      </c>
      <c r="I842" s="142">
        <v>0</v>
      </c>
      <c r="J842" s="142"/>
      <c r="K842" s="142"/>
      <c r="L842" s="134">
        <v>7.0999999999999994E-2</v>
      </c>
      <c r="M842" s="134">
        <v>0.4</v>
      </c>
      <c r="N842" s="142">
        <v>0</v>
      </c>
      <c r="O842" s="142">
        <v>0</v>
      </c>
      <c r="P842" s="142">
        <v>0</v>
      </c>
      <c r="Q842" s="142">
        <v>0</v>
      </c>
      <c r="R842" s="142">
        <v>0</v>
      </c>
      <c r="S842" s="142">
        <v>0</v>
      </c>
      <c r="T842" s="142">
        <v>0</v>
      </c>
      <c r="U842" s="142">
        <v>0</v>
      </c>
      <c r="V842" s="142">
        <v>0</v>
      </c>
      <c r="W842" s="142">
        <v>0</v>
      </c>
    </row>
    <row r="843" spans="1:23" ht="63" x14ac:dyDescent="0.25">
      <c r="A843" s="267">
        <f t="shared" si="265"/>
        <v>740</v>
      </c>
      <c r="B843" s="140" t="s">
        <v>1210</v>
      </c>
      <c r="C843" s="132" t="s">
        <v>1211</v>
      </c>
      <c r="D843" s="142">
        <v>0</v>
      </c>
      <c r="E843" s="142">
        <v>0</v>
      </c>
      <c r="F843" s="142">
        <v>0</v>
      </c>
      <c r="G843" s="142">
        <v>0</v>
      </c>
      <c r="H843" s="142">
        <v>0</v>
      </c>
      <c r="I843" s="142">
        <v>0</v>
      </c>
      <c r="J843" s="142"/>
      <c r="K843" s="142"/>
      <c r="L843" s="134">
        <v>0</v>
      </c>
      <c r="M843" s="134">
        <v>0</v>
      </c>
      <c r="N843" s="142">
        <v>0</v>
      </c>
      <c r="O843" s="142">
        <v>0</v>
      </c>
      <c r="P843" s="142">
        <v>0</v>
      </c>
      <c r="Q843" s="142">
        <v>0</v>
      </c>
      <c r="R843" s="142">
        <v>0</v>
      </c>
      <c r="S843" s="142">
        <v>0</v>
      </c>
      <c r="T843" s="142">
        <v>0</v>
      </c>
      <c r="U843" s="142">
        <v>0</v>
      </c>
      <c r="V843" s="142">
        <v>0</v>
      </c>
      <c r="W843" s="142">
        <v>0</v>
      </c>
    </row>
    <row r="844" spans="1:23" ht="63" x14ac:dyDescent="0.25">
      <c r="A844" s="267">
        <f t="shared" si="265"/>
        <v>741</v>
      </c>
      <c r="B844" s="140" t="s">
        <v>1212</v>
      </c>
      <c r="C844" s="132" t="s">
        <v>1213</v>
      </c>
      <c r="D844" s="142">
        <v>0</v>
      </c>
      <c r="E844" s="142">
        <v>0</v>
      </c>
      <c r="F844" s="142">
        <v>0.09</v>
      </c>
      <c r="G844" s="142">
        <v>0.63</v>
      </c>
      <c r="H844" s="142">
        <v>0</v>
      </c>
      <c r="I844" s="142">
        <v>0</v>
      </c>
      <c r="J844" s="142"/>
      <c r="K844" s="142"/>
      <c r="L844" s="134">
        <v>0.09</v>
      </c>
      <c r="M844" s="134">
        <v>0.63</v>
      </c>
      <c r="N844" s="142">
        <v>0</v>
      </c>
      <c r="O844" s="142">
        <v>0</v>
      </c>
      <c r="P844" s="142">
        <v>0</v>
      </c>
      <c r="Q844" s="142">
        <v>0</v>
      </c>
      <c r="R844" s="142">
        <v>0</v>
      </c>
      <c r="S844" s="142">
        <v>0</v>
      </c>
      <c r="T844" s="142">
        <v>0</v>
      </c>
      <c r="U844" s="142">
        <v>0</v>
      </c>
      <c r="V844" s="142">
        <v>0</v>
      </c>
      <c r="W844" s="142">
        <v>0</v>
      </c>
    </row>
    <row r="845" spans="1:23" ht="63" x14ac:dyDescent="0.25">
      <c r="A845" s="267">
        <f t="shared" si="265"/>
        <v>742</v>
      </c>
      <c r="B845" s="135" t="s">
        <v>2056</v>
      </c>
      <c r="C845" s="136" t="s">
        <v>1214</v>
      </c>
      <c r="D845" s="142">
        <v>0</v>
      </c>
      <c r="E845" s="142">
        <v>0</v>
      </c>
      <c r="F845" s="142">
        <v>0</v>
      </c>
      <c r="G845" s="142">
        <v>0</v>
      </c>
      <c r="H845" s="142">
        <v>0</v>
      </c>
      <c r="I845" s="142">
        <v>0</v>
      </c>
      <c r="J845" s="172">
        <v>0</v>
      </c>
      <c r="K845" s="172">
        <v>0</v>
      </c>
      <c r="L845" s="134">
        <v>0</v>
      </c>
      <c r="M845" s="134">
        <v>0</v>
      </c>
      <c r="N845" s="172">
        <f t="shared" ref="N845:W845" si="286">SUM(N846:N854)</f>
        <v>0</v>
      </c>
      <c r="O845" s="172">
        <f t="shared" si="286"/>
        <v>0</v>
      </c>
      <c r="P845" s="172">
        <f t="shared" si="286"/>
        <v>0</v>
      </c>
      <c r="Q845" s="172">
        <f t="shared" si="286"/>
        <v>0</v>
      </c>
      <c r="R845" s="172">
        <f t="shared" si="286"/>
        <v>0</v>
      </c>
      <c r="S845" s="172">
        <f t="shared" si="286"/>
        <v>0</v>
      </c>
      <c r="T845" s="172">
        <f t="shared" si="286"/>
        <v>0</v>
      </c>
      <c r="U845" s="172">
        <f t="shared" si="286"/>
        <v>0</v>
      </c>
      <c r="V845" s="172">
        <f t="shared" si="286"/>
        <v>0</v>
      </c>
      <c r="W845" s="172">
        <f t="shared" si="286"/>
        <v>0</v>
      </c>
    </row>
    <row r="846" spans="1:23" ht="63" x14ac:dyDescent="0.25">
      <c r="A846" s="267">
        <f t="shared" si="265"/>
        <v>743</v>
      </c>
      <c r="B846" s="140" t="s">
        <v>1215</v>
      </c>
      <c r="C846" s="132" t="s">
        <v>1216</v>
      </c>
      <c r="D846" s="142">
        <v>0</v>
      </c>
      <c r="E846" s="142">
        <v>0</v>
      </c>
      <c r="F846" s="142">
        <v>0</v>
      </c>
      <c r="G846" s="142">
        <v>0</v>
      </c>
      <c r="H846" s="142">
        <v>0</v>
      </c>
      <c r="I846" s="142">
        <v>0</v>
      </c>
      <c r="J846" s="142"/>
      <c r="K846" s="142"/>
      <c r="L846" s="134">
        <v>0</v>
      </c>
      <c r="M846" s="134">
        <v>0</v>
      </c>
      <c r="N846" s="142">
        <v>0</v>
      </c>
      <c r="O846" s="142">
        <v>0</v>
      </c>
      <c r="P846" s="142">
        <v>0</v>
      </c>
      <c r="Q846" s="142">
        <v>0</v>
      </c>
      <c r="R846" s="142">
        <v>0</v>
      </c>
      <c r="S846" s="142">
        <v>0</v>
      </c>
      <c r="T846" s="142">
        <v>0</v>
      </c>
      <c r="U846" s="142">
        <v>0</v>
      </c>
      <c r="V846" s="142">
        <v>0</v>
      </c>
      <c r="W846" s="142">
        <v>0</v>
      </c>
    </row>
    <row r="847" spans="1:23" ht="63" x14ac:dyDescent="0.25">
      <c r="A847" s="267">
        <f t="shared" si="265"/>
        <v>744</v>
      </c>
      <c r="B847" s="140" t="s">
        <v>2057</v>
      </c>
      <c r="C847" s="132" t="s">
        <v>1217</v>
      </c>
      <c r="D847" s="142">
        <v>0</v>
      </c>
      <c r="E847" s="142">
        <v>0</v>
      </c>
      <c r="F847" s="142">
        <v>0</v>
      </c>
      <c r="G847" s="142">
        <v>0</v>
      </c>
      <c r="H847" s="142">
        <v>0</v>
      </c>
      <c r="I847" s="142">
        <v>0</v>
      </c>
      <c r="J847" s="142"/>
      <c r="K847" s="142"/>
      <c r="L847" s="134">
        <v>0</v>
      </c>
      <c r="M847" s="134">
        <v>0</v>
      </c>
      <c r="N847" s="142">
        <v>0</v>
      </c>
      <c r="O847" s="142">
        <v>0</v>
      </c>
      <c r="P847" s="142">
        <v>0</v>
      </c>
      <c r="Q847" s="142">
        <v>0</v>
      </c>
      <c r="R847" s="142">
        <v>0</v>
      </c>
      <c r="S847" s="142">
        <v>0</v>
      </c>
      <c r="T847" s="142">
        <v>0</v>
      </c>
      <c r="U847" s="142">
        <v>0</v>
      </c>
      <c r="V847" s="142">
        <v>0</v>
      </c>
      <c r="W847" s="142">
        <v>0</v>
      </c>
    </row>
    <row r="848" spans="1:23" ht="15.75" x14ac:dyDescent="0.25">
      <c r="A848" s="267"/>
      <c r="B848" s="189" t="s">
        <v>607</v>
      </c>
      <c r="C848" s="177"/>
      <c r="D848" s="168">
        <f t="shared" ref="D848:L848" si="287">SUM(D849:D849)</f>
        <v>0</v>
      </c>
      <c r="E848" s="168">
        <f t="shared" si="287"/>
        <v>0</v>
      </c>
      <c r="F848" s="168">
        <f t="shared" si="287"/>
        <v>0</v>
      </c>
      <c r="G848" s="168">
        <f t="shared" si="287"/>
        <v>0</v>
      </c>
      <c r="H848" s="168">
        <f t="shared" si="287"/>
        <v>0</v>
      </c>
      <c r="I848" s="168">
        <f t="shared" si="287"/>
        <v>0</v>
      </c>
      <c r="J848" s="168">
        <f t="shared" si="287"/>
        <v>0</v>
      </c>
      <c r="K848" s="168">
        <f t="shared" si="287"/>
        <v>0</v>
      </c>
      <c r="L848" s="168">
        <f t="shared" si="287"/>
        <v>0</v>
      </c>
      <c r="M848" s="168">
        <v>0</v>
      </c>
      <c r="N848" s="168">
        <f t="shared" ref="N848:W848" si="288">SUM(N849:N849)</f>
        <v>0</v>
      </c>
      <c r="O848" s="168">
        <f t="shared" si="288"/>
        <v>0</v>
      </c>
      <c r="P848" s="168">
        <f t="shared" si="288"/>
        <v>0</v>
      </c>
      <c r="Q848" s="168">
        <f t="shared" si="288"/>
        <v>0</v>
      </c>
      <c r="R848" s="168">
        <f t="shared" si="288"/>
        <v>0</v>
      </c>
      <c r="S848" s="168">
        <f t="shared" si="288"/>
        <v>0</v>
      </c>
      <c r="T848" s="168">
        <f t="shared" si="288"/>
        <v>0</v>
      </c>
      <c r="U848" s="168">
        <f t="shared" si="288"/>
        <v>0</v>
      </c>
      <c r="V848" s="168">
        <f t="shared" si="288"/>
        <v>0</v>
      </c>
      <c r="W848" s="168">
        <f t="shared" si="288"/>
        <v>0</v>
      </c>
    </row>
    <row r="849" spans="1:23" ht="31.5" x14ac:dyDescent="0.25">
      <c r="A849" s="267">
        <f t="shared" si="265"/>
        <v>745</v>
      </c>
      <c r="B849" s="140" t="s">
        <v>1218</v>
      </c>
      <c r="C849" s="132" t="s">
        <v>1219</v>
      </c>
      <c r="D849" s="142">
        <v>0</v>
      </c>
      <c r="E849" s="142">
        <v>0</v>
      </c>
      <c r="F849" s="142">
        <v>0</v>
      </c>
      <c r="G849" s="142">
        <v>0</v>
      </c>
      <c r="H849" s="142">
        <v>0</v>
      </c>
      <c r="I849" s="142">
        <v>0</v>
      </c>
      <c r="J849" s="142"/>
      <c r="K849" s="142"/>
      <c r="L849" s="134">
        <v>0</v>
      </c>
      <c r="M849" s="134">
        <v>0</v>
      </c>
      <c r="N849" s="142">
        <v>0</v>
      </c>
      <c r="O849" s="142">
        <v>0</v>
      </c>
      <c r="P849" s="142">
        <v>0</v>
      </c>
      <c r="Q849" s="142">
        <v>0</v>
      </c>
      <c r="R849" s="142">
        <v>0</v>
      </c>
      <c r="S849" s="142">
        <v>0</v>
      </c>
      <c r="T849" s="142">
        <v>0</v>
      </c>
      <c r="U849" s="142">
        <v>0</v>
      </c>
      <c r="V849" s="142">
        <v>0</v>
      </c>
      <c r="W849" s="142">
        <v>0</v>
      </c>
    </row>
    <row r="850" spans="1:23" ht="15.75" x14ac:dyDescent="0.25">
      <c r="A850" s="267"/>
      <c r="B850" s="189" t="s">
        <v>617</v>
      </c>
      <c r="C850" s="177"/>
      <c r="D850" s="168">
        <f t="shared" ref="D850:L850" si="289">SUM(D851:D851)</f>
        <v>0</v>
      </c>
      <c r="E850" s="168">
        <f t="shared" si="289"/>
        <v>0</v>
      </c>
      <c r="F850" s="168">
        <f t="shared" si="289"/>
        <v>0</v>
      </c>
      <c r="G850" s="168">
        <f t="shared" si="289"/>
        <v>0</v>
      </c>
      <c r="H850" s="168">
        <f t="shared" si="289"/>
        <v>0</v>
      </c>
      <c r="I850" s="168">
        <f t="shared" si="289"/>
        <v>0</v>
      </c>
      <c r="J850" s="168">
        <f t="shared" si="289"/>
        <v>0</v>
      </c>
      <c r="K850" s="168">
        <f t="shared" si="289"/>
        <v>0</v>
      </c>
      <c r="L850" s="168">
        <f t="shared" si="289"/>
        <v>0</v>
      </c>
      <c r="M850" s="168">
        <v>0</v>
      </c>
      <c r="N850" s="168">
        <f t="shared" ref="N850:W850" si="290">SUM(N851:N851)</f>
        <v>0</v>
      </c>
      <c r="O850" s="168">
        <f t="shared" si="290"/>
        <v>0</v>
      </c>
      <c r="P850" s="168">
        <f t="shared" si="290"/>
        <v>0</v>
      </c>
      <c r="Q850" s="168">
        <f t="shared" si="290"/>
        <v>0</v>
      </c>
      <c r="R850" s="168">
        <f t="shared" si="290"/>
        <v>0</v>
      </c>
      <c r="S850" s="168">
        <f t="shared" si="290"/>
        <v>0</v>
      </c>
      <c r="T850" s="168">
        <f t="shared" si="290"/>
        <v>0</v>
      </c>
      <c r="U850" s="168">
        <f t="shared" si="290"/>
        <v>0</v>
      </c>
      <c r="V850" s="168">
        <f t="shared" si="290"/>
        <v>0</v>
      </c>
      <c r="W850" s="168">
        <f t="shared" si="290"/>
        <v>0</v>
      </c>
    </row>
    <row r="851" spans="1:23" ht="31.5" x14ac:dyDescent="0.25">
      <c r="A851" s="267">
        <f t="shared" si="265"/>
        <v>746</v>
      </c>
      <c r="B851" s="140" t="s">
        <v>1220</v>
      </c>
      <c r="C851" s="132" t="s">
        <v>1221</v>
      </c>
      <c r="D851" s="142">
        <v>0</v>
      </c>
      <c r="E851" s="142">
        <v>0</v>
      </c>
      <c r="F851" s="142">
        <v>0</v>
      </c>
      <c r="G851" s="142">
        <v>0</v>
      </c>
      <c r="H851" s="142">
        <v>0</v>
      </c>
      <c r="I851" s="142">
        <v>0</v>
      </c>
      <c r="J851" s="142"/>
      <c r="K851" s="142"/>
      <c r="L851" s="134">
        <v>0</v>
      </c>
      <c r="M851" s="134">
        <v>0</v>
      </c>
      <c r="N851" s="142">
        <v>0</v>
      </c>
      <c r="O851" s="142">
        <v>0</v>
      </c>
      <c r="P851" s="142">
        <v>0</v>
      </c>
      <c r="Q851" s="142">
        <v>0</v>
      </c>
      <c r="R851" s="142">
        <v>0</v>
      </c>
      <c r="S851" s="142">
        <v>0</v>
      </c>
      <c r="T851" s="142">
        <v>0</v>
      </c>
      <c r="U851" s="142">
        <v>0</v>
      </c>
      <c r="V851" s="142">
        <v>0</v>
      </c>
      <c r="W851" s="142">
        <v>0</v>
      </c>
    </row>
    <row r="852" spans="1:23" ht="15.75" x14ac:dyDescent="0.25">
      <c r="A852" s="267"/>
      <c r="B852" s="189" t="s">
        <v>646</v>
      </c>
      <c r="C852" s="177"/>
      <c r="D852" s="168">
        <f t="shared" ref="D852:L852" si="291">SUM(D853:D860)</f>
        <v>0</v>
      </c>
      <c r="E852" s="168">
        <f t="shared" si="291"/>
        <v>0</v>
      </c>
      <c r="F852" s="168">
        <f t="shared" si="291"/>
        <v>0</v>
      </c>
      <c r="G852" s="168">
        <f t="shared" si="291"/>
        <v>0</v>
      </c>
      <c r="H852" s="168">
        <f t="shared" si="291"/>
        <v>5.6000000000000001E-2</v>
      </c>
      <c r="I852" s="168">
        <f t="shared" si="291"/>
        <v>0.88</v>
      </c>
      <c r="J852" s="168">
        <f t="shared" si="291"/>
        <v>0</v>
      </c>
      <c r="K852" s="168">
        <f t="shared" si="291"/>
        <v>0</v>
      </c>
      <c r="L852" s="168">
        <f t="shared" si="291"/>
        <v>5.6000000000000001E-2</v>
      </c>
      <c r="M852" s="168">
        <v>0.88</v>
      </c>
      <c r="N852" s="168">
        <f t="shared" ref="N852:W852" si="292">SUM(N853:N860)</f>
        <v>0</v>
      </c>
      <c r="O852" s="168">
        <f t="shared" si="292"/>
        <v>0</v>
      </c>
      <c r="P852" s="168">
        <f t="shared" si="292"/>
        <v>0</v>
      </c>
      <c r="Q852" s="168">
        <f t="shared" si="292"/>
        <v>0</v>
      </c>
      <c r="R852" s="168">
        <f t="shared" si="292"/>
        <v>0</v>
      </c>
      <c r="S852" s="168">
        <f t="shared" si="292"/>
        <v>0</v>
      </c>
      <c r="T852" s="168">
        <f t="shared" si="292"/>
        <v>0</v>
      </c>
      <c r="U852" s="168">
        <f t="shared" si="292"/>
        <v>0</v>
      </c>
      <c r="V852" s="168">
        <f t="shared" si="292"/>
        <v>0</v>
      </c>
      <c r="W852" s="168">
        <f t="shared" si="292"/>
        <v>0</v>
      </c>
    </row>
    <row r="853" spans="1:23" ht="78.75" x14ac:dyDescent="0.25">
      <c r="A853" s="267">
        <f t="shared" si="265"/>
        <v>747</v>
      </c>
      <c r="B853" s="140" t="s">
        <v>2058</v>
      </c>
      <c r="C853" s="132" t="s">
        <v>1222</v>
      </c>
      <c r="D853" s="142">
        <v>0</v>
      </c>
      <c r="E853" s="142">
        <v>0</v>
      </c>
      <c r="F853" s="142">
        <v>0</v>
      </c>
      <c r="G853" s="142">
        <v>0</v>
      </c>
      <c r="H853" s="142">
        <v>0</v>
      </c>
      <c r="I853" s="142">
        <v>0</v>
      </c>
      <c r="J853" s="142"/>
      <c r="K853" s="142"/>
      <c r="L853" s="134">
        <v>0</v>
      </c>
      <c r="M853" s="134">
        <v>0</v>
      </c>
      <c r="N853" s="142">
        <v>0</v>
      </c>
      <c r="O853" s="142">
        <v>0</v>
      </c>
      <c r="P853" s="142">
        <v>0</v>
      </c>
      <c r="Q853" s="142">
        <v>0</v>
      </c>
      <c r="R853" s="142">
        <v>0</v>
      </c>
      <c r="S853" s="142">
        <v>0</v>
      </c>
      <c r="T853" s="142">
        <v>0</v>
      </c>
      <c r="U853" s="142">
        <v>0</v>
      </c>
      <c r="V853" s="142">
        <v>0</v>
      </c>
      <c r="W853" s="142">
        <v>0</v>
      </c>
    </row>
    <row r="854" spans="1:23" ht="63" x14ac:dyDescent="0.25">
      <c r="A854" s="267">
        <f t="shared" si="265"/>
        <v>748</v>
      </c>
      <c r="B854" s="140" t="s">
        <v>2059</v>
      </c>
      <c r="C854" s="132" t="s">
        <v>1223</v>
      </c>
      <c r="D854" s="142">
        <v>0</v>
      </c>
      <c r="E854" s="142">
        <v>0</v>
      </c>
      <c r="F854" s="142">
        <v>0</v>
      </c>
      <c r="G854" s="142">
        <v>0</v>
      </c>
      <c r="H854" s="142">
        <v>5.6000000000000001E-2</v>
      </c>
      <c r="I854" s="142">
        <v>0.25</v>
      </c>
      <c r="J854" s="142"/>
      <c r="K854" s="142"/>
      <c r="L854" s="134">
        <v>5.6000000000000001E-2</v>
      </c>
      <c r="M854" s="134">
        <v>0.25</v>
      </c>
      <c r="N854" s="142">
        <v>0</v>
      </c>
      <c r="O854" s="142">
        <v>0</v>
      </c>
      <c r="P854" s="142">
        <v>0</v>
      </c>
      <c r="Q854" s="142">
        <v>0</v>
      </c>
      <c r="R854" s="142">
        <v>0</v>
      </c>
      <c r="S854" s="142">
        <v>0</v>
      </c>
      <c r="T854" s="142">
        <v>0</v>
      </c>
      <c r="U854" s="142">
        <v>0</v>
      </c>
      <c r="V854" s="142">
        <v>0</v>
      </c>
      <c r="W854" s="142">
        <v>0</v>
      </c>
    </row>
    <row r="855" spans="1:23" ht="31.5" x14ac:dyDescent="0.25">
      <c r="A855" s="267">
        <f t="shared" si="265"/>
        <v>749</v>
      </c>
      <c r="B855" s="135" t="s">
        <v>1224</v>
      </c>
      <c r="C855" s="136" t="s">
        <v>1225</v>
      </c>
      <c r="D855" s="142">
        <v>0</v>
      </c>
      <c r="E855" s="142">
        <v>0</v>
      </c>
      <c r="F855" s="142">
        <v>0</v>
      </c>
      <c r="G855" s="142">
        <v>0</v>
      </c>
      <c r="H855" s="142">
        <v>0</v>
      </c>
      <c r="I855" s="142">
        <v>0</v>
      </c>
      <c r="J855" s="172">
        <v>0</v>
      </c>
      <c r="K855" s="172">
        <v>0</v>
      </c>
      <c r="L855" s="134">
        <v>0</v>
      </c>
      <c r="M855" s="134">
        <v>0</v>
      </c>
      <c r="N855" s="172">
        <f t="shared" ref="N855:W855" si="293">SUM(N856:N856)</f>
        <v>0</v>
      </c>
      <c r="O855" s="172">
        <f t="shared" si="293"/>
        <v>0</v>
      </c>
      <c r="P855" s="172">
        <f t="shared" si="293"/>
        <v>0</v>
      </c>
      <c r="Q855" s="172">
        <f t="shared" si="293"/>
        <v>0</v>
      </c>
      <c r="R855" s="172">
        <f t="shared" si="293"/>
        <v>0</v>
      </c>
      <c r="S855" s="172">
        <f t="shared" si="293"/>
        <v>0</v>
      </c>
      <c r="T855" s="172">
        <f t="shared" si="293"/>
        <v>0</v>
      </c>
      <c r="U855" s="172">
        <f t="shared" si="293"/>
        <v>0</v>
      </c>
      <c r="V855" s="172">
        <f t="shared" si="293"/>
        <v>0</v>
      </c>
      <c r="W855" s="172">
        <f t="shared" si="293"/>
        <v>0</v>
      </c>
    </row>
    <row r="856" spans="1:23" ht="63" x14ac:dyDescent="0.25">
      <c r="A856" s="267">
        <f t="shared" si="265"/>
        <v>750</v>
      </c>
      <c r="B856" s="140" t="s">
        <v>2060</v>
      </c>
      <c r="C856" s="132" t="s">
        <v>1226</v>
      </c>
      <c r="D856" s="142">
        <v>0</v>
      </c>
      <c r="E856" s="142">
        <v>0</v>
      </c>
      <c r="F856" s="142">
        <v>0</v>
      </c>
      <c r="G856" s="142">
        <v>0</v>
      </c>
      <c r="H856" s="142">
        <v>0</v>
      </c>
      <c r="I856" s="142">
        <v>0</v>
      </c>
      <c r="J856" s="142"/>
      <c r="K856" s="142"/>
      <c r="L856" s="134">
        <v>0</v>
      </c>
      <c r="M856" s="134">
        <v>0</v>
      </c>
      <c r="N856" s="142">
        <v>0</v>
      </c>
      <c r="O856" s="142">
        <v>0</v>
      </c>
      <c r="P856" s="142">
        <v>0</v>
      </c>
      <c r="Q856" s="142">
        <v>0</v>
      </c>
      <c r="R856" s="142">
        <v>0</v>
      </c>
      <c r="S856" s="142">
        <v>0</v>
      </c>
      <c r="T856" s="142">
        <v>0</v>
      </c>
      <c r="U856" s="142">
        <v>0</v>
      </c>
      <c r="V856" s="142">
        <v>0</v>
      </c>
      <c r="W856" s="142">
        <v>0</v>
      </c>
    </row>
    <row r="857" spans="1:23" ht="78.75" x14ac:dyDescent="0.25">
      <c r="A857" s="267">
        <f t="shared" ref="A857:A919" si="294">IF(A856&gt;0,A856+1,A855+1)</f>
        <v>751</v>
      </c>
      <c r="B857" s="135" t="s">
        <v>2061</v>
      </c>
      <c r="C857" s="136" t="s">
        <v>1752</v>
      </c>
      <c r="D857" s="142">
        <v>0</v>
      </c>
      <c r="E857" s="142">
        <v>0</v>
      </c>
      <c r="F857" s="142">
        <v>0</v>
      </c>
      <c r="G857" s="142">
        <v>0</v>
      </c>
      <c r="H857" s="142">
        <v>0</v>
      </c>
      <c r="I857" s="142">
        <v>0</v>
      </c>
      <c r="J857" s="172">
        <v>0</v>
      </c>
      <c r="K857" s="172">
        <v>0</v>
      </c>
      <c r="L857" s="134">
        <v>0</v>
      </c>
      <c r="M857" s="134">
        <v>0</v>
      </c>
      <c r="N857" s="172">
        <f t="shared" ref="N857:W857" si="295">SUM(N858:N862)</f>
        <v>0</v>
      </c>
      <c r="O857" s="172">
        <f t="shared" si="295"/>
        <v>0</v>
      </c>
      <c r="P857" s="172">
        <f t="shared" si="295"/>
        <v>0</v>
      </c>
      <c r="Q857" s="172">
        <f t="shared" si="295"/>
        <v>0</v>
      </c>
      <c r="R857" s="172">
        <f t="shared" si="295"/>
        <v>0</v>
      </c>
      <c r="S857" s="172">
        <f t="shared" si="295"/>
        <v>0</v>
      </c>
      <c r="T857" s="172">
        <f t="shared" si="295"/>
        <v>0</v>
      </c>
      <c r="U857" s="172">
        <f t="shared" si="295"/>
        <v>0</v>
      </c>
      <c r="V857" s="172">
        <f t="shared" si="295"/>
        <v>0</v>
      </c>
      <c r="W857" s="172">
        <f t="shared" si="295"/>
        <v>0</v>
      </c>
    </row>
    <row r="858" spans="1:23" ht="63" x14ac:dyDescent="0.25">
      <c r="A858" s="267">
        <f t="shared" si="294"/>
        <v>752</v>
      </c>
      <c r="B858" s="140" t="s">
        <v>2062</v>
      </c>
      <c r="C858" s="132" t="s">
        <v>1227</v>
      </c>
      <c r="D858" s="142">
        <v>0</v>
      </c>
      <c r="E858" s="142">
        <v>0</v>
      </c>
      <c r="F858" s="142">
        <v>0</v>
      </c>
      <c r="G858" s="142">
        <v>0</v>
      </c>
      <c r="H858" s="142">
        <v>0</v>
      </c>
      <c r="I858" s="142">
        <v>0</v>
      </c>
      <c r="J858" s="142"/>
      <c r="K858" s="142"/>
      <c r="L858" s="134">
        <v>0</v>
      </c>
      <c r="M858" s="134">
        <v>0</v>
      </c>
      <c r="N858" s="142">
        <v>0</v>
      </c>
      <c r="O858" s="142">
        <v>0</v>
      </c>
      <c r="P858" s="142">
        <v>0</v>
      </c>
      <c r="Q858" s="142">
        <v>0</v>
      </c>
      <c r="R858" s="142">
        <v>0</v>
      </c>
      <c r="S858" s="142">
        <v>0</v>
      </c>
      <c r="T858" s="142">
        <v>0</v>
      </c>
      <c r="U858" s="142">
        <v>0</v>
      </c>
      <c r="V858" s="142">
        <v>0</v>
      </c>
      <c r="W858" s="142">
        <v>0</v>
      </c>
    </row>
    <row r="859" spans="1:23" ht="78.75" x14ac:dyDescent="0.25">
      <c r="A859" s="267">
        <f t="shared" si="294"/>
        <v>753</v>
      </c>
      <c r="B859" s="140" t="s">
        <v>1228</v>
      </c>
      <c r="C859" s="132" t="s">
        <v>1229</v>
      </c>
      <c r="D859" s="142">
        <v>0</v>
      </c>
      <c r="E859" s="142">
        <v>0</v>
      </c>
      <c r="F859" s="142">
        <v>0</v>
      </c>
      <c r="G859" s="142">
        <v>0</v>
      </c>
      <c r="H859" s="142">
        <v>0</v>
      </c>
      <c r="I859" s="142">
        <v>0.63</v>
      </c>
      <c r="J859" s="142"/>
      <c r="K859" s="142"/>
      <c r="L859" s="134">
        <v>0</v>
      </c>
      <c r="M859" s="134">
        <v>0.63</v>
      </c>
      <c r="N859" s="142">
        <v>0</v>
      </c>
      <c r="O859" s="142">
        <v>0</v>
      </c>
      <c r="P859" s="142">
        <v>0</v>
      </c>
      <c r="Q859" s="142">
        <v>0</v>
      </c>
      <c r="R859" s="142">
        <v>0</v>
      </c>
      <c r="S859" s="142">
        <v>0</v>
      </c>
      <c r="T859" s="142">
        <v>0</v>
      </c>
      <c r="U859" s="142">
        <v>0</v>
      </c>
      <c r="V859" s="142">
        <v>0</v>
      </c>
      <c r="W859" s="142">
        <v>0</v>
      </c>
    </row>
    <row r="860" spans="1:23" ht="47.25" x14ac:dyDescent="0.25">
      <c r="A860" s="267">
        <f t="shared" si="294"/>
        <v>754</v>
      </c>
      <c r="B860" s="140" t="s">
        <v>2063</v>
      </c>
      <c r="C860" s="132" t="s">
        <v>2064</v>
      </c>
      <c r="D860" s="142">
        <v>0</v>
      </c>
      <c r="E860" s="142">
        <v>0</v>
      </c>
      <c r="F860" s="142">
        <v>0</v>
      </c>
      <c r="G860" s="142">
        <v>0</v>
      </c>
      <c r="H860" s="142">
        <v>0</v>
      </c>
      <c r="I860" s="142">
        <v>0</v>
      </c>
      <c r="J860" s="142"/>
      <c r="K860" s="142"/>
      <c r="L860" s="134">
        <v>0</v>
      </c>
      <c r="M860" s="134">
        <v>0</v>
      </c>
      <c r="N860" s="142">
        <v>0</v>
      </c>
      <c r="O860" s="142">
        <v>0</v>
      </c>
      <c r="P860" s="142">
        <v>0</v>
      </c>
      <c r="Q860" s="142">
        <v>0</v>
      </c>
      <c r="R860" s="142">
        <v>0</v>
      </c>
      <c r="S860" s="142">
        <v>0</v>
      </c>
      <c r="T860" s="142">
        <v>0</v>
      </c>
      <c r="U860" s="142">
        <v>0</v>
      </c>
      <c r="V860" s="142">
        <v>0</v>
      </c>
      <c r="W860" s="142">
        <v>0</v>
      </c>
    </row>
    <row r="861" spans="1:23" ht="15.75" x14ac:dyDescent="0.25">
      <c r="A861" s="267"/>
      <c r="B861" s="189" t="s">
        <v>624</v>
      </c>
      <c r="C861" s="177"/>
      <c r="D861" s="168">
        <f t="shared" ref="D861:L861" si="296">SUM(D862:D863)</f>
        <v>0</v>
      </c>
      <c r="E861" s="168">
        <f t="shared" si="296"/>
        <v>0</v>
      </c>
      <c r="F861" s="168">
        <f t="shared" si="296"/>
        <v>0</v>
      </c>
      <c r="G861" s="168">
        <f t="shared" si="296"/>
        <v>0</v>
      </c>
      <c r="H861" s="168">
        <f t="shared" si="296"/>
        <v>0</v>
      </c>
      <c r="I861" s="168">
        <f t="shared" si="296"/>
        <v>0</v>
      </c>
      <c r="J861" s="168">
        <f t="shared" si="296"/>
        <v>0</v>
      </c>
      <c r="K861" s="168">
        <f t="shared" si="296"/>
        <v>0</v>
      </c>
      <c r="L861" s="168">
        <f t="shared" si="296"/>
        <v>0</v>
      </c>
      <c r="M861" s="168">
        <v>0</v>
      </c>
      <c r="N861" s="168">
        <f t="shared" ref="N861:W861" si="297">SUM(N862:N863)</f>
        <v>0</v>
      </c>
      <c r="O861" s="168">
        <f t="shared" si="297"/>
        <v>0</v>
      </c>
      <c r="P861" s="168">
        <f t="shared" si="297"/>
        <v>0</v>
      </c>
      <c r="Q861" s="168">
        <f t="shared" si="297"/>
        <v>0</v>
      </c>
      <c r="R861" s="168">
        <f t="shared" si="297"/>
        <v>0</v>
      </c>
      <c r="S861" s="168">
        <f t="shared" si="297"/>
        <v>0</v>
      </c>
      <c r="T861" s="168">
        <f t="shared" si="297"/>
        <v>0</v>
      </c>
      <c r="U861" s="168">
        <f t="shared" si="297"/>
        <v>0</v>
      </c>
      <c r="V861" s="168">
        <f t="shared" si="297"/>
        <v>0</v>
      </c>
      <c r="W861" s="168">
        <f t="shared" si="297"/>
        <v>0</v>
      </c>
    </row>
    <row r="862" spans="1:23" ht="63" x14ac:dyDescent="0.25">
      <c r="A862" s="267">
        <f t="shared" si="294"/>
        <v>755</v>
      </c>
      <c r="B862" s="140" t="s">
        <v>1230</v>
      </c>
      <c r="C862" s="132" t="s">
        <v>1231</v>
      </c>
      <c r="D862" s="142">
        <v>0</v>
      </c>
      <c r="E862" s="142">
        <v>0</v>
      </c>
      <c r="F862" s="142">
        <v>0</v>
      </c>
      <c r="G862" s="142">
        <v>0</v>
      </c>
      <c r="H862" s="142">
        <v>0</v>
      </c>
      <c r="I862" s="142">
        <v>0</v>
      </c>
      <c r="J862" s="142"/>
      <c r="K862" s="142"/>
      <c r="L862" s="134">
        <v>0</v>
      </c>
      <c r="M862" s="134">
        <v>0</v>
      </c>
      <c r="N862" s="142">
        <v>0</v>
      </c>
      <c r="O862" s="142">
        <v>0</v>
      </c>
      <c r="P862" s="142">
        <v>0</v>
      </c>
      <c r="Q862" s="142">
        <v>0</v>
      </c>
      <c r="R862" s="142">
        <v>0</v>
      </c>
      <c r="S862" s="142">
        <v>0</v>
      </c>
      <c r="T862" s="142">
        <v>0</v>
      </c>
      <c r="U862" s="142">
        <v>0</v>
      </c>
      <c r="V862" s="142">
        <v>0</v>
      </c>
      <c r="W862" s="142">
        <v>0</v>
      </c>
    </row>
    <row r="863" spans="1:23" ht="31.5" x14ac:dyDescent="0.25">
      <c r="A863" s="267">
        <f t="shared" si="294"/>
        <v>756</v>
      </c>
      <c r="B863" s="135" t="s">
        <v>1593</v>
      </c>
      <c r="C863" s="136" t="s">
        <v>1594</v>
      </c>
      <c r="D863" s="142">
        <v>0</v>
      </c>
      <c r="E863" s="142">
        <v>0</v>
      </c>
      <c r="F863" s="142">
        <v>0</v>
      </c>
      <c r="G863" s="142">
        <v>0</v>
      </c>
      <c r="H863" s="142">
        <v>0</v>
      </c>
      <c r="I863" s="142">
        <v>0</v>
      </c>
      <c r="J863" s="172">
        <v>0</v>
      </c>
      <c r="K863" s="172">
        <v>0</v>
      </c>
      <c r="L863" s="134">
        <v>0</v>
      </c>
      <c r="M863" s="134">
        <v>0</v>
      </c>
      <c r="N863" s="172">
        <f t="shared" ref="N863:W863" si="298">SUM(N864:N864)</f>
        <v>0</v>
      </c>
      <c r="O863" s="172">
        <f t="shared" si="298"/>
        <v>0</v>
      </c>
      <c r="P863" s="172">
        <f t="shared" si="298"/>
        <v>0</v>
      </c>
      <c r="Q863" s="172">
        <f t="shared" si="298"/>
        <v>0</v>
      </c>
      <c r="R863" s="172">
        <f t="shared" si="298"/>
        <v>0</v>
      </c>
      <c r="S863" s="172">
        <f t="shared" si="298"/>
        <v>0</v>
      </c>
      <c r="T863" s="172">
        <f t="shared" si="298"/>
        <v>0</v>
      </c>
      <c r="U863" s="172">
        <f t="shared" si="298"/>
        <v>0</v>
      </c>
      <c r="V863" s="172">
        <f t="shared" si="298"/>
        <v>0</v>
      </c>
      <c r="W863" s="172">
        <f t="shared" si="298"/>
        <v>0</v>
      </c>
    </row>
    <row r="864" spans="1:23" ht="15.75" x14ac:dyDescent="0.25">
      <c r="A864" s="267"/>
      <c r="B864" s="189" t="s">
        <v>611</v>
      </c>
      <c r="C864" s="177"/>
      <c r="D864" s="168">
        <f t="shared" ref="D864:L864" si="299">SUM(D865:D865)</f>
        <v>0</v>
      </c>
      <c r="E864" s="168">
        <f t="shared" si="299"/>
        <v>0</v>
      </c>
      <c r="F864" s="168">
        <f t="shared" si="299"/>
        <v>1.252</v>
      </c>
      <c r="G864" s="168">
        <f t="shared" si="299"/>
        <v>0.16</v>
      </c>
      <c r="H864" s="168">
        <f t="shared" si="299"/>
        <v>0</v>
      </c>
      <c r="I864" s="168">
        <f t="shared" si="299"/>
        <v>0</v>
      </c>
      <c r="J864" s="168">
        <f t="shared" si="299"/>
        <v>0</v>
      </c>
      <c r="K864" s="168">
        <f t="shared" si="299"/>
        <v>0</v>
      </c>
      <c r="L864" s="168">
        <f t="shared" si="299"/>
        <v>1.252</v>
      </c>
      <c r="M864" s="168">
        <v>0.16</v>
      </c>
      <c r="N864" s="168">
        <f t="shared" ref="N864:W864" si="300">SUM(N865:N865)</f>
        <v>0</v>
      </c>
      <c r="O864" s="168">
        <f t="shared" si="300"/>
        <v>0</v>
      </c>
      <c r="P864" s="168">
        <f t="shared" si="300"/>
        <v>0</v>
      </c>
      <c r="Q864" s="168">
        <f t="shared" si="300"/>
        <v>0</v>
      </c>
      <c r="R864" s="168">
        <f t="shared" si="300"/>
        <v>0</v>
      </c>
      <c r="S864" s="168">
        <f t="shared" si="300"/>
        <v>0</v>
      </c>
      <c r="T864" s="168">
        <f t="shared" si="300"/>
        <v>0</v>
      </c>
      <c r="U864" s="168">
        <f t="shared" si="300"/>
        <v>0</v>
      </c>
      <c r="V864" s="168">
        <f t="shared" si="300"/>
        <v>0</v>
      </c>
      <c r="W864" s="168">
        <f t="shared" si="300"/>
        <v>0</v>
      </c>
    </row>
    <row r="865" spans="1:23" ht="63" x14ac:dyDescent="0.25">
      <c r="A865" s="234">
        <f t="shared" si="294"/>
        <v>757</v>
      </c>
      <c r="B865" s="135" t="s">
        <v>2065</v>
      </c>
      <c r="C865" s="136" t="s">
        <v>1232</v>
      </c>
      <c r="D865" s="142">
        <v>0</v>
      </c>
      <c r="E865" s="142">
        <v>0</v>
      </c>
      <c r="F865" s="142">
        <v>1.252</v>
      </c>
      <c r="G865" s="142">
        <v>0.16</v>
      </c>
      <c r="H865" s="142">
        <v>0</v>
      </c>
      <c r="I865" s="142">
        <v>0</v>
      </c>
      <c r="J865" s="172">
        <v>0</v>
      </c>
      <c r="K865" s="172">
        <v>0</v>
      </c>
      <c r="L865" s="134">
        <v>1.252</v>
      </c>
      <c r="M865" s="134">
        <v>0.16</v>
      </c>
      <c r="N865" s="172">
        <f t="shared" ref="N865:W865" si="301">SUM(N866:N867)</f>
        <v>0</v>
      </c>
      <c r="O865" s="172">
        <f t="shared" si="301"/>
        <v>0</v>
      </c>
      <c r="P865" s="172">
        <f t="shared" si="301"/>
        <v>0</v>
      </c>
      <c r="Q865" s="172">
        <f t="shared" si="301"/>
        <v>0</v>
      </c>
      <c r="R865" s="172">
        <f t="shared" si="301"/>
        <v>0</v>
      </c>
      <c r="S865" s="172">
        <f t="shared" si="301"/>
        <v>0</v>
      </c>
      <c r="T865" s="172">
        <f t="shared" si="301"/>
        <v>0</v>
      </c>
      <c r="U865" s="172">
        <f t="shared" si="301"/>
        <v>0</v>
      </c>
      <c r="V865" s="172">
        <f t="shared" si="301"/>
        <v>0</v>
      </c>
      <c r="W865" s="172">
        <f t="shared" si="301"/>
        <v>0</v>
      </c>
    </row>
    <row r="866" spans="1:23" ht="15.75" x14ac:dyDescent="0.25">
      <c r="A866" s="252"/>
      <c r="B866" s="189" t="s">
        <v>1233</v>
      </c>
      <c r="C866" s="177"/>
      <c r="D866" s="168">
        <f t="shared" ref="D866:L866" si="302">SUM(D867)</f>
        <v>0</v>
      </c>
      <c r="E866" s="168">
        <f t="shared" si="302"/>
        <v>0</v>
      </c>
      <c r="F866" s="168">
        <f t="shared" si="302"/>
        <v>3.9E-2</v>
      </c>
      <c r="G866" s="168">
        <f t="shared" si="302"/>
        <v>0.25</v>
      </c>
      <c r="H866" s="168">
        <f t="shared" si="302"/>
        <v>0</v>
      </c>
      <c r="I866" s="168">
        <f t="shared" si="302"/>
        <v>0</v>
      </c>
      <c r="J866" s="168">
        <f t="shared" si="302"/>
        <v>0</v>
      </c>
      <c r="K866" s="168">
        <f t="shared" si="302"/>
        <v>0</v>
      </c>
      <c r="L866" s="168">
        <f t="shared" si="302"/>
        <v>3.9E-2</v>
      </c>
      <c r="M866" s="168">
        <v>0.25</v>
      </c>
      <c r="N866" s="168">
        <f t="shared" ref="N866:W866" si="303">SUM(N867)</f>
        <v>0</v>
      </c>
      <c r="O866" s="168">
        <f t="shared" si="303"/>
        <v>0</v>
      </c>
      <c r="P866" s="168">
        <f t="shared" si="303"/>
        <v>0</v>
      </c>
      <c r="Q866" s="168">
        <f t="shared" si="303"/>
        <v>0</v>
      </c>
      <c r="R866" s="168">
        <f t="shared" si="303"/>
        <v>0</v>
      </c>
      <c r="S866" s="168">
        <f t="shared" si="303"/>
        <v>0</v>
      </c>
      <c r="T866" s="168">
        <f t="shared" si="303"/>
        <v>0</v>
      </c>
      <c r="U866" s="168">
        <f t="shared" si="303"/>
        <v>0</v>
      </c>
      <c r="V866" s="168">
        <f t="shared" si="303"/>
        <v>0</v>
      </c>
      <c r="W866" s="168">
        <f t="shared" si="303"/>
        <v>0</v>
      </c>
    </row>
    <row r="867" spans="1:23" ht="63" x14ac:dyDescent="0.25">
      <c r="A867" s="234">
        <f t="shared" si="294"/>
        <v>758</v>
      </c>
      <c r="B867" s="140" t="s">
        <v>2066</v>
      </c>
      <c r="C867" s="132" t="s">
        <v>1753</v>
      </c>
      <c r="D867" s="142">
        <v>0</v>
      </c>
      <c r="E867" s="142">
        <v>0</v>
      </c>
      <c r="F867" s="142">
        <v>3.9E-2</v>
      </c>
      <c r="G867" s="142">
        <v>0.25</v>
      </c>
      <c r="H867" s="142">
        <v>0</v>
      </c>
      <c r="I867" s="142">
        <v>0</v>
      </c>
      <c r="J867" s="142"/>
      <c r="K867" s="142"/>
      <c r="L867" s="134">
        <v>3.9E-2</v>
      </c>
      <c r="M867" s="134">
        <v>0.25</v>
      </c>
      <c r="N867" s="142">
        <v>0</v>
      </c>
      <c r="O867" s="142">
        <v>0</v>
      </c>
      <c r="P867" s="142">
        <v>0</v>
      </c>
      <c r="Q867" s="142">
        <v>0</v>
      </c>
      <c r="R867" s="142">
        <v>0</v>
      </c>
      <c r="S867" s="142">
        <v>0</v>
      </c>
      <c r="T867" s="142">
        <v>0</v>
      </c>
      <c r="U867" s="142">
        <v>0</v>
      </c>
      <c r="V867" s="142">
        <v>0</v>
      </c>
      <c r="W867" s="142">
        <v>0</v>
      </c>
    </row>
    <row r="868" spans="1:23" ht="15.75" x14ac:dyDescent="0.25">
      <c r="A868" s="169"/>
      <c r="B868" s="192" t="s">
        <v>1234</v>
      </c>
      <c r="C868" s="193"/>
      <c r="D868" s="203">
        <v>26.67</v>
      </c>
      <c r="E868" s="203">
        <v>2.52</v>
      </c>
      <c r="F868" s="203">
        <v>12.966900000000001</v>
      </c>
      <c r="G868" s="203">
        <v>7.9799999999999995</v>
      </c>
      <c r="H868" s="203">
        <v>10.138695999999998</v>
      </c>
      <c r="I868" s="203">
        <v>6.3199999999999994</v>
      </c>
      <c r="J868" s="203">
        <v>0</v>
      </c>
      <c r="K868" s="203">
        <v>0</v>
      </c>
      <c r="L868" s="203">
        <v>49.775596000000007</v>
      </c>
      <c r="M868" s="203">
        <v>16.82</v>
      </c>
      <c r="N868" s="203">
        <f t="shared" ref="N868" si="304">N869+N874+N879+N882+N886+N888+N893+N907+N912+N914+N916+N918+N920+N925+N935+N937+N943+N945+N948+N957+N960+N963+N983+N997+N1012+N1018+N1020+N1023+N1031+N1041+N884+N1046+N1056+N1048+N1062+N1064+N1066+N1071+N1068+N1029+N1074+N1076</f>
        <v>0</v>
      </c>
      <c r="O868" s="203">
        <f t="shared" ref="O868" si="305">O869+O874+O879+O882+O886+O888+O893+O907+O912+O914+O916+O918+O920+O925+O935+O937+O943+O945+O948+O957+O960+O963+O983+O997+O1012+O1018+O1020+O1023+O1031+O1041+O884+O1046+O1056+O1048+O1062+O1064+O1066+O1071+O1068+O1029+O1074+O1076</f>
        <v>0</v>
      </c>
      <c r="P868" s="203">
        <f t="shared" ref="P868" si="306">P869+P874+P879+P882+P886+P888+P893+P907+P912+P914+P916+P918+P920+P925+P935+P937+P943+P945+P948+P957+P960+P963+P983+P997+P1012+P1018+P1020+P1023+P1031+P1041+P884+P1046+P1056+P1048+P1062+P1064+P1066+P1071+P1068+P1029+P1074+P1076</f>
        <v>0</v>
      </c>
      <c r="Q868" s="203">
        <f t="shared" ref="Q868" si="307">Q869+Q874+Q879+Q882+Q886+Q888+Q893+Q907+Q912+Q914+Q916+Q918+Q920+Q925+Q935+Q937+Q943+Q945+Q948+Q957+Q960+Q963+Q983+Q997+Q1012+Q1018+Q1020+Q1023+Q1031+Q1041+Q884+Q1046+Q1056+Q1048+Q1062+Q1064+Q1066+Q1071+Q1068+Q1029+Q1074+Q1076</f>
        <v>0</v>
      </c>
      <c r="R868" s="203">
        <f t="shared" ref="R868" si="308">R869+R874+R879+R882+R886+R888+R893+R907+R912+R914+R916+R918+R920+R925+R935+R937+R943+R945+R948+R957+R960+R963+R983+R997+R1012+R1018+R1020+R1023+R1031+R1041+R884+R1046+R1056+R1048+R1062+R1064+R1066+R1071+R1068+R1029+R1074+R1076</f>
        <v>0</v>
      </c>
      <c r="S868" s="203">
        <f t="shared" ref="S868" si="309">S869+S874+S879+S882+S886+S888+S893+S907+S912+S914+S916+S918+S920+S925+S935+S937+S943+S945+S948+S957+S960+S963+S983+S997+S1012+S1018+S1020+S1023+S1031+S1041+S884+S1046+S1056+S1048+S1062+S1064+S1066+S1071+S1068+S1029+S1074+S1076</f>
        <v>0</v>
      </c>
      <c r="T868" s="203">
        <f t="shared" ref="T868" si="310">T869+T874+T879+T882+T886+T888+T893+T907+T912+T914+T916+T918+T920+T925+T935+T937+T943+T945+T948+T957+T960+T963+T983+T997+T1012+T1018+T1020+T1023+T1031+T1041+T884+T1046+T1056+T1048+T1062+T1064+T1066+T1071+T1068+T1029+T1074+T1076</f>
        <v>0</v>
      </c>
      <c r="U868" s="203">
        <f t="shared" ref="U868" si="311">U869+U874+U879+U882+U886+U888+U893+U907+U912+U914+U916+U918+U920+U925+U935+U937+U943+U945+U948+U957+U960+U963+U983+U997+U1012+U1018+U1020+U1023+U1031+U1041+U884+U1046+U1056+U1048+U1062+U1064+U1066+U1071+U1068+U1029+U1074+U1076</f>
        <v>0</v>
      </c>
      <c r="V868" s="203">
        <f t="shared" ref="V868" si="312">V869+V874+V879+V882+V886+V888+V893+V907+V912+V914+V916+V918+V920+V925+V935+V937+V943+V945+V948+V957+V960+V963+V983+V997+V1012+V1018+V1020+V1023+V1031+V1041+V884+V1046+V1056+V1048+V1062+V1064+V1066+V1071+V1068+V1029+V1074+V1076</f>
        <v>0</v>
      </c>
      <c r="W868" s="203">
        <f t="shared" ref="W868" si="313">W869+W874+W879+W882+W886+W888+W893+W907+W912+W914+W916+W918+W920+W925+W935+W937+W943+W945+W948+W957+W960+W963+W983+W997+W1012+W1018+W1020+W1023+W1031+W1041+W884+W1046+W1056+W1048+W1062+W1064+W1066+W1071+W1068+W1029+W1074+W1076</f>
        <v>0</v>
      </c>
    </row>
    <row r="869" spans="1:23" ht="15.75" x14ac:dyDescent="0.25">
      <c r="A869" s="169"/>
      <c r="B869" s="189" t="s">
        <v>179</v>
      </c>
      <c r="C869" s="177"/>
      <c r="D869" s="168">
        <f t="shared" ref="D869:L869" si="314">SUM(D870:D873)</f>
        <v>0</v>
      </c>
      <c r="E869" s="168">
        <f t="shared" si="314"/>
        <v>0</v>
      </c>
      <c r="F869" s="168">
        <f t="shared" si="314"/>
        <v>1.4279999999999999</v>
      </c>
      <c r="G869" s="168">
        <f t="shared" si="314"/>
        <v>1.26</v>
      </c>
      <c r="H869" s="168">
        <f t="shared" si="314"/>
        <v>0</v>
      </c>
      <c r="I869" s="168">
        <f t="shared" si="314"/>
        <v>0</v>
      </c>
      <c r="J869" s="168">
        <f t="shared" si="314"/>
        <v>0</v>
      </c>
      <c r="K869" s="168">
        <f t="shared" si="314"/>
        <v>0</v>
      </c>
      <c r="L869" s="168">
        <f t="shared" si="314"/>
        <v>1.4279999999999999</v>
      </c>
      <c r="M869" s="168">
        <v>1.26</v>
      </c>
      <c r="N869" s="168">
        <f t="shared" ref="N869:W869" si="315">SUM(N870:N873)</f>
        <v>0</v>
      </c>
      <c r="O869" s="168">
        <f t="shared" si="315"/>
        <v>0</v>
      </c>
      <c r="P869" s="168">
        <f t="shared" si="315"/>
        <v>0</v>
      </c>
      <c r="Q869" s="168">
        <f t="shared" si="315"/>
        <v>0</v>
      </c>
      <c r="R869" s="168">
        <f t="shared" si="315"/>
        <v>0</v>
      </c>
      <c r="S869" s="168">
        <f t="shared" si="315"/>
        <v>0</v>
      </c>
      <c r="T869" s="168">
        <f t="shared" si="315"/>
        <v>0</v>
      </c>
      <c r="U869" s="168">
        <f t="shared" si="315"/>
        <v>0</v>
      </c>
      <c r="V869" s="168">
        <f t="shared" si="315"/>
        <v>0</v>
      </c>
      <c r="W869" s="168">
        <f t="shared" si="315"/>
        <v>0</v>
      </c>
    </row>
    <row r="870" spans="1:23" ht="63" x14ac:dyDescent="0.25">
      <c r="A870" s="141">
        <v>759</v>
      </c>
      <c r="B870" s="140" t="s">
        <v>1235</v>
      </c>
      <c r="C870" s="132" t="s">
        <v>1236</v>
      </c>
      <c r="D870" s="142">
        <v>0</v>
      </c>
      <c r="E870" s="142">
        <v>0</v>
      </c>
      <c r="F870" s="142">
        <v>0</v>
      </c>
      <c r="G870" s="142">
        <v>0</v>
      </c>
      <c r="H870" s="142">
        <v>0</v>
      </c>
      <c r="I870" s="142">
        <v>0</v>
      </c>
      <c r="J870" s="142"/>
      <c r="K870" s="142"/>
      <c r="L870" s="134">
        <v>0</v>
      </c>
      <c r="M870" s="134">
        <v>0</v>
      </c>
      <c r="N870" s="142">
        <v>0</v>
      </c>
      <c r="O870" s="142">
        <v>0</v>
      </c>
      <c r="P870" s="142">
        <v>0</v>
      </c>
      <c r="Q870" s="142">
        <v>0</v>
      </c>
      <c r="R870" s="142">
        <v>0</v>
      </c>
      <c r="S870" s="142">
        <v>0</v>
      </c>
      <c r="T870" s="142">
        <v>0</v>
      </c>
      <c r="U870" s="142">
        <v>0</v>
      </c>
      <c r="V870" s="142">
        <v>0</v>
      </c>
      <c r="W870" s="142">
        <v>0</v>
      </c>
    </row>
    <row r="871" spans="1:23" ht="63" x14ac:dyDescent="0.25">
      <c r="A871" s="267">
        <f t="shared" si="294"/>
        <v>760</v>
      </c>
      <c r="B871" s="140" t="s">
        <v>1237</v>
      </c>
      <c r="C871" s="132" t="s">
        <v>2067</v>
      </c>
      <c r="D871" s="142">
        <v>0</v>
      </c>
      <c r="E871" s="142">
        <v>0</v>
      </c>
      <c r="F871" s="142">
        <v>1.1879999999999999</v>
      </c>
      <c r="G871" s="142">
        <v>1.26</v>
      </c>
      <c r="H871" s="142">
        <v>0</v>
      </c>
      <c r="I871" s="142">
        <v>0</v>
      </c>
      <c r="J871" s="142"/>
      <c r="K871" s="142"/>
      <c r="L871" s="134">
        <v>1.1879999999999999</v>
      </c>
      <c r="M871" s="134">
        <v>1.26</v>
      </c>
      <c r="N871" s="142">
        <v>0</v>
      </c>
      <c r="O871" s="142">
        <v>0</v>
      </c>
      <c r="P871" s="142">
        <v>0</v>
      </c>
      <c r="Q871" s="142">
        <v>0</v>
      </c>
      <c r="R871" s="142">
        <v>0</v>
      </c>
      <c r="S871" s="142">
        <v>0</v>
      </c>
      <c r="T871" s="142">
        <v>0</v>
      </c>
      <c r="U871" s="142">
        <v>0</v>
      </c>
      <c r="V871" s="142">
        <v>0</v>
      </c>
      <c r="W871" s="142">
        <v>0</v>
      </c>
    </row>
    <row r="872" spans="1:23" ht="47.25" x14ac:dyDescent="0.25">
      <c r="A872" s="141">
        <f t="shared" si="294"/>
        <v>761</v>
      </c>
      <c r="B872" s="140" t="s">
        <v>1238</v>
      </c>
      <c r="C872" s="132" t="s">
        <v>1239</v>
      </c>
      <c r="D872" s="142">
        <v>0</v>
      </c>
      <c r="E872" s="142">
        <v>0</v>
      </c>
      <c r="F872" s="142">
        <v>0.24</v>
      </c>
      <c r="G872" s="142">
        <v>0</v>
      </c>
      <c r="H872" s="142">
        <v>0</v>
      </c>
      <c r="I872" s="142">
        <v>0</v>
      </c>
      <c r="J872" s="142"/>
      <c r="K872" s="142"/>
      <c r="L872" s="134">
        <v>0.24</v>
      </c>
      <c r="M872" s="134">
        <v>0</v>
      </c>
      <c r="N872" s="142">
        <v>0</v>
      </c>
      <c r="O872" s="142">
        <v>0</v>
      </c>
      <c r="P872" s="142">
        <v>0</v>
      </c>
      <c r="Q872" s="142">
        <v>0</v>
      </c>
      <c r="R872" s="142">
        <v>0</v>
      </c>
      <c r="S872" s="142">
        <v>0</v>
      </c>
      <c r="T872" s="142">
        <v>0</v>
      </c>
      <c r="U872" s="142">
        <v>0</v>
      </c>
      <c r="V872" s="142">
        <v>0</v>
      </c>
      <c r="W872" s="142">
        <v>0</v>
      </c>
    </row>
    <row r="873" spans="1:23" ht="63" x14ac:dyDescent="0.25">
      <c r="A873" s="141">
        <f t="shared" si="294"/>
        <v>762</v>
      </c>
      <c r="B873" s="140" t="s">
        <v>1240</v>
      </c>
      <c r="C873" s="132" t="s">
        <v>1241</v>
      </c>
      <c r="D873" s="142">
        <v>0</v>
      </c>
      <c r="E873" s="142">
        <v>0</v>
      </c>
      <c r="F873" s="142">
        <v>0</v>
      </c>
      <c r="G873" s="142">
        <v>0</v>
      </c>
      <c r="H873" s="142">
        <v>0</v>
      </c>
      <c r="I873" s="142">
        <v>0</v>
      </c>
      <c r="J873" s="142"/>
      <c r="K873" s="142"/>
      <c r="L873" s="134">
        <v>0</v>
      </c>
      <c r="M873" s="134">
        <v>0</v>
      </c>
      <c r="N873" s="142">
        <v>0</v>
      </c>
      <c r="O873" s="142">
        <v>0</v>
      </c>
      <c r="P873" s="142">
        <v>0</v>
      </c>
      <c r="Q873" s="142">
        <v>0</v>
      </c>
      <c r="R873" s="142">
        <v>0</v>
      </c>
      <c r="S873" s="142">
        <v>0</v>
      </c>
      <c r="T873" s="142">
        <v>0</v>
      </c>
      <c r="U873" s="142">
        <v>0</v>
      </c>
      <c r="V873" s="142">
        <v>0</v>
      </c>
      <c r="W873" s="142">
        <v>0</v>
      </c>
    </row>
    <row r="874" spans="1:23" ht="15.75" x14ac:dyDescent="0.25">
      <c r="A874" s="173"/>
      <c r="B874" s="189" t="s">
        <v>183</v>
      </c>
      <c r="C874" s="177"/>
      <c r="D874" s="168">
        <f t="shared" ref="D874:L874" si="316">SUM(D875:D878)</f>
        <v>0</v>
      </c>
      <c r="E874" s="168">
        <f t="shared" si="316"/>
        <v>0</v>
      </c>
      <c r="F874" s="168">
        <f t="shared" si="316"/>
        <v>0</v>
      </c>
      <c r="G874" s="168">
        <f t="shared" si="316"/>
        <v>0</v>
      </c>
      <c r="H874" s="168">
        <f t="shared" si="316"/>
        <v>0</v>
      </c>
      <c r="I874" s="168">
        <f t="shared" si="316"/>
        <v>0</v>
      </c>
      <c r="J874" s="168">
        <f t="shared" si="316"/>
        <v>0</v>
      </c>
      <c r="K874" s="168">
        <f t="shared" si="316"/>
        <v>0</v>
      </c>
      <c r="L874" s="168">
        <f t="shared" si="316"/>
        <v>0</v>
      </c>
      <c r="M874" s="168">
        <v>0</v>
      </c>
      <c r="N874" s="168">
        <f t="shared" ref="N874:W874" si="317">SUM(N875:N878)</f>
        <v>0</v>
      </c>
      <c r="O874" s="168">
        <f t="shared" si="317"/>
        <v>0</v>
      </c>
      <c r="P874" s="168">
        <f t="shared" si="317"/>
        <v>0</v>
      </c>
      <c r="Q874" s="168">
        <f t="shared" si="317"/>
        <v>0</v>
      </c>
      <c r="R874" s="168">
        <f t="shared" si="317"/>
        <v>0</v>
      </c>
      <c r="S874" s="168">
        <f t="shared" si="317"/>
        <v>0</v>
      </c>
      <c r="T874" s="168">
        <f t="shared" si="317"/>
        <v>0</v>
      </c>
      <c r="U874" s="168">
        <f t="shared" si="317"/>
        <v>0</v>
      </c>
      <c r="V874" s="168">
        <f t="shared" si="317"/>
        <v>0</v>
      </c>
      <c r="W874" s="168">
        <f t="shared" si="317"/>
        <v>0</v>
      </c>
    </row>
    <row r="875" spans="1:23" ht="63" x14ac:dyDescent="0.25">
      <c r="A875" s="141">
        <f t="shared" si="294"/>
        <v>763</v>
      </c>
      <c r="B875" s="140" t="s">
        <v>1242</v>
      </c>
      <c r="C875" s="132" t="s">
        <v>1243</v>
      </c>
      <c r="D875" s="142">
        <v>0</v>
      </c>
      <c r="E875" s="142">
        <v>0</v>
      </c>
      <c r="F875" s="142">
        <v>0</v>
      </c>
      <c r="G875" s="142">
        <v>0</v>
      </c>
      <c r="H875" s="142">
        <v>0</v>
      </c>
      <c r="I875" s="142">
        <v>0</v>
      </c>
      <c r="J875" s="142"/>
      <c r="K875" s="142"/>
      <c r="L875" s="134">
        <v>0</v>
      </c>
      <c r="M875" s="134">
        <v>0</v>
      </c>
      <c r="N875" s="142">
        <v>0</v>
      </c>
      <c r="O875" s="142">
        <v>0</v>
      </c>
      <c r="P875" s="142">
        <v>0</v>
      </c>
      <c r="Q875" s="142">
        <v>0</v>
      </c>
      <c r="R875" s="142">
        <v>0</v>
      </c>
      <c r="S875" s="142">
        <v>0</v>
      </c>
      <c r="T875" s="142">
        <v>0</v>
      </c>
      <c r="U875" s="142">
        <v>0</v>
      </c>
      <c r="V875" s="142">
        <v>0</v>
      </c>
      <c r="W875" s="142">
        <v>0</v>
      </c>
    </row>
    <row r="876" spans="1:23" ht="63" x14ac:dyDescent="0.25">
      <c r="A876" s="141">
        <f t="shared" si="294"/>
        <v>764</v>
      </c>
      <c r="B876" s="135" t="s">
        <v>2068</v>
      </c>
      <c r="C876" s="136" t="s">
        <v>1595</v>
      </c>
      <c r="D876" s="142">
        <v>0</v>
      </c>
      <c r="E876" s="142">
        <v>0</v>
      </c>
      <c r="F876" s="142">
        <v>0</v>
      </c>
      <c r="G876" s="142">
        <v>0</v>
      </c>
      <c r="H876" s="142">
        <v>0</v>
      </c>
      <c r="I876" s="142">
        <v>0</v>
      </c>
      <c r="J876" s="172">
        <v>0</v>
      </c>
      <c r="K876" s="172">
        <v>0</v>
      </c>
      <c r="L876" s="134">
        <v>0</v>
      </c>
      <c r="M876" s="134">
        <v>0</v>
      </c>
      <c r="N876" s="172">
        <f t="shared" ref="N876:W876" si="318">SUM(N877:N878)</f>
        <v>0</v>
      </c>
      <c r="O876" s="172">
        <f t="shared" si="318"/>
        <v>0</v>
      </c>
      <c r="P876" s="172">
        <f t="shared" si="318"/>
        <v>0</v>
      </c>
      <c r="Q876" s="172">
        <f t="shared" si="318"/>
        <v>0</v>
      </c>
      <c r="R876" s="172">
        <f t="shared" si="318"/>
        <v>0</v>
      </c>
      <c r="S876" s="172">
        <f t="shared" si="318"/>
        <v>0</v>
      </c>
      <c r="T876" s="172">
        <f t="shared" si="318"/>
        <v>0</v>
      </c>
      <c r="U876" s="172">
        <f t="shared" si="318"/>
        <v>0</v>
      </c>
      <c r="V876" s="172">
        <f t="shared" si="318"/>
        <v>0</v>
      </c>
      <c r="W876" s="172">
        <f t="shared" si="318"/>
        <v>0</v>
      </c>
    </row>
    <row r="877" spans="1:23" ht="94.5" x14ac:dyDescent="0.25">
      <c r="A877" s="141">
        <f t="shared" si="294"/>
        <v>765</v>
      </c>
      <c r="B877" s="140" t="s">
        <v>1596</v>
      </c>
      <c r="C877" s="132" t="s">
        <v>1597</v>
      </c>
      <c r="D877" s="142">
        <v>0</v>
      </c>
      <c r="E877" s="142">
        <v>0</v>
      </c>
      <c r="F877" s="142">
        <v>0</v>
      </c>
      <c r="G877" s="142">
        <v>0</v>
      </c>
      <c r="H877" s="142">
        <v>0</v>
      </c>
      <c r="I877" s="142">
        <v>0</v>
      </c>
      <c r="J877" s="142"/>
      <c r="K877" s="142"/>
      <c r="L877" s="134">
        <v>0</v>
      </c>
      <c r="M877" s="134">
        <v>0</v>
      </c>
      <c r="N877" s="142">
        <v>0</v>
      </c>
      <c r="O877" s="142">
        <v>0</v>
      </c>
      <c r="P877" s="142">
        <v>0</v>
      </c>
      <c r="Q877" s="142">
        <v>0</v>
      </c>
      <c r="R877" s="142">
        <v>0</v>
      </c>
      <c r="S877" s="142">
        <v>0</v>
      </c>
      <c r="T877" s="142">
        <v>0</v>
      </c>
      <c r="U877" s="142">
        <v>0</v>
      </c>
      <c r="V877" s="142">
        <v>0</v>
      </c>
      <c r="W877" s="142">
        <v>0</v>
      </c>
    </row>
    <row r="878" spans="1:23" ht="63" x14ac:dyDescent="0.25">
      <c r="A878" s="141">
        <f t="shared" si="294"/>
        <v>766</v>
      </c>
      <c r="B878" s="140" t="s">
        <v>1598</v>
      </c>
      <c r="C878" s="132" t="s">
        <v>1599</v>
      </c>
      <c r="D878" s="142">
        <v>0</v>
      </c>
      <c r="E878" s="142">
        <v>0</v>
      </c>
      <c r="F878" s="142">
        <v>0</v>
      </c>
      <c r="G878" s="142">
        <v>0</v>
      </c>
      <c r="H878" s="142">
        <v>0</v>
      </c>
      <c r="I878" s="142">
        <v>0</v>
      </c>
      <c r="J878" s="142"/>
      <c r="K878" s="142"/>
      <c r="L878" s="134">
        <v>0</v>
      </c>
      <c r="M878" s="134">
        <v>0</v>
      </c>
      <c r="N878" s="142">
        <v>0</v>
      </c>
      <c r="O878" s="142">
        <v>0</v>
      </c>
      <c r="P878" s="142">
        <v>0</v>
      </c>
      <c r="Q878" s="142">
        <v>0</v>
      </c>
      <c r="R878" s="142">
        <v>0</v>
      </c>
      <c r="S878" s="142">
        <v>0</v>
      </c>
      <c r="T878" s="142">
        <v>0</v>
      </c>
      <c r="U878" s="142">
        <v>0</v>
      </c>
      <c r="V878" s="142">
        <v>0</v>
      </c>
      <c r="W878" s="142">
        <v>0</v>
      </c>
    </row>
    <row r="879" spans="1:23" ht="15.75" x14ac:dyDescent="0.25">
      <c r="A879" s="173"/>
      <c r="B879" s="192" t="s">
        <v>190</v>
      </c>
      <c r="C879" s="193"/>
      <c r="D879" s="203">
        <f t="shared" ref="D879:W879" si="319">SUM(D880:D881)</f>
        <v>0</v>
      </c>
      <c r="E879" s="203">
        <f t="shared" si="319"/>
        <v>0</v>
      </c>
      <c r="F879" s="203">
        <f t="shared" si="319"/>
        <v>0</v>
      </c>
      <c r="G879" s="203">
        <f t="shared" si="319"/>
        <v>0</v>
      </c>
      <c r="H879" s="203">
        <f t="shared" si="319"/>
        <v>0</v>
      </c>
      <c r="I879" s="203">
        <f t="shared" si="319"/>
        <v>0</v>
      </c>
      <c r="J879" s="203">
        <f t="shared" si="319"/>
        <v>0</v>
      </c>
      <c r="K879" s="203">
        <f t="shared" si="319"/>
        <v>0</v>
      </c>
      <c r="L879" s="203">
        <f t="shared" si="319"/>
        <v>0</v>
      </c>
      <c r="M879" s="203">
        <v>0</v>
      </c>
      <c r="N879" s="203">
        <f t="shared" si="319"/>
        <v>0</v>
      </c>
      <c r="O879" s="203">
        <f t="shared" si="319"/>
        <v>0</v>
      </c>
      <c r="P879" s="203">
        <f t="shared" si="319"/>
        <v>0</v>
      </c>
      <c r="Q879" s="203">
        <f t="shared" si="319"/>
        <v>0</v>
      </c>
      <c r="R879" s="203">
        <f t="shared" si="319"/>
        <v>0</v>
      </c>
      <c r="S879" s="203">
        <f t="shared" si="319"/>
        <v>0</v>
      </c>
      <c r="T879" s="203">
        <f t="shared" si="319"/>
        <v>0</v>
      </c>
      <c r="U879" s="203">
        <f t="shared" si="319"/>
        <v>0</v>
      </c>
      <c r="V879" s="203">
        <f t="shared" si="319"/>
        <v>0</v>
      </c>
      <c r="W879" s="203">
        <f t="shared" si="319"/>
        <v>0</v>
      </c>
    </row>
    <row r="880" spans="1:23" ht="78.75" x14ac:dyDescent="0.25">
      <c r="A880" s="141">
        <f t="shared" si="294"/>
        <v>767</v>
      </c>
      <c r="B880" s="140" t="s">
        <v>1244</v>
      </c>
      <c r="C880" s="132" t="s">
        <v>1245</v>
      </c>
      <c r="D880" s="142">
        <v>0</v>
      </c>
      <c r="E880" s="142">
        <v>0</v>
      </c>
      <c r="F880" s="142">
        <v>0</v>
      </c>
      <c r="G880" s="142">
        <v>0</v>
      </c>
      <c r="H880" s="142">
        <v>0</v>
      </c>
      <c r="I880" s="142">
        <v>0</v>
      </c>
      <c r="J880" s="142"/>
      <c r="K880" s="142"/>
      <c r="L880" s="134">
        <v>0</v>
      </c>
      <c r="M880" s="134">
        <v>0</v>
      </c>
      <c r="N880" s="142">
        <v>0</v>
      </c>
      <c r="O880" s="142">
        <v>0</v>
      </c>
      <c r="P880" s="142">
        <v>0</v>
      </c>
      <c r="Q880" s="142">
        <v>0</v>
      </c>
      <c r="R880" s="142">
        <v>0</v>
      </c>
      <c r="S880" s="142">
        <v>0</v>
      </c>
      <c r="T880" s="142">
        <v>0</v>
      </c>
      <c r="U880" s="142">
        <v>0</v>
      </c>
      <c r="V880" s="142">
        <v>0</v>
      </c>
      <c r="W880" s="142">
        <v>0</v>
      </c>
    </row>
    <row r="881" spans="1:23" ht="47.25" x14ac:dyDescent="0.25">
      <c r="A881" s="267">
        <f t="shared" si="294"/>
        <v>768</v>
      </c>
      <c r="B881" s="140" t="s">
        <v>1246</v>
      </c>
      <c r="C881" s="132" t="s">
        <v>1247</v>
      </c>
      <c r="D881" s="142">
        <v>0</v>
      </c>
      <c r="E881" s="142">
        <v>0</v>
      </c>
      <c r="F881" s="142">
        <v>0</v>
      </c>
      <c r="G881" s="142">
        <v>0</v>
      </c>
      <c r="H881" s="142">
        <v>0</v>
      </c>
      <c r="I881" s="142">
        <v>0</v>
      </c>
      <c r="J881" s="142"/>
      <c r="K881" s="142"/>
      <c r="L881" s="134">
        <v>0</v>
      </c>
      <c r="M881" s="134">
        <v>0</v>
      </c>
      <c r="N881" s="142">
        <v>0</v>
      </c>
      <c r="O881" s="142">
        <v>0</v>
      </c>
      <c r="P881" s="142">
        <v>0</v>
      </c>
      <c r="Q881" s="142">
        <v>0</v>
      </c>
      <c r="R881" s="142">
        <v>0</v>
      </c>
      <c r="S881" s="142">
        <v>0</v>
      </c>
      <c r="T881" s="142">
        <v>0</v>
      </c>
      <c r="U881" s="142">
        <v>0</v>
      </c>
      <c r="V881" s="142">
        <v>0</v>
      </c>
      <c r="W881" s="142">
        <v>0</v>
      </c>
    </row>
    <row r="882" spans="1:23" ht="15.75" x14ac:dyDescent="0.25">
      <c r="A882" s="173"/>
      <c r="B882" s="192" t="s">
        <v>203</v>
      </c>
      <c r="C882" s="193"/>
      <c r="D882" s="203">
        <f t="shared" ref="D882:W882" si="320">SUM(D883:D883)</f>
        <v>0</v>
      </c>
      <c r="E882" s="203">
        <f t="shared" si="320"/>
        <v>0</v>
      </c>
      <c r="F882" s="203">
        <f t="shared" si="320"/>
        <v>0</v>
      </c>
      <c r="G882" s="203">
        <f t="shared" si="320"/>
        <v>0</v>
      </c>
      <c r="H882" s="203">
        <f t="shared" si="320"/>
        <v>0</v>
      </c>
      <c r="I882" s="203">
        <f t="shared" si="320"/>
        <v>0</v>
      </c>
      <c r="J882" s="203">
        <f t="shared" si="320"/>
        <v>0</v>
      </c>
      <c r="K882" s="203">
        <f t="shared" si="320"/>
        <v>0</v>
      </c>
      <c r="L882" s="203">
        <f t="shared" si="320"/>
        <v>0</v>
      </c>
      <c r="M882" s="203">
        <v>0</v>
      </c>
      <c r="N882" s="203">
        <f t="shared" si="320"/>
        <v>0</v>
      </c>
      <c r="O882" s="203">
        <f t="shared" si="320"/>
        <v>0</v>
      </c>
      <c r="P882" s="203">
        <f t="shared" si="320"/>
        <v>0</v>
      </c>
      <c r="Q882" s="203">
        <f t="shared" si="320"/>
        <v>0</v>
      </c>
      <c r="R882" s="203">
        <f t="shared" si="320"/>
        <v>0</v>
      </c>
      <c r="S882" s="203">
        <f t="shared" si="320"/>
        <v>0</v>
      </c>
      <c r="T882" s="203">
        <f t="shared" si="320"/>
        <v>0</v>
      </c>
      <c r="U882" s="203">
        <f t="shared" si="320"/>
        <v>0</v>
      </c>
      <c r="V882" s="203">
        <f t="shared" si="320"/>
        <v>0</v>
      </c>
      <c r="W882" s="203">
        <f t="shared" si="320"/>
        <v>0</v>
      </c>
    </row>
    <row r="883" spans="1:23" ht="47.25" x14ac:dyDescent="0.25">
      <c r="A883" s="267">
        <f t="shared" si="294"/>
        <v>769</v>
      </c>
      <c r="B883" s="140" t="s">
        <v>1248</v>
      </c>
      <c r="C883" s="132" t="s">
        <v>1249</v>
      </c>
      <c r="D883" s="142">
        <v>0</v>
      </c>
      <c r="E883" s="142">
        <v>0</v>
      </c>
      <c r="F883" s="142">
        <v>0</v>
      </c>
      <c r="G883" s="142">
        <v>0</v>
      </c>
      <c r="H883" s="142">
        <v>0</v>
      </c>
      <c r="I883" s="142">
        <v>0</v>
      </c>
      <c r="J883" s="142"/>
      <c r="K883" s="142"/>
      <c r="L883" s="134">
        <v>0</v>
      </c>
      <c r="M883" s="134">
        <v>0</v>
      </c>
      <c r="N883" s="142">
        <v>0</v>
      </c>
      <c r="O883" s="142">
        <v>0</v>
      </c>
      <c r="P883" s="142">
        <v>0</v>
      </c>
      <c r="Q883" s="142">
        <v>0</v>
      </c>
      <c r="R883" s="142">
        <v>0</v>
      </c>
      <c r="S883" s="142">
        <v>0</v>
      </c>
      <c r="T883" s="142">
        <v>0</v>
      </c>
      <c r="U883" s="142">
        <v>0</v>
      </c>
      <c r="V883" s="142">
        <v>0</v>
      </c>
      <c r="W883" s="142">
        <v>0</v>
      </c>
    </row>
    <row r="884" spans="1:23" ht="15.75" x14ac:dyDescent="0.25">
      <c r="A884" s="173"/>
      <c r="B884" s="189" t="s">
        <v>800</v>
      </c>
      <c r="C884" s="177"/>
      <c r="D884" s="168">
        <f t="shared" ref="D884:L884" si="321">SUM(D885:D885)</f>
        <v>1.0900000000000001</v>
      </c>
      <c r="E884" s="168">
        <f t="shared" si="321"/>
        <v>0</v>
      </c>
      <c r="F884" s="168">
        <f t="shared" si="321"/>
        <v>0</v>
      </c>
      <c r="G884" s="168">
        <f t="shared" si="321"/>
        <v>0</v>
      </c>
      <c r="H884" s="168">
        <f t="shared" si="321"/>
        <v>0</v>
      </c>
      <c r="I884" s="168">
        <f t="shared" si="321"/>
        <v>0</v>
      </c>
      <c r="J884" s="168">
        <f t="shared" si="321"/>
        <v>0</v>
      </c>
      <c r="K884" s="168">
        <f t="shared" si="321"/>
        <v>0</v>
      </c>
      <c r="L884" s="168">
        <f t="shared" si="321"/>
        <v>1.0900000000000001</v>
      </c>
      <c r="M884" s="168">
        <v>0</v>
      </c>
      <c r="N884" s="168">
        <f t="shared" ref="N884:W884" si="322">SUM(N885:N885)</f>
        <v>0</v>
      </c>
      <c r="O884" s="168">
        <f t="shared" si="322"/>
        <v>0</v>
      </c>
      <c r="P884" s="168">
        <f t="shared" si="322"/>
        <v>0</v>
      </c>
      <c r="Q884" s="168">
        <f t="shared" si="322"/>
        <v>0</v>
      </c>
      <c r="R884" s="168">
        <f t="shared" si="322"/>
        <v>0</v>
      </c>
      <c r="S884" s="168">
        <f t="shared" si="322"/>
        <v>0</v>
      </c>
      <c r="T884" s="168">
        <f t="shared" si="322"/>
        <v>0</v>
      </c>
      <c r="U884" s="168">
        <f t="shared" si="322"/>
        <v>0</v>
      </c>
      <c r="V884" s="168">
        <f t="shared" si="322"/>
        <v>0</v>
      </c>
      <c r="W884" s="168">
        <f t="shared" si="322"/>
        <v>0</v>
      </c>
    </row>
    <row r="885" spans="1:23" ht="47.25" x14ac:dyDescent="0.25">
      <c r="A885" s="267">
        <f t="shared" si="294"/>
        <v>770</v>
      </c>
      <c r="B885" s="140" t="s">
        <v>1250</v>
      </c>
      <c r="C885" s="132" t="s">
        <v>1251</v>
      </c>
      <c r="D885" s="142">
        <v>1.0900000000000001</v>
      </c>
      <c r="E885" s="142">
        <v>0</v>
      </c>
      <c r="F885" s="142">
        <v>0</v>
      </c>
      <c r="G885" s="142">
        <v>0</v>
      </c>
      <c r="H885" s="142">
        <v>0</v>
      </c>
      <c r="I885" s="142">
        <v>0</v>
      </c>
      <c r="J885" s="142"/>
      <c r="K885" s="142"/>
      <c r="L885" s="134">
        <v>1.0900000000000001</v>
      </c>
      <c r="M885" s="134">
        <v>0</v>
      </c>
      <c r="N885" s="142">
        <v>0</v>
      </c>
      <c r="O885" s="142">
        <v>0</v>
      </c>
      <c r="P885" s="142">
        <v>0</v>
      </c>
      <c r="Q885" s="142">
        <v>0</v>
      </c>
      <c r="R885" s="142">
        <v>0</v>
      </c>
      <c r="S885" s="142">
        <v>0</v>
      </c>
      <c r="T885" s="142">
        <v>0</v>
      </c>
      <c r="U885" s="142">
        <v>0</v>
      </c>
      <c r="V885" s="142">
        <v>0</v>
      </c>
      <c r="W885" s="142">
        <v>0</v>
      </c>
    </row>
    <row r="886" spans="1:23" ht="15.75" x14ac:dyDescent="0.25">
      <c r="A886" s="173"/>
      <c r="B886" s="189" t="s">
        <v>222</v>
      </c>
      <c r="C886" s="177"/>
      <c r="D886" s="168">
        <f t="shared" ref="D886:L886" si="323">SUM(D887:D887)</f>
        <v>0</v>
      </c>
      <c r="E886" s="168">
        <f t="shared" si="323"/>
        <v>0</v>
      </c>
      <c r="F886" s="168">
        <f t="shared" si="323"/>
        <v>0</v>
      </c>
      <c r="G886" s="168">
        <f t="shared" si="323"/>
        <v>0</v>
      </c>
      <c r="H886" s="168">
        <f t="shared" si="323"/>
        <v>0</v>
      </c>
      <c r="I886" s="168">
        <f t="shared" si="323"/>
        <v>0</v>
      </c>
      <c r="J886" s="168">
        <f t="shared" si="323"/>
        <v>0</v>
      </c>
      <c r="K886" s="168">
        <f t="shared" si="323"/>
        <v>0</v>
      </c>
      <c r="L886" s="168">
        <f t="shared" si="323"/>
        <v>0</v>
      </c>
      <c r="M886" s="168">
        <v>0</v>
      </c>
      <c r="N886" s="168">
        <f t="shared" ref="N886:W886" si="324">SUM(N887:N887)</f>
        <v>0</v>
      </c>
      <c r="O886" s="168">
        <f t="shared" si="324"/>
        <v>0</v>
      </c>
      <c r="P886" s="168">
        <f t="shared" si="324"/>
        <v>0</v>
      </c>
      <c r="Q886" s="168">
        <f t="shared" si="324"/>
        <v>0</v>
      </c>
      <c r="R886" s="168">
        <f t="shared" si="324"/>
        <v>0</v>
      </c>
      <c r="S886" s="168">
        <f t="shared" si="324"/>
        <v>0</v>
      </c>
      <c r="T886" s="168">
        <f t="shared" si="324"/>
        <v>0</v>
      </c>
      <c r="U886" s="168">
        <f t="shared" si="324"/>
        <v>0</v>
      </c>
      <c r="V886" s="168">
        <f t="shared" si="324"/>
        <v>0</v>
      </c>
      <c r="W886" s="168">
        <f t="shared" si="324"/>
        <v>0</v>
      </c>
    </row>
    <row r="887" spans="1:23" ht="78.75" x14ac:dyDescent="0.25">
      <c r="A887" s="267">
        <f t="shared" si="294"/>
        <v>771</v>
      </c>
      <c r="B887" s="140" t="s">
        <v>1252</v>
      </c>
      <c r="C887" s="132" t="s">
        <v>1253</v>
      </c>
      <c r="D887" s="142">
        <v>0</v>
      </c>
      <c r="E887" s="142">
        <v>0</v>
      </c>
      <c r="F887" s="142">
        <v>0</v>
      </c>
      <c r="G887" s="142">
        <v>0</v>
      </c>
      <c r="H887" s="142">
        <v>0</v>
      </c>
      <c r="I887" s="142">
        <v>0</v>
      </c>
      <c r="J887" s="142"/>
      <c r="K887" s="142"/>
      <c r="L887" s="134">
        <v>0</v>
      </c>
      <c r="M887" s="134">
        <v>0</v>
      </c>
      <c r="N887" s="142">
        <v>0</v>
      </c>
      <c r="O887" s="142">
        <v>0</v>
      </c>
      <c r="P887" s="142">
        <v>0</v>
      </c>
      <c r="Q887" s="142">
        <v>0</v>
      </c>
      <c r="R887" s="142">
        <v>0</v>
      </c>
      <c r="S887" s="142">
        <v>0</v>
      </c>
      <c r="T887" s="142">
        <v>0</v>
      </c>
      <c r="U887" s="142">
        <v>0</v>
      </c>
      <c r="V887" s="142">
        <v>0</v>
      </c>
      <c r="W887" s="142">
        <v>0</v>
      </c>
    </row>
    <row r="888" spans="1:23" ht="15.75" x14ac:dyDescent="0.25">
      <c r="A888" s="173"/>
      <c r="B888" s="189" t="s">
        <v>232</v>
      </c>
      <c r="C888" s="177"/>
      <c r="D888" s="168">
        <f t="shared" ref="D888:L888" si="325">SUM(D889:D892)</f>
        <v>0</v>
      </c>
      <c r="E888" s="168">
        <f t="shared" si="325"/>
        <v>0</v>
      </c>
      <c r="F888" s="168">
        <f t="shared" si="325"/>
        <v>0</v>
      </c>
      <c r="G888" s="168">
        <f t="shared" si="325"/>
        <v>0</v>
      </c>
      <c r="H888" s="168">
        <f t="shared" si="325"/>
        <v>0</v>
      </c>
      <c r="I888" s="168">
        <f t="shared" si="325"/>
        <v>0</v>
      </c>
      <c r="J888" s="168">
        <f t="shared" si="325"/>
        <v>0</v>
      </c>
      <c r="K888" s="168">
        <f t="shared" si="325"/>
        <v>0</v>
      </c>
      <c r="L888" s="168">
        <f t="shared" si="325"/>
        <v>0</v>
      </c>
      <c r="M888" s="168">
        <v>0</v>
      </c>
      <c r="N888" s="168">
        <f t="shared" ref="N888:W888" si="326">SUM(N889:N892)</f>
        <v>0</v>
      </c>
      <c r="O888" s="168">
        <f t="shared" si="326"/>
        <v>0</v>
      </c>
      <c r="P888" s="168">
        <f t="shared" si="326"/>
        <v>0</v>
      </c>
      <c r="Q888" s="168">
        <f t="shared" si="326"/>
        <v>0</v>
      </c>
      <c r="R888" s="168">
        <f t="shared" si="326"/>
        <v>0</v>
      </c>
      <c r="S888" s="168">
        <f t="shared" si="326"/>
        <v>0</v>
      </c>
      <c r="T888" s="168">
        <f t="shared" si="326"/>
        <v>0</v>
      </c>
      <c r="U888" s="168">
        <f t="shared" si="326"/>
        <v>0</v>
      </c>
      <c r="V888" s="168">
        <f t="shared" si="326"/>
        <v>0</v>
      </c>
      <c r="W888" s="168">
        <f t="shared" si="326"/>
        <v>0</v>
      </c>
    </row>
    <row r="889" spans="1:23" ht="94.5" x14ac:dyDescent="0.25">
      <c r="A889" s="267">
        <f t="shared" si="294"/>
        <v>772</v>
      </c>
      <c r="B889" s="140" t="s">
        <v>1254</v>
      </c>
      <c r="C889" s="132" t="s">
        <v>1255</v>
      </c>
      <c r="D889" s="142">
        <v>0</v>
      </c>
      <c r="E889" s="142">
        <v>0</v>
      </c>
      <c r="F889" s="142">
        <v>0</v>
      </c>
      <c r="G889" s="142">
        <v>0</v>
      </c>
      <c r="H889" s="142">
        <v>0</v>
      </c>
      <c r="I889" s="142">
        <v>0</v>
      </c>
      <c r="J889" s="142"/>
      <c r="K889" s="142"/>
      <c r="L889" s="134">
        <v>0</v>
      </c>
      <c r="M889" s="134">
        <v>0</v>
      </c>
      <c r="N889" s="142">
        <v>0</v>
      </c>
      <c r="O889" s="142">
        <v>0</v>
      </c>
      <c r="P889" s="142">
        <v>0</v>
      </c>
      <c r="Q889" s="142">
        <v>0</v>
      </c>
      <c r="R889" s="142">
        <v>0</v>
      </c>
      <c r="S889" s="142">
        <v>0</v>
      </c>
      <c r="T889" s="142">
        <v>0</v>
      </c>
      <c r="U889" s="142">
        <v>0</v>
      </c>
      <c r="V889" s="142">
        <v>0</v>
      </c>
      <c r="W889" s="142">
        <v>0</v>
      </c>
    </row>
    <row r="890" spans="1:23" ht="63" x14ac:dyDescent="0.25">
      <c r="A890" s="141">
        <f t="shared" si="294"/>
        <v>773</v>
      </c>
      <c r="B890" s="140" t="s">
        <v>1256</v>
      </c>
      <c r="C890" s="132" t="s">
        <v>2069</v>
      </c>
      <c r="D890" s="142">
        <v>0</v>
      </c>
      <c r="E890" s="142">
        <v>0</v>
      </c>
      <c r="F890" s="142">
        <v>0</v>
      </c>
      <c r="G890" s="142">
        <v>0</v>
      </c>
      <c r="H890" s="142">
        <v>0</v>
      </c>
      <c r="I890" s="142">
        <v>0</v>
      </c>
      <c r="J890" s="142"/>
      <c r="K890" s="142"/>
      <c r="L890" s="134">
        <v>0</v>
      </c>
      <c r="M890" s="134">
        <v>0</v>
      </c>
      <c r="N890" s="142">
        <v>0</v>
      </c>
      <c r="O890" s="142">
        <v>0</v>
      </c>
      <c r="P890" s="142">
        <v>0</v>
      </c>
      <c r="Q890" s="142">
        <v>0</v>
      </c>
      <c r="R890" s="142">
        <v>0</v>
      </c>
      <c r="S890" s="142">
        <v>0</v>
      </c>
      <c r="T890" s="142">
        <v>0</v>
      </c>
      <c r="U890" s="142">
        <v>0</v>
      </c>
      <c r="V890" s="142">
        <v>0</v>
      </c>
      <c r="W890" s="142">
        <v>0</v>
      </c>
    </row>
    <row r="891" spans="1:23" ht="63" x14ac:dyDescent="0.25">
      <c r="A891" s="141">
        <f t="shared" si="294"/>
        <v>774</v>
      </c>
      <c r="B891" s="140" t="s">
        <v>1257</v>
      </c>
      <c r="C891" s="132" t="s">
        <v>1258</v>
      </c>
      <c r="D891" s="142">
        <v>0</v>
      </c>
      <c r="E891" s="142">
        <v>0</v>
      </c>
      <c r="F891" s="142">
        <v>0</v>
      </c>
      <c r="G891" s="142">
        <v>0</v>
      </c>
      <c r="H891" s="142">
        <v>0</v>
      </c>
      <c r="I891" s="142">
        <v>0</v>
      </c>
      <c r="J891" s="142"/>
      <c r="K891" s="142"/>
      <c r="L891" s="134">
        <v>0</v>
      </c>
      <c r="M891" s="134">
        <v>0</v>
      </c>
      <c r="N891" s="142">
        <v>0</v>
      </c>
      <c r="O891" s="142">
        <v>0</v>
      </c>
      <c r="P891" s="142">
        <v>0</v>
      </c>
      <c r="Q891" s="142">
        <v>0</v>
      </c>
      <c r="R891" s="142">
        <v>0</v>
      </c>
      <c r="S891" s="142">
        <v>0</v>
      </c>
      <c r="T891" s="142">
        <v>0</v>
      </c>
      <c r="U891" s="142">
        <v>0</v>
      </c>
      <c r="V891" s="142">
        <v>0</v>
      </c>
      <c r="W891" s="142">
        <v>0</v>
      </c>
    </row>
    <row r="892" spans="1:23" ht="63" x14ac:dyDescent="0.25">
      <c r="A892" s="141">
        <f t="shared" si="294"/>
        <v>775</v>
      </c>
      <c r="B892" s="140" t="s">
        <v>1259</v>
      </c>
      <c r="C892" s="132" t="s">
        <v>2070</v>
      </c>
      <c r="D892" s="142">
        <v>0</v>
      </c>
      <c r="E892" s="142">
        <v>0</v>
      </c>
      <c r="F892" s="142">
        <v>0</v>
      </c>
      <c r="G892" s="142">
        <v>0</v>
      </c>
      <c r="H892" s="142">
        <v>0</v>
      </c>
      <c r="I892" s="142">
        <v>0</v>
      </c>
      <c r="J892" s="142"/>
      <c r="K892" s="142"/>
      <c r="L892" s="134">
        <v>0</v>
      </c>
      <c r="M892" s="134">
        <v>0</v>
      </c>
      <c r="N892" s="142">
        <v>0</v>
      </c>
      <c r="O892" s="142">
        <v>0</v>
      </c>
      <c r="P892" s="142">
        <v>0</v>
      </c>
      <c r="Q892" s="142">
        <v>0</v>
      </c>
      <c r="R892" s="142">
        <v>0</v>
      </c>
      <c r="S892" s="142">
        <v>0</v>
      </c>
      <c r="T892" s="142">
        <v>0</v>
      </c>
      <c r="U892" s="142">
        <v>0</v>
      </c>
      <c r="V892" s="142">
        <v>0</v>
      </c>
      <c r="W892" s="142">
        <v>0</v>
      </c>
    </row>
    <row r="893" spans="1:23" ht="15.75" x14ac:dyDescent="0.25">
      <c r="A893" s="173"/>
      <c r="B893" s="189" t="s">
        <v>274</v>
      </c>
      <c r="C893" s="177"/>
      <c r="D893" s="168">
        <f t="shared" ref="D893:L893" si="327">SUM(D894:D906)</f>
        <v>7.1070000000000002</v>
      </c>
      <c r="E893" s="168">
        <f t="shared" si="327"/>
        <v>0</v>
      </c>
      <c r="F893" s="168">
        <f t="shared" si="327"/>
        <v>0</v>
      </c>
      <c r="G893" s="168">
        <f t="shared" si="327"/>
        <v>0</v>
      </c>
      <c r="H893" s="168">
        <f t="shared" si="327"/>
        <v>0.66</v>
      </c>
      <c r="I893" s="168">
        <f t="shared" si="327"/>
        <v>0</v>
      </c>
      <c r="J893" s="168">
        <f t="shared" si="327"/>
        <v>0</v>
      </c>
      <c r="K893" s="168">
        <f t="shared" si="327"/>
        <v>0</v>
      </c>
      <c r="L893" s="168">
        <f t="shared" si="327"/>
        <v>7.7670000000000003</v>
      </c>
      <c r="M893" s="168">
        <v>0</v>
      </c>
      <c r="N893" s="168">
        <f t="shared" ref="N893:W893" si="328">SUM(N894:N906)</f>
        <v>0</v>
      </c>
      <c r="O893" s="168">
        <f t="shared" si="328"/>
        <v>0</v>
      </c>
      <c r="P893" s="168">
        <f t="shared" si="328"/>
        <v>0</v>
      </c>
      <c r="Q893" s="168">
        <f t="shared" si="328"/>
        <v>0</v>
      </c>
      <c r="R893" s="168">
        <f t="shared" si="328"/>
        <v>0</v>
      </c>
      <c r="S893" s="168">
        <f t="shared" si="328"/>
        <v>0</v>
      </c>
      <c r="T893" s="168">
        <f t="shared" si="328"/>
        <v>0</v>
      </c>
      <c r="U893" s="168">
        <f t="shared" si="328"/>
        <v>0</v>
      </c>
      <c r="V893" s="168">
        <f t="shared" si="328"/>
        <v>0</v>
      </c>
      <c r="W893" s="168">
        <f t="shared" si="328"/>
        <v>0</v>
      </c>
    </row>
    <row r="894" spans="1:23" ht="63" x14ac:dyDescent="0.25">
      <c r="A894" s="141">
        <f t="shared" si="294"/>
        <v>776</v>
      </c>
      <c r="B894" s="140" t="s">
        <v>1260</v>
      </c>
      <c r="C894" s="132" t="s">
        <v>1261</v>
      </c>
      <c r="D894" s="142">
        <v>0</v>
      </c>
      <c r="E894" s="142">
        <v>0</v>
      </c>
      <c r="F894" s="142">
        <v>0</v>
      </c>
      <c r="G894" s="142">
        <v>0</v>
      </c>
      <c r="H894" s="142">
        <v>0</v>
      </c>
      <c r="I894" s="142">
        <v>0</v>
      </c>
      <c r="J894" s="142"/>
      <c r="K894" s="142"/>
      <c r="L894" s="134">
        <v>0</v>
      </c>
      <c r="M894" s="134">
        <v>0</v>
      </c>
      <c r="N894" s="142">
        <v>0</v>
      </c>
      <c r="O894" s="142">
        <v>0</v>
      </c>
      <c r="P894" s="142">
        <v>0</v>
      </c>
      <c r="Q894" s="142">
        <v>0</v>
      </c>
      <c r="R894" s="142">
        <v>0</v>
      </c>
      <c r="S894" s="142">
        <v>0</v>
      </c>
      <c r="T894" s="142">
        <v>0</v>
      </c>
      <c r="U894" s="142">
        <v>0</v>
      </c>
      <c r="V894" s="142">
        <v>0</v>
      </c>
      <c r="W894" s="142">
        <v>0</v>
      </c>
    </row>
    <row r="895" spans="1:23" ht="47.25" x14ac:dyDescent="0.25">
      <c r="A895" s="141">
        <f t="shared" si="294"/>
        <v>777</v>
      </c>
      <c r="B895" s="140" t="s">
        <v>1262</v>
      </c>
      <c r="C895" s="132" t="s">
        <v>1263</v>
      </c>
      <c r="D895" s="142">
        <v>0</v>
      </c>
      <c r="E895" s="142">
        <v>0</v>
      </c>
      <c r="F895" s="142">
        <v>0</v>
      </c>
      <c r="G895" s="142">
        <v>0</v>
      </c>
      <c r="H895" s="142">
        <v>0</v>
      </c>
      <c r="I895" s="142">
        <v>0</v>
      </c>
      <c r="J895" s="142"/>
      <c r="K895" s="142"/>
      <c r="L895" s="134">
        <v>0</v>
      </c>
      <c r="M895" s="134">
        <v>0</v>
      </c>
      <c r="N895" s="142">
        <v>0</v>
      </c>
      <c r="O895" s="142">
        <v>0</v>
      </c>
      <c r="P895" s="142">
        <v>0</v>
      </c>
      <c r="Q895" s="142">
        <v>0</v>
      </c>
      <c r="R895" s="142">
        <v>0</v>
      </c>
      <c r="S895" s="142">
        <v>0</v>
      </c>
      <c r="T895" s="142">
        <v>0</v>
      </c>
      <c r="U895" s="142">
        <v>0</v>
      </c>
      <c r="V895" s="142">
        <v>0</v>
      </c>
      <c r="W895" s="142">
        <v>0</v>
      </c>
    </row>
    <row r="896" spans="1:23" ht="78.75" x14ac:dyDescent="0.25">
      <c r="A896" s="141">
        <f t="shared" si="294"/>
        <v>778</v>
      </c>
      <c r="B896" s="140" t="s">
        <v>1264</v>
      </c>
      <c r="C896" s="132" t="s">
        <v>1265</v>
      </c>
      <c r="D896" s="142">
        <v>0</v>
      </c>
      <c r="E896" s="142">
        <v>0</v>
      </c>
      <c r="F896" s="142">
        <v>0</v>
      </c>
      <c r="G896" s="142">
        <v>0</v>
      </c>
      <c r="H896" s="142">
        <v>0</v>
      </c>
      <c r="I896" s="142">
        <v>0</v>
      </c>
      <c r="J896" s="142"/>
      <c r="K896" s="142"/>
      <c r="L896" s="134">
        <v>0</v>
      </c>
      <c r="M896" s="134">
        <v>0</v>
      </c>
      <c r="N896" s="142">
        <v>0</v>
      </c>
      <c r="O896" s="142">
        <v>0</v>
      </c>
      <c r="P896" s="142">
        <v>0</v>
      </c>
      <c r="Q896" s="142">
        <v>0</v>
      </c>
      <c r="R896" s="142">
        <v>0</v>
      </c>
      <c r="S896" s="142">
        <v>0</v>
      </c>
      <c r="T896" s="142">
        <v>0</v>
      </c>
      <c r="U896" s="142">
        <v>0</v>
      </c>
      <c r="V896" s="142">
        <v>0</v>
      </c>
      <c r="W896" s="142">
        <v>0</v>
      </c>
    </row>
    <row r="897" spans="1:23" ht="94.5" x14ac:dyDescent="0.25">
      <c r="A897" s="141">
        <f t="shared" si="294"/>
        <v>779</v>
      </c>
      <c r="B897" s="140" t="s">
        <v>1266</v>
      </c>
      <c r="C897" s="132" t="s">
        <v>1267</v>
      </c>
      <c r="D897" s="142">
        <v>0</v>
      </c>
      <c r="E897" s="142">
        <v>0</v>
      </c>
      <c r="F897" s="142">
        <v>0</v>
      </c>
      <c r="G897" s="142">
        <v>0</v>
      </c>
      <c r="H897" s="142">
        <v>0</v>
      </c>
      <c r="I897" s="142">
        <v>0</v>
      </c>
      <c r="J897" s="142"/>
      <c r="K897" s="142"/>
      <c r="L897" s="134">
        <v>0</v>
      </c>
      <c r="M897" s="134">
        <v>0</v>
      </c>
      <c r="N897" s="142">
        <v>0</v>
      </c>
      <c r="O897" s="142">
        <v>0</v>
      </c>
      <c r="P897" s="142">
        <v>0</v>
      </c>
      <c r="Q897" s="142">
        <v>0</v>
      </c>
      <c r="R897" s="142">
        <v>0</v>
      </c>
      <c r="S897" s="142">
        <v>0</v>
      </c>
      <c r="T897" s="142">
        <v>0</v>
      </c>
      <c r="U897" s="142">
        <v>0</v>
      </c>
      <c r="V897" s="142">
        <v>0</v>
      </c>
      <c r="W897" s="142">
        <v>0</v>
      </c>
    </row>
    <row r="898" spans="1:23" ht="126" x14ac:dyDescent="0.25">
      <c r="A898" s="141">
        <f t="shared" si="294"/>
        <v>780</v>
      </c>
      <c r="B898" s="140" t="s">
        <v>1268</v>
      </c>
      <c r="C898" s="132" t="s">
        <v>1269</v>
      </c>
      <c r="D898" s="142">
        <v>0</v>
      </c>
      <c r="E898" s="142">
        <v>0</v>
      </c>
      <c r="F898" s="142">
        <v>0</v>
      </c>
      <c r="G898" s="142">
        <v>0</v>
      </c>
      <c r="H898" s="142">
        <v>0</v>
      </c>
      <c r="I898" s="142">
        <v>0</v>
      </c>
      <c r="J898" s="142"/>
      <c r="K898" s="142"/>
      <c r="L898" s="134">
        <v>0</v>
      </c>
      <c r="M898" s="134">
        <v>0</v>
      </c>
      <c r="N898" s="142">
        <v>0</v>
      </c>
      <c r="O898" s="142">
        <v>0</v>
      </c>
      <c r="P898" s="142">
        <v>0</v>
      </c>
      <c r="Q898" s="142">
        <v>0</v>
      </c>
      <c r="R898" s="142">
        <v>0</v>
      </c>
      <c r="S898" s="142">
        <v>0</v>
      </c>
      <c r="T898" s="142">
        <v>0</v>
      </c>
      <c r="U898" s="142">
        <v>0</v>
      </c>
      <c r="V898" s="142">
        <v>0</v>
      </c>
      <c r="W898" s="142">
        <v>0</v>
      </c>
    </row>
    <row r="899" spans="1:23" ht="63" x14ac:dyDescent="0.25">
      <c r="A899" s="267">
        <f t="shared" si="294"/>
        <v>781</v>
      </c>
      <c r="B899" s="140" t="s">
        <v>1270</v>
      </c>
      <c r="C899" s="132" t="s">
        <v>2071</v>
      </c>
      <c r="D899" s="142">
        <v>0</v>
      </c>
      <c r="E899" s="142">
        <v>0</v>
      </c>
      <c r="F899" s="142">
        <v>0</v>
      </c>
      <c r="G899" s="142">
        <v>0</v>
      </c>
      <c r="H899" s="142">
        <v>0</v>
      </c>
      <c r="I899" s="142">
        <v>0</v>
      </c>
      <c r="J899" s="142"/>
      <c r="K899" s="142"/>
      <c r="L899" s="134">
        <v>0</v>
      </c>
      <c r="M899" s="134">
        <v>0</v>
      </c>
      <c r="N899" s="142">
        <v>0</v>
      </c>
      <c r="O899" s="142">
        <v>0</v>
      </c>
      <c r="P899" s="142">
        <v>0</v>
      </c>
      <c r="Q899" s="142">
        <v>0</v>
      </c>
      <c r="R899" s="142">
        <v>0</v>
      </c>
      <c r="S899" s="142">
        <v>0</v>
      </c>
      <c r="T899" s="142">
        <v>0</v>
      </c>
      <c r="U899" s="142">
        <v>0</v>
      </c>
      <c r="V899" s="142">
        <v>0</v>
      </c>
      <c r="W899" s="142">
        <v>0</v>
      </c>
    </row>
    <row r="900" spans="1:23" ht="78.75" x14ac:dyDescent="0.25">
      <c r="A900" s="267">
        <f t="shared" si="294"/>
        <v>782</v>
      </c>
      <c r="B900" s="140" t="s">
        <v>1271</v>
      </c>
      <c r="C900" s="132" t="s">
        <v>1272</v>
      </c>
      <c r="D900" s="142">
        <v>7.1070000000000002</v>
      </c>
      <c r="E900" s="142">
        <v>0</v>
      </c>
      <c r="F900" s="142">
        <v>0</v>
      </c>
      <c r="G900" s="142">
        <v>0</v>
      </c>
      <c r="H900" s="142">
        <v>0</v>
      </c>
      <c r="I900" s="142">
        <v>0</v>
      </c>
      <c r="J900" s="142"/>
      <c r="K900" s="142"/>
      <c r="L900" s="134">
        <v>7.1070000000000002</v>
      </c>
      <c r="M900" s="134">
        <v>0</v>
      </c>
      <c r="N900" s="142">
        <v>0</v>
      </c>
      <c r="O900" s="142">
        <v>0</v>
      </c>
      <c r="P900" s="142">
        <v>0</v>
      </c>
      <c r="Q900" s="142">
        <v>0</v>
      </c>
      <c r="R900" s="142">
        <v>0</v>
      </c>
      <c r="S900" s="142">
        <v>0</v>
      </c>
      <c r="T900" s="142">
        <v>0</v>
      </c>
      <c r="U900" s="142">
        <v>0</v>
      </c>
      <c r="V900" s="142">
        <v>0</v>
      </c>
      <c r="W900" s="142">
        <v>0</v>
      </c>
    </row>
    <row r="901" spans="1:23" ht="63" x14ac:dyDescent="0.25">
      <c r="A901" s="141">
        <f t="shared" si="294"/>
        <v>783</v>
      </c>
      <c r="B901" s="140" t="s">
        <v>1273</v>
      </c>
      <c r="C901" s="132" t="s">
        <v>1274</v>
      </c>
      <c r="D901" s="142">
        <v>0</v>
      </c>
      <c r="E901" s="142">
        <v>0</v>
      </c>
      <c r="F901" s="142">
        <v>0</v>
      </c>
      <c r="G901" s="142">
        <v>0</v>
      </c>
      <c r="H901" s="142">
        <v>0</v>
      </c>
      <c r="I901" s="142">
        <v>0</v>
      </c>
      <c r="J901" s="142"/>
      <c r="K901" s="142"/>
      <c r="L901" s="134">
        <v>0</v>
      </c>
      <c r="M901" s="134">
        <v>0</v>
      </c>
      <c r="N901" s="142">
        <v>0</v>
      </c>
      <c r="O901" s="142">
        <v>0</v>
      </c>
      <c r="P901" s="142">
        <v>0</v>
      </c>
      <c r="Q901" s="142">
        <v>0</v>
      </c>
      <c r="R901" s="142">
        <v>0</v>
      </c>
      <c r="S901" s="142">
        <v>0</v>
      </c>
      <c r="T901" s="142">
        <v>0</v>
      </c>
      <c r="U901" s="142">
        <v>0</v>
      </c>
      <c r="V901" s="142">
        <v>0</v>
      </c>
      <c r="W901" s="142">
        <v>0</v>
      </c>
    </row>
    <row r="902" spans="1:23" ht="47.25" x14ac:dyDescent="0.25">
      <c r="A902" s="141">
        <f t="shared" si="294"/>
        <v>784</v>
      </c>
      <c r="B902" s="135" t="s">
        <v>1275</v>
      </c>
      <c r="C902" s="136" t="s">
        <v>1276</v>
      </c>
      <c r="D902" s="142">
        <v>0</v>
      </c>
      <c r="E902" s="142">
        <v>0</v>
      </c>
      <c r="F902" s="142">
        <v>0</v>
      </c>
      <c r="G902" s="142">
        <v>0</v>
      </c>
      <c r="H902" s="142">
        <v>0</v>
      </c>
      <c r="I902" s="142">
        <v>0</v>
      </c>
      <c r="J902" s="172">
        <v>0</v>
      </c>
      <c r="K902" s="172">
        <v>0</v>
      </c>
      <c r="L902" s="134">
        <v>0</v>
      </c>
      <c r="M902" s="134">
        <v>0</v>
      </c>
      <c r="N902" s="172">
        <f t="shared" ref="N902:W902" si="329">SUM(N903:N915)</f>
        <v>0</v>
      </c>
      <c r="O902" s="172">
        <f t="shared" si="329"/>
        <v>0</v>
      </c>
      <c r="P902" s="172">
        <f t="shared" si="329"/>
        <v>0</v>
      </c>
      <c r="Q902" s="172">
        <f t="shared" si="329"/>
        <v>0</v>
      </c>
      <c r="R902" s="172">
        <f t="shared" si="329"/>
        <v>0</v>
      </c>
      <c r="S902" s="172">
        <f t="shared" si="329"/>
        <v>0</v>
      </c>
      <c r="T902" s="172">
        <f t="shared" si="329"/>
        <v>0</v>
      </c>
      <c r="U902" s="172">
        <f t="shared" si="329"/>
        <v>0</v>
      </c>
      <c r="V902" s="172">
        <f t="shared" si="329"/>
        <v>0</v>
      </c>
      <c r="W902" s="172">
        <f t="shared" si="329"/>
        <v>0</v>
      </c>
    </row>
    <row r="903" spans="1:23" ht="63" x14ac:dyDescent="0.25">
      <c r="A903" s="141">
        <f t="shared" si="294"/>
        <v>785</v>
      </c>
      <c r="B903" s="140" t="s">
        <v>2072</v>
      </c>
      <c r="C903" s="132" t="s">
        <v>1277</v>
      </c>
      <c r="D903" s="142">
        <v>0</v>
      </c>
      <c r="E903" s="142">
        <v>0</v>
      </c>
      <c r="F903" s="142">
        <v>0</v>
      </c>
      <c r="G903" s="142">
        <v>0</v>
      </c>
      <c r="H903" s="142">
        <v>0</v>
      </c>
      <c r="I903" s="142">
        <v>0</v>
      </c>
      <c r="J903" s="142"/>
      <c r="K903" s="142"/>
      <c r="L903" s="134">
        <v>0</v>
      </c>
      <c r="M903" s="134">
        <v>0</v>
      </c>
      <c r="N903" s="142">
        <v>0</v>
      </c>
      <c r="O903" s="142">
        <v>0</v>
      </c>
      <c r="P903" s="142">
        <v>0</v>
      </c>
      <c r="Q903" s="142">
        <v>0</v>
      </c>
      <c r="R903" s="142">
        <v>0</v>
      </c>
      <c r="S903" s="142">
        <v>0</v>
      </c>
      <c r="T903" s="142">
        <v>0</v>
      </c>
      <c r="U903" s="142">
        <v>0</v>
      </c>
      <c r="V903" s="142">
        <v>0</v>
      </c>
      <c r="W903" s="142">
        <v>0</v>
      </c>
    </row>
    <row r="904" spans="1:23" ht="63" x14ac:dyDescent="0.25">
      <c r="A904" s="141">
        <f t="shared" si="294"/>
        <v>786</v>
      </c>
      <c r="B904" s="140" t="s">
        <v>2073</v>
      </c>
      <c r="C904" s="132" t="s">
        <v>1278</v>
      </c>
      <c r="D904" s="142">
        <v>0</v>
      </c>
      <c r="E904" s="142">
        <v>0</v>
      </c>
      <c r="F904" s="142">
        <v>0</v>
      </c>
      <c r="G904" s="142">
        <v>0</v>
      </c>
      <c r="H904" s="142">
        <v>0.66</v>
      </c>
      <c r="I904" s="142">
        <v>0</v>
      </c>
      <c r="J904" s="142"/>
      <c r="K904" s="142"/>
      <c r="L904" s="134">
        <v>0.66</v>
      </c>
      <c r="M904" s="134">
        <v>0</v>
      </c>
      <c r="N904" s="142">
        <v>0</v>
      </c>
      <c r="O904" s="142">
        <v>0</v>
      </c>
      <c r="P904" s="142">
        <v>0</v>
      </c>
      <c r="Q904" s="142">
        <v>0</v>
      </c>
      <c r="R904" s="142">
        <v>0</v>
      </c>
      <c r="S904" s="142">
        <v>0</v>
      </c>
      <c r="T904" s="142">
        <v>0</v>
      </c>
      <c r="U904" s="142">
        <v>0</v>
      </c>
      <c r="V904" s="142">
        <v>0</v>
      </c>
      <c r="W904" s="142">
        <v>0</v>
      </c>
    </row>
    <row r="905" spans="1:23" ht="47.25" x14ac:dyDescent="0.25">
      <c r="A905" s="141">
        <f t="shared" si="294"/>
        <v>787</v>
      </c>
      <c r="B905" s="140" t="s">
        <v>1279</v>
      </c>
      <c r="C905" s="132" t="s">
        <v>2074</v>
      </c>
      <c r="D905" s="142">
        <v>0</v>
      </c>
      <c r="E905" s="142">
        <v>0</v>
      </c>
      <c r="F905" s="142">
        <v>0</v>
      </c>
      <c r="G905" s="142">
        <v>0</v>
      </c>
      <c r="H905" s="142">
        <v>0</v>
      </c>
      <c r="I905" s="142">
        <v>0</v>
      </c>
      <c r="J905" s="142"/>
      <c r="K905" s="142"/>
      <c r="L905" s="134">
        <v>0</v>
      </c>
      <c r="M905" s="134">
        <v>0</v>
      </c>
      <c r="N905" s="142">
        <v>0</v>
      </c>
      <c r="O905" s="142">
        <v>0</v>
      </c>
      <c r="P905" s="142">
        <v>0</v>
      </c>
      <c r="Q905" s="142">
        <v>0</v>
      </c>
      <c r="R905" s="142">
        <v>0</v>
      </c>
      <c r="S905" s="142">
        <v>0</v>
      </c>
      <c r="T905" s="142">
        <v>0</v>
      </c>
      <c r="U905" s="142">
        <v>0</v>
      </c>
      <c r="V905" s="142">
        <v>0</v>
      </c>
      <c r="W905" s="142">
        <v>0</v>
      </c>
    </row>
    <row r="906" spans="1:23" ht="63" x14ac:dyDescent="0.25">
      <c r="A906" s="141">
        <f t="shared" si="294"/>
        <v>788</v>
      </c>
      <c r="B906" s="140" t="s">
        <v>1280</v>
      </c>
      <c r="C906" s="132" t="s">
        <v>1281</v>
      </c>
      <c r="D906" s="142">
        <v>0</v>
      </c>
      <c r="E906" s="142">
        <v>0</v>
      </c>
      <c r="F906" s="142">
        <v>0</v>
      </c>
      <c r="G906" s="142">
        <v>0</v>
      </c>
      <c r="H906" s="142">
        <v>0</v>
      </c>
      <c r="I906" s="142">
        <v>0</v>
      </c>
      <c r="J906" s="142"/>
      <c r="K906" s="142"/>
      <c r="L906" s="134">
        <v>0</v>
      </c>
      <c r="M906" s="134">
        <v>0</v>
      </c>
      <c r="N906" s="142">
        <v>0</v>
      </c>
      <c r="O906" s="142">
        <v>0</v>
      </c>
      <c r="P906" s="142">
        <v>0</v>
      </c>
      <c r="Q906" s="142">
        <v>0</v>
      </c>
      <c r="R906" s="142">
        <v>0</v>
      </c>
      <c r="S906" s="142">
        <v>0</v>
      </c>
      <c r="T906" s="142">
        <v>0</v>
      </c>
      <c r="U906" s="142">
        <v>0</v>
      </c>
      <c r="V906" s="142">
        <v>0</v>
      </c>
      <c r="W906" s="142">
        <v>0</v>
      </c>
    </row>
    <row r="907" spans="1:23" ht="15.75" x14ac:dyDescent="0.25">
      <c r="A907" s="173"/>
      <c r="B907" s="189" t="s">
        <v>297</v>
      </c>
      <c r="C907" s="177"/>
      <c r="D907" s="168">
        <f t="shared" ref="D907:L907" si="330">SUM(D908:D911)</f>
        <v>0</v>
      </c>
      <c r="E907" s="168">
        <f t="shared" si="330"/>
        <v>0</v>
      </c>
      <c r="F907" s="168">
        <f t="shared" si="330"/>
        <v>0</v>
      </c>
      <c r="G907" s="168">
        <f t="shared" si="330"/>
        <v>0</v>
      </c>
      <c r="H907" s="168">
        <f t="shared" si="330"/>
        <v>1.01</v>
      </c>
      <c r="I907" s="168">
        <f t="shared" si="330"/>
        <v>0</v>
      </c>
      <c r="J907" s="168">
        <f t="shared" si="330"/>
        <v>0</v>
      </c>
      <c r="K907" s="168">
        <f t="shared" si="330"/>
        <v>0</v>
      </c>
      <c r="L907" s="168">
        <f t="shared" si="330"/>
        <v>1.01</v>
      </c>
      <c r="M907" s="168">
        <v>0</v>
      </c>
      <c r="N907" s="168">
        <f t="shared" ref="N907:W907" si="331">SUM(N908:N911)</f>
        <v>0</v>
      </c>
      <c r="O907" s="168">
        <f t="shared" si="331"/>
        <v>0</v>
      </c>
      <c r="P907" s="168">
        <f t="shared" si="331"/>
        <v>0</v>
      </c>
      <c r="Q907" s="168">
        <f t="shared" si="331"/>
        <v>0</v>
      </c>
      <c r="R907" s="168">
        <f t="shared" si="331"/>
        <v>0</v>
      </c>
      <c r="S907" s="168">
        <f t="shared" si="331"/>
        <v>0</v>
      </c>
      <c r="T907" s="168">
        <f t="shared" si="331"/>
        <v>0</v>
      </c>
      <c r="U907" s="168">
        <f t="shared" si="331"/>
        <v>0</v>
      </c>
      <c r="V907" s="168">
        <f t="shared" si="331"/>
        <v>0</v>
      </c>
      <c r="W907" s="168">
        <f t="shared" si="331"/>
        <v>0</v>
      </c>
    </row>
    <row r="908" spans="1:23" ht="63" x14ac:dyDescent="0.25">
      <c r="A908" s="141">
        <f t="shared" si="294"/>
        <v>789</v>
      </c>
      <c r="B908" s="140" t="s">
        <v>1282</v>
      </c>
      <c r="C908" s="132" t="s">
        <v>1283</v>
      </c>
      <c r="D908" s="142">
        <v>0</v>
      </c>
      <c r="E908" s="142">
        <v>0</v>
      </c>
      <c r="F908" s="142">
        <v>0</v>
      </c>
      <c r="G908" s="142">
        <v>0</v>
      </c>
      <c r="H908" s="142">
        <v>0</v>
      </c>
      <c r="I908" s="142">
        <v>0</v>
      </c>
      <c r="J908" s="142"/>
      <c r="K908" s="142"/>
      <c r="L908" s="134">
        <v>0</v>
      </c>
      <c r="M908" s="134">
        <v>0</v>
      </c>
      <c r="N908" s="142">
        <v>0</v>
      </c>
      <c r="O908" s="142">
        <v>0</v>
      </c>
      <c r="P908" s="142">
        <v>0</v>
      </c>
      <c r="Q908" s="142">
        <v>0</v>
      </c>
      <c r="R908" s="142">
        <v>0</v>
      </c>
      <c r="S908" s="142">
        <v>0</v>
      </c>
      <c r="T908" s="142">
        <v>0</v>
      </c>
      <c r="U908" s="142">
        <v>0</v>
      </c>
      <c r="V908" s="142">
        <v>0</v>
      </c>
      <c r="W908" s="142">
        <v>0</v>
      </c>
    </row>
    <row r="909" spans="1:23" ht="63" x14ac:dyDescent="0.25">
      <c r="A909" s="141">
        <f t="shared" si="294"/>
        <v>790</v>
      </c>
      <c r="B909" s="140" t="s">
        <v>1284</v>
      </c>
      <c r="C909" s="132" t="s">
        <v>1285</v>
      </c>
      <c r="D909" s="142">
        <v>0</v>
      </c>
      <c r="E909" s="142">
        <v>0</v>
      </c>
      <c r="F909" s="142">
        <v>0</v>
      </c>
      <c r="G909" s="142">
        <v>0</v>
      </c>
      <c r="H909" s="142">
        <v>1.01</v>
      </c>
      <c r="I909" s="142">
        <v>0</v>
      </c>
      <c r="J909" s="142"/>
      <c r="K909" s="142"/>
      <c r="L909" s="134">
        <v>1.01</v>
      </c>
      <c r="M909" s="134">
        <v>0</v>
      </c>
      <c r="N909" s="142">
        <v>0</v>
      </c>
      <c r="O909" s="142">
        <v>0</v>
      </c>
      <c r="P909" s="142">
        <v>0</v>
      </c>
      <c r="Q909" s="142">
        <v>0</v>
      </c>
      <c r="R909" s="142">
        <v>0</v>
      </c>
      <c r="S909" s="142">
        <v>0</v>
      </c>
      <c r="T909" s="142">
        <v>0</v>
      </c>
      <c r="U909" s="142">
        <v>0</v>
      </c>
      <c r="V909" s="142">
        <v>0</v>
      </c>
      <c r="W909" s="142">
        <v>0</v>
      </c>
    </row>
    <row r="910" spans="1:23" ht="63" x14ac:dyDescent="0.25">
      <c r="A910" s="141">
        <f t="shared" si="294"/>
        <v>791</v>
      </c>
      <c r="B910" s="140" t="s">
        <v>1286</v>
      </c>
      <c r="C910" s="132" t="s">
        <v>1287</v>
      </c>
      <c r="D910" s="142">
        <v>0</v>
      </c>
      <c r="E910" s="142">
        <v>0</v>
      </c>
      <c r="F910" s="142">
        <v>0</v>
      </c>
      <c r="G910" s="142">
        <v>0</v>
      </c>
      <c r="H910" s="142">
        <v>0</v>
      </c>
      <c r="I910" s="142">
        <v>0</v>
      </c>
      <c r="J910" s="142"/>
      <c r="K910" s="142"/>
      <c r="L910" s="134">
        <v>0</v>
      </c>
      <c r="M910" s="134">
        <v>0</v>
      </c>
      <c r="N910" s="142">
        <v>0</v>
      </c>
      <c r="O910" s="142">
        <v>0</v>
      </c>
      <c r="P910" s="142">
        <v>0</v>
      </c>
      <c r="Q910" s="142">
        <v>0</v>
      </c>
      <c r="R910" s="142">
        <v>0</v>
      </c>
      <c r="S910" s="142">
        <v>0</v>
      </c>
      <c r="T910" s="142">
        <v>0</v>
      </c>
      <c r="U910" s="142">
        <v>0</v>
      </c>
      <c r="V910" s="142">
        <v>0</v>
      </c>
      <c r="W910" s="142">
        <v>0</v>
      </c>
    </row>
    <row r="911" spans="1:23" ht="47.25" x14ac:dyDescent="0.25">
      <c r="A911" s="141">
        <f t="shared" si="294"/>
        <v>792</v>
      </c>
      <c r="B911" s="140" t="s">
        <v>1288</v>
      </c>
      <c r="C911" s="132" t="s">
        <v>2075</v>
      </c>
      <c r="D911" s="142">
        <v>0</v>
      </c>
      <c r="E911" s="142">
        <v>0</v>
      </c>
      <c r="F911" s="142">
        <v>0</v>
      </c>
      <c r="G911" s="142">
        <v>0</v>
      </c>
      <c r="H911" s="142">
        <v>0</v>
      </c>
      <c r="I911" s="142">
        <v>0</v>
      </c>
      <c r="J911" s="142"/>
      <c r="K911" s="142"/>
      <c r="L911" s="134">
        <v>0</v>
      </c>
      <c r="M911" s="134">
        <v>0</v>
      </c>
      <c r="N911" s="142">
        <v>0</v>
      </c>
      <c r="O911" s="142">
        <v>0</v>
      </c>
      <c r="P911" s="142">
        <v>0</v>
      </c>
      <c r="Q911" s="142">
        <v>0</v>
      </c>
      <c r="R911" s="142">
        <v>0</v>
      </c>
      <c r="S911" s="142">
        <v>0</v>
      </c>
      <c r="T911" s="142">
        <v>0</v>
      </c>
      <c r="U911" s="142">
        <v>0</v>
      </c>
      <c r="V911" s="142">
        <v>0</v>
      </c>
      <c r="W911" s="142">
        <v>0</v>
      </c>
    </row>
    <row r="912" spans="1:23" ht="15.75" x14ac:dyDescent="0.25">
      <c r="A912" s="173"/>
      <c r="B912" s="189" t="s">
        <v>307</v>
      </c>
      <c r="C912" s="177"/>
      <c r="D912" s="168">
        <f t="shared" ref="D912:L912" si="332">SUM(D913:D913)</f>
        <v>0</v>
      </c>
      <c r="E912" s="168">
        <f t="shared" si="332"/>
        <v>0</v>
      </c>
      <c r="F912" s="168">
        <f t="shared" si="332"/>
        <v>0</v>
      </c>
      <c r="G912" s="168">
        <f t="shared" si="332"/>
        <v>0</v>
      </c>
      <c r="H912" s="168">
        <f t="shared" si="332"/>
        <v>0</v>
      </c>
      <c r="I912" s="168">
        <f t="shared" si="332"/>
        <v>0</v>
      </c>
      <c r="J912" s="168">
        <f t="shared" si="332"/>
        <v>0</v>
      </c>
      <c r="K912" s="168">
        <f t="shared" si="332"/>
        <v>0</v>
      </c>
      <c r="L912" s="168">
        <f t="shared" si="332"/>
        <v>0</v>
      </c>
      <c r="M912" s="168">
        <v>0</v>
      </c>
      <c r="N912" s="168">
        <f t="shared" ref="N912:W912" si="333">SUM(N913:N913)</f>
        <v>0</v>
      </c>
      <c r="O912" s="168">
        <f t="shared" si="333"/>
        <v>0</v>
      </c>
      <c r="P912" s="168">
        <f t="shared" si="333"/>
        <v>0</v>
      </c>
      <c r="Q912" s="168">
        <f t="shared" si="333"/>
        <v>0</v>
      </c>
      <c r="R912" s="168">
        <f t="shared" si="333"/>
        <v>0</v>
      </c>
      <c r="S912" s="168">
        <f t="shared" si="333"/>
        <v>0</v>
      </c>
      <c r="T912" s="168">
        <f t="shared" si="333"/>
        <v>0</v>
      </c>
      <c r="U912" s="168">
        <f t="shared" si="333"/>
        <v>0</v>
      </c>
      <c r="V912" s="168">
        <f t="shared" si="333"/>
        <v>0</v>
      </c>
      <c r="W912" s="168">
        <f t="shared" si="333"/>
        <v>0</v>
      </c>
    </row>
    <row r="913" spans="1:23" ht="78.75" x14ac:dyDescent="0.25">
      <c r="A913" s="141">
        <f t="shared" si="294"/>
        <v>793</v>
      </c>
      <c r="B913" s="140" t="s">
        <v>1289</v>
      </c>
      <c r="C913" s="132" t="s">
        <v>2076</v>
      </c>
      <c r="D913" s="142">
        <v>0</v>
      </c>
      <c r="E913" s="142">
        <v>0</v>
      </c>
      <c r="F913" s="142">
        <v>0</v>
      </c>
      <c r="G913" s="142">
        <v>0</v>
      </c>
      <c r="H913" s="142">
        <v>0</v>
      </c>
      <c r="I913" s="142">
        <v>0</v>
      </c>
      <c r="J913" s="142"/>
      <c r="K913" s="142"/>
      <c r="L913" s="134">
        <v>0</v>
      </c>
      <c r="M913" s="134">
        <v>0</v>
      </c>
      <c r="N913" s="142">
        <v>0</v>
      </c>
      <c r="O913" s="142">
        <v>0</v>
      </c>
      <c r="P913" s="142">
        <v>0</v>
      </c>
      <c r="Q913" s="142">
        <v>0</v>
      </c>
      <c r="R913" s="142">
        <v>0</v>
      </c>
      <c r="S913" s="142">
        <v>0</v>
      </c>
      <c r="T913" s="142">
        <v>0</v>
      </c>
      <c r="U913" s="142">
        <v>0</v>
      </c>
      <c r="V913" s="142">
        <v>0</v>
      </c>
      <c r="W913" s="142">
        <v>0</v>
      </c>
    </row>
    <row r="914" spans="1:23" ht="15.75" x14ac:dyDescent="0.25">
      <c r="A914" s="173"/>
      <c r="B914" s="189" t="s">
        <v>323</v>
      </c>
      <c r="C914" s="177"/>
      <c r="D914" s="168">
        <f t="shared" ref="D914:L914" si="334">D915</f>
        <v>0</v>
      </c>
      <c r="E914" s="168">
        <f t="shared" si="334"/>
        <v>0</v>
      </c>
      <c r="F914" s="168">
        <f t="shared" si="334"/>
        <v>0</v>
      </c>
      <c r="G914" s="168">
        <f t="shared" si="334"/>
        <v>0</v>
      </c>
      <c r="H914" s="168">
        <f t="shared" si="334"/>
        <v>0</v>
      </c>
      <c r="I914" s="168">
        <f t="shared" si="334"/>
        <v>0</v>
      </c>
      <c r="J914" s="168">
        <f t="shared" si="334"/>
        <v>0</v>
      </c>
      <c r="K914" s="168">
        <f t="shared" si="334"/>
        <v>0</v>
      </c>
      <c r="L914" s="168">
        <f t="shared" si="334"/>
        <v>0</v>
      </c>
      <c r="M914" s="168">
        <v>0</v>
      </c>
      <c r="N914" s="168">
        <f t="shared" ref="N914:W914" si="335">N915</f>
        <v>0</v>
      </c>
      <c r="O914" s="168">
        <f t="shared" si="335"/>
        <v>0</v>
      </c>
      <c r="P914" s="168">
        <f t="shared" si="335"/>
        <v>0</v>
      </c>
      <c r="Q914" s="168">
        <f t="shared" si="335"/>
        <v>0</v>
      </c>
      <c r="R914" s="168">
        <f t="shared" si="335"/>
        <v>0</v>
      </c>
      <c r="S914" s="168">
        <f t="shared" si="335"/>
        <v>0</v>
      </c>
      <c r="T914" s="168">
        <f t="shared" si="335"/>
        <v>0</v>
      </c>
      <c r="U914" s="168">
        <f t="shared" si="335"/>
        <v>0</v>
      </c>
      <c r="V914" s="168">
        <f t="shared" si="335"/>
        <v>0</v>
      </c>
      <c r="W914" s="168">
        <f t="shared" si="335"/>
        <v>0</v>
      </c>
    </row>
    <row r="915" spans="1:23" ht="78.75" x14ac:dyDescent="0.25">
      <c r="A915" s="141">
        <f t="shared" si="294"/>
        <v>794</v>
      </c>
      <c r="B915" s="133" t="s">
        <v>1290</v>
      </c>
      <c r="C915" s="138" t="s">
        <v>1291</v>
      </c>
      <c r="D915" s="142">
        <v>0</v>
      </c>
      <c r="E915" s="142">
        <v>0</v>
      </c>
      <c r="F915" s="142">
        <v>0</v>
      </c>
      <c r="G915" s="142">
        <v>0</v>
      </c>
      <c r="H915" s="142">
        <v>0</v>
      </c>
      <c r="I915" s="142">
        <v>0</v>
      </c>
      <c r="J915" s="142"/>
      <c r="K915" s="142"/>
      <c r="L915" s="134">
        <v>0</v>
      </c>
      <c r="M915" s="134">
        <v>0</v>
      </c>
      <c r="N915" s="142">
        <v>0</v>
      </c>
      <c r="O915" s="142">
        <v>0</v>
      </c>
      <c r="P915" s="142">
        <v>0</v>
      </c>
      <c r="Q915" s="142">
        <v>0</v>
      </c>
      <c r="R915" s="142">
        <v>0</v>
      </c>
      <c r="S915" s="142">
        <v>0</v>
      </c>
      <c r="T915" s="142">
        <v>0</v>
      </c>
      <c r="U915" s="142">
        <v>0</v>
      </c>
      <c r="V915" s="142">
        <v>0</v>
      </c>
      <c r="W915" s="142">
        <v>0</v>
      </c>
    </row>
    <row r="916" spans="1:23" ht="15.75" x14ac:dyDescent="0.25">
      <c r="A916" s="173"/>
      <c r="B916" s="192" t="s">
        <v>1292</v>
      </c>
      <c r="C916" s="193"/>
      <c r="D916" s="203">
        <f t="shared" ref="D916:L916" si="336">D917</f>
        <v>0</v>
      </c>
      <c r="E916" s="203">
        <f t="shared" si="336"/>
        <v>0</v>
      </c>
      <c r="F916" s="203">
        <f t="shared" si="336"/>
        <v>0.09</v>
      </c>
      <c r="G916" s="203">
        <f t="shared" si="336"/>
        <v>0</v>
      </c>
      <c r="H916" s="203">
        <f t="shared" si="336"/>
        <v>0</v>
      </c>
      <c r="I916" s="203">
        <f t="shared" si="336"/>
        <v>0</v>
      </c>
      <c r="J916" s="203">
        <f t="shared" si="336"/>
        <v>0</v>
      </c>
      <c r="K916" s="203">
        <f t="shared" si="336"/>
        <v>0</v>
      </c>
      <c r="L916" s="203">
        <f t="shared" si="336"/>
        <v>0.09</v>
      </c>
      <c r="M916" s="203">
        <v>0</v>
      </c>
      <c r="N916" s="203">
        <f t="shared" ref="N916:W916" si="337">N917</f>
        <v>0</v>
      </c>
      <c r="O916" s="203">
        <f t="shared" si="337"/>
        <v>0</v>
      </c>
      <c r="P916" s="203">
        <f t="shared" si="337"/>
        <v>0</v>
      </c>
      <c r="Q916" s="203">
        <f t="shared" si="337"/>
        <v>0</v>
      </c>
      <c r="R916" s="203">
        <f t="shared" si="337"/>
        <v>0</v>
      </c>
      <c r="S916" s="203">
        <f t="shared" si="337"/>
        <v>0</v>
      </c>
      <c r="T916" s="203">
        <f t="shared" si="337"/>
        <v>0</v>
      </c>
      <c r="U916" s="203">
        <f t="shared" si="337"/>
        <v>0</v>
      </c>
      <c r="V916" s="203">
        <f t="shared" si="337"/>
        <v>0</v>
      </c>
      <c r="W916" s="203">
        <f t="shared" si="337"/>
        <v>0</v>
      </c>
    </row>
    <row r="917" spans="1:23" ht="47.25" x14ac:dyDescent="0.25">
      <c r="A917" s="141">
        <f t="shared" si="294"/>
        <v>795</v>
      </c>
      <c r="B917" s="140" t="s">
        <v>1293</v>
      </c>
      <c r="C917" s="132" t="s">
        <v>1294</v>
      </c>
      <c r="D917" s="142">
        <v>0</v>
      </c>
      <c r="E917" s="142">
        <v>0</v>
      </c>
      <c r="F917" s="142">
        <v>0.09</v>
      </c>
      <c r="G917" s="142">
        <v>0</v>
      </c>
      <c r="H917" s="142">
        <v>0</v>
      </c>
      <c r="I917" s="142">
        <v>0</v>
      </c>
      <c r="J917" s="142"/>
      <c r="K917" s="142"/>
      <c r="L917" s="134">
        <v>0.09</v>
      </c>
      <c r="M917" s="134">
        <v>0</v>
      </c>
      <c r="N917" s="142">
        <v>0</v>
      </c>
      <c r="O917" s="142">
        <v>0</v>
      </c>
      <c r="P917" s="142">
        <v>0</v>
      </c>
      <c r="Q917" s="142">
        <v>0</v>
      </c>
      <c r="R917" s="142">
        <v>0</v>
      </c>
      <c r="S917" s="142">
        <v>0</v>
      </c>
      <c r="T917" s="142">
        <v>0</v>
      </c>
      <c r="U917" s="142">
        <v>0</v>
      </c>
      <c r="V917" s="142">
        <v>0</v>
      </c>
      <c r="W917" s="142">
        <v>0</v>
      </c>
    </row>
    <row r="918" spans="1:23" ht="15.75" x14ac:dyDescent="0.25">
      <c r="A918" s="173"/>
      <c r="B918" s="189" t="s">
        <v>455</v>
      </c>
      <c r="C918" s="177"/>
      <c r="D918" s="168">
        <f t="shared" ref="D918:L918" si="338">D919</f>
        <v>0</v>
      </c>
      <c r="E918" s="168">
        <f t="shared" si="338"/>
        <v>0</v>
      </c>
      <c r="F918" s="168">
        <f t="shared" si="338"/>
        <v>0</v>
      </c>
      <c r="G918" s="168">
        <f t="shared" si="338"/>
        <v>0</v>
      </c>
      <c r="H918" s="168">
        <f t="shared" si="338"/>
        <v>0</v>
      </c>
      <c r="I918" s="168">
        <f t="shared" si="338"/>
        <v>0</v>
      </c>
      <c r="J918" s="168">
        <f t="shared" si="338"/>
        <v>0</v>
      </c>
      <c r="K918" s="168">
        <f t="shared" si="338"/>
        <v>0</v>
      </c>
      <c r="L918" s="168">
        <f t="shared" si="338"/>
        <v>0</v>
      </c>
      <c r="M918" s="168">
        <v>0</v>
      </c>
      <c r="N918" s="168">
        <f t="shared" ref="N918:W918" si="339">N919</f>
        <v>0</v>
      </c>
      <c r="O918" s="168">
        <f t="shared" si="339"/>
        <v>0</v>
      </c>
      <c r="P918" s="168">
        <f t="shared" si="339"/>
        <v>0</v>
      </c>
      <c r="Q918" s="168">
        <f t="shared" si="339"/>
        <v>0</v>
      </c>
      <c r="R918" s="168">
        <f t="shared" si="339"/>
        <v>0</v>
      </c>
      <c r="S918" s="168">
        <f t="shared" si="339"/>
        <v>0</v>
      </c>
      <c r="T918" s="168">
        <f t="shared" si="339"/>
        <v>0</v>
      </c>
      <c r="U918" s="168">
        <f t="shared" si="339"/>
        <v>0</v>
      </c>
      <c r="V918" s="168">
        <f t="shared" si="339"/>
        <v>0</v>
      </c>
      <c r="W918" s="168">
        <f t="shared" si="339"/>
        <v>0</v>
      </c>
    </row>
    <row r="919" spans="1:23" ht="31.5" x14ac:dyDescent="0.25">
      <c r="A919" s="141">
        <f t="shared" si="294"/>
        <v>796</v>
      </c>
      <c r="B919" s="140" t="s">
        <v>1295</v>
      </c>
      <c r="C919" s="132" t="s">
        <v>2077</v>
      </c>
      <c r="D919" s="142">
        <v>0</v>
      </c>
      <c r="E919" s="142">
        <v>0</v>
      </c>
      <c r="F919" s="142">
        <v>0</v>
      </c>
      <c r="G919" s="142">
        <v>0</v>
      </c>
      <c r="H919" s="142">
        <v>0</v>
      </c>
      <c r="I919" s="142">
        <v>0</v>
      </c>
      <c r="J919" s="142"/>
      <c r="K919" s="142"/>
      <c r="L919" s="134">
        <v>0</v>
      </c>
      <c r="M919" s="134">
        <v>0</v>
      </c>
      <c r="N919" s="142">
        <v>0</v>
      </c>
      <c r="O919" s="142">
        <v>0</v>
      </c>
      <c r="P919" s="142">
        <v>0</v>
      </c>
      <c r="Q919" s="142">
        <v>0</v>
      </c>
      <c r="R919" s="142">
        <v>0</v>
      </c>
      <c r="S919" s="142">
        <v>0</v>
      </c>
      <c r="T919" s="142">
        <v>0</v>
      </c>
      <c r="U919" s="142">
        <v>0</v>
      </c>
      <c r="V919" s="142">
        <v>0</v>
      </c>
      <c r="W919" s="142">
        <v>0</v>
      </c>
    </row>
    <row r="920" spans="1:23" ht="15.75" x14ac:dyDescent="0.25">
      <c r="A920" s="173"/>
      <c r="B920" s="189" t="s">
        <v>330</v>
      </c>
      <c r="C920" s="177"/>
      <c r="D920" s="168">
        <f t="shared" ref="D920:L920" si="340">SUM(D921:D924)</f>
        <v>0</v>
      </c>
      <c r="E920" s="168">
        <f t="shared" si="340"/>
        <v>0</v>
      </c>
      <c r="F920" s="168">
        <f t="shared" si="340"/>
        <v>0</v>
      </c>
      <c r="G920" s="168">
        <f t="shared" si="340"/>
        <v>0</v>
      </c>
      <c r="H920" s="168">
        <f t="shared" si="340"/>
        <v>0</v>
      </c>
      <c r="I920" s="168">
        <f t="shared" si="340"/>
        <v>0</v>
      </c>
      <c r="J920" s="168">
        <f t="shared" si="340"/>
        <v>0</v>
      </c>
      <c r="K920" s="168">
        <f t="shared" si="340"/>
        <v>0</v>
      </c>
      <c r="L920" s="168">
        <f t="shared" si="340"/>
        <v>0</v>
      </c>
      <c r="M920" s="168">
        <v>0</v>
      </c>
      <c r="N920" s="168">
        <f t="shared" ref="N920:W920" si="341">SUM(N921:N924)</f>
        <v>0</v>
      </c>
      <c r="O920" s="168">
        <f t="shared" si="341"/>
        <v>0</v>
      </c>
      <c r="P920" s="168">
        <f t="shared" si="341"/>
        <v>0</v>
      </c>
      <c r="Q920" s="168">
        <f t="shared" si="341"/>
        <v>0</v>
      </c>
      <c r="R920" s="168">
        <f t="shared" si="341"/>
        <v>0</v>
      </c>
      <c r="S920" s="168">
        <f t="shared" si="341"/>
        <v>0</v>
      </c>
      <c r="T920" s="168">
        <f t="shared" si="341"/>
        <v>0</v>
      </c>
      <c r="U920" s="168">
        <f t="shared" si="341"/>
        <v>0</v>
      </c>
      <c r="V920" s="168">
        <f t="shared" si="341"/>
        <v>0</v>
      </c>
      <c r="W920" s="168">
        <f t="shared" si="341"/>
        <v>0</v>
      </c>
    </row>
    <row r="921" spans="1:23" ht="47.25" x14ac:dyDescent="0.25">
      <c r="A921" s="141">
        <f t="shared" ref="A921:A984" si="342">IF(A920&gt;0,A920+1,A919+1)</f>
        <v>797</v>
      </c>
      <c r="B921" s="140" t="s">
        <v>1296</v>
      </c>
      <c r="C921" s="132" t="s">
        <v>1297</v>
      </c>
      <c r="D921" s="142">
        <v>0</v>
      </c>
      <c r="E921" s="142">
        <v>0</v>
      </c>
      <c r="F921" s="142">
        <v>0</v>
      </c>
      <c r="G921" s="142">
        <v>0</v>
      </c>
      <c r="H921" s="142">
        <v>0</v>
      </c>
      <c r="I921" s="142">
        <v>0</v>
      </c>
      <c r="J921" s="142"/>
      <c r="K921" s="142"/>
      <c r="L921" s="134">
        <v>0</v>
      </c>
      <c r="M921" s="134">
        <v>0</v>
      </c>
      <c r="N921" s="142">
        <v>0</v>
      </c>
      <c r="O921" s="142">
        <v>0</v>
      </c>
      <c r="P921" s="142">
        <v>0</v>
      </c>
      <c r="Q921" s="142">
        <v>0</v>
      </c>
      <c r="R921" s="142">
        <v>0</v>
      </c>
      <c r="S921" s="142">
        <v>0</v>
      </c>
      <c r="T921" s="142">
        <v>0</v>
      </c>
      <c r="U921" s="142">
        <v>0</v>
      </c>
      <c r="V921" s="142">
        <v>0</v>
      </c>
      <c r="W921" s="142">
        <v>0</v>
      </c>
    </row>
    <row r="922" spans="1:23" ht="63" x14ac:dyDescent="0.25">
      <c r="A922" s="141">
        <f t="shared" si="342"/>
        <v>798</v>
      </c>
      <c r="B922" s="140" t="s">
        <v>1298</v>
      </c>
      <c r="C922" s="132" t="s">
        <v>1299</v>
      </c>
      <c r="D922" s="142">
        <v>0</v>
      </c>
      <c r="E922" s="142">
        <v>0</v>
      </c>
      <c r="F922" s="142">
        <v>0</v>
      </c>
      <c r="G922" s="142">
        <v>0</v>
      </c>
      <c r="H922" s="142">
        <v>0</v>
      </c>
      <c r="I922" s="142">
        <v>0</v>
      </c>
      <c r="J922" s="142"/>
      <c r="K922" s="142"/>
      <c r="L922" s="134">
        <v>0</v>
      </c>
      <c r="M922" s="134">
        <v>0</v>
      </c>
      <c r="N922" s="142">
        <v>0</v>
      </c>
      <c r="O922" s="142">
        <v>0</v>
      </c>
      <c r="P922" s="142">
        <v>0</v>
      </c>
      <c r="Q922" s="142">
        <v>0</v>
      </c>
      <c r="R922" s="142">
        <v>0</v>
      </c>
      <c r="S922" s="142">
        <v>0</v>
      </c>
      <c r="T922" s="142">
        <v>0</v>
      </c>
      <c r="U922" s="142">
        <v>0</v>
      </c>
      <c r="V922" s="142">
        <v>0</v>
      </c>
      <c r="W922" s="142">
        <v>0</v>
      </c>
    </row>
    <row r="923" spans="1:23" ht="47.25" x14ac:dyDescent="0.25">
      <c r="A923" s="141">
        <f t="shared" si="342"/>
        <v>799</v>
      </c>
      <c r="B923" s="140" t="s">
        <v>1300</v>
      </c>
      <c r="C923" s="132" t="s">
        <v>1301</v>
      </c>
      <c r="D923" s="142">
        <v>0</v>
      </c>
      <c r="E923" s="142">
        <v>0</v>
      </c>
      <c r="F923" s="142">
        <v>0</v>
      </c>
      <c r="G923" s="142">
        <v>0</v>
      </c>
      <c r="H923" s="142">
        <v>0</v>
      </c>
      <c r="I923" s="142">
        <v>0</v>
      </c>
      <c r="J923" s="142"/>
      <c r="K923" s="142"/>
      <c r="L923" s="134">
        <v>0</v>
      </c>
      <c r="M923" s="134">
        <v>0</v>
      </c>
      <c r="N923" s="142">
        <v>0</v>
      </c>
      <c r="O923" s="142">
        <v>0</v>
      </c>
      <c r="P923" s="142">
        <v>0</v>
      </c>
      <c r="Q923" s="142">
        <v>0</v>
      </c>
      <c r="R923" s="142">
        <v>0</v>
      </c>
      <c r="S923" s="142">
        <v>0</v>
      </c>
      <c r="T923" s="142">
        <v>0</v>
      </c>
      <c r="U923" s="142">
        <v>0</v>
      </c>
      <c r="V923" s="142">
        <v>0</v>
      </c>
      <c r="W923" s="142">
        <v>0</v>
      </c>
    </row>
    <row r="924" spans="1:23" ht="78.75" x14ac:dyDescent="0.25">
      <c r="A924" s="141">
        <f t="shared" si="342"/>
        <v>800</v>
      </c>
      <c r="B924" s="140" t="s">
        <v>1302</v>
      </c>
      <c r="C924" s="132" t="s">
        <v>1303</v>
      </c>
      <c r="D924" s="142">
        <v>0</v>
      </c>
      <c r="E924" s="142">
        <v>0</v>
      </c>
      <c r="F924" s="142">
        <v>0</v>
      </c>
      <c r="G924" s="142">
        <v>0</v>
      </c>
      <c r="H924" s="142">
        <v>0</v>
      </c>
      <c r="I924" s="142">
        <v>0</v>
      </c>
      <c r="J924" s="142"/>
      <c r="K924" s="142"/>
      <c r="L924" s="134">
        <v>0</v>
      </c>
      <c r="M924" s="134">
        <v>0</v>
      </c>
      <c r="N924" s="142">
        <v>0</v>
      </c>
      <c r="O924" s="142">
        <v>0</v>
      </c>
      <c r="P924" s="142">
        <v>0</v>
      </c>
      <c r="Q924" s="142">
        <v>0</v>
      </c>
      <c r="R924" s="142">
        <v>0</v>
      </c>
      <c r="S924" s="142">
        <v>0</v>
      </c>
      <c r="T924" s="142">
        <v>0</v>
      </c>
      <c r="U924" s="142">
        <v>0</v>
      </c>
      <c r="V924" s="142">
        <v>0</v>
      </c>
      <c r="W924" s="142">
        <v>0</v>
      </c>
    </row>
    <row r="925" spans="1:23" ht="15.75" x14ac:dyDescent="0.25">
      <c r="A925" s="173"/>
      <c r="B925" s="189" t="s">
        <v>388</v>
      </c>
      <c r="C925" s="177"/>
      <c r="D925" s="168">
        <f t="shared" ref="D925:L925" si="343">SUM(D926:D934)</f>
        <v>0</v>
      </c>
      <c r="E925" s="168">
        <f t="shared" si="343"/>
        <v>0</v>
      </c>
      <c r="F925" s="168">
        <f t="shared" si="343"/>
        <v>2.0329999999999999</v>
      </c>
      <c r="G925" s="168">
        <f t="shared" si="343"/>
        <v>0</v>
      </c>
      <c r="H925" s="168">
        <f t="shared" si="343"/>
        <v>1.2528000000000001</v>
      </c>
      <c r="I925" s="168">
        <f t="shared" si="343"/>
        <v>0.5</v>
      </c>
      <c r="J925" s="168">
        <f t="shared" si="343"/>
        <v>0</v>
      </c>
      <c r="K925" s="168">
        <f t="shared" si="343"/>
        <v>0</v>
      </c>
      <c r="L925" s="168">
        <f t="shared" si="343"/>
        <v>3.2858000000000001</v>
      </c>
      <c r="M925" s="168">
        <v>0.5</v>
      </c>
      <c r="N925" s="168">
        <f t="shared" ref="N925:W925" si="344">SUM(N926:N934)</f>
        <v>0</v>
      </c>
      <c r="O925" s="168">
        <f t="shared" si="344"/>
        <v>0</v>
      </c>
      <c r="P925" s="168">
        <f t="shared" si="344"/>
        <v>0</v>
      </c>
      <c r="Q925" s="168">
        <f t="shared" si="344"/>
        <v>0</v>
      </c>
      <c r="R925" s="168">
        <f t="shared" si="344"/>
        <v>0</v>
      </c>
      <c r="S925" s="168">
        <f t="shared" si="344"/>
        <v>0</v>
      </c>
      <c r="T925" s="168">
        <f t="shared" si="344"/>
        <v>0</v>
      </c>
      <c r="U925" s="168">
        <f t="shared" si="344"/>
        <v>0</v>
      </c>
      <c r="V925" s="168">
        <f t="shared" si="344"/>
        <v>0</v>
      </c>
      <c r="W925" s="168">
        <f t="shared" si="344"/>
        <v>0</v>
      </c>
    </row>
    <row r="926" spans="1:23" ht="47.25" x14ac:dyDescent="0.25">
      <c r="A926" s="141">
        <f t="shared" si="342"/>
        <v>801</v>
      </c>
      <c r="B926" s="140" t="s">
        <v>1304</v>
      </c>
      <c r="C926" s="132" t="s">
        <v>1305</v>
      </c>
      <c r="D926" s="142">
        <v>0</v>
      </c>
      <c r="E926" s="142">
        <v>0</v>
      </c>
      <c r="F926" s="142">
        <v>0</v>
      </c>
      <c r="G926" s="142">
        <v>0</v>
      </c>
      <c r="H926" s="142">
        <v>1.2528000000000001</v>
      </c>
      <c r="I926" s="142">
        <v>0.5</v>
      </c>
      <c r="J926" s="142"/>
      <c r="K926" s="142"/>
      <c r="L926" s="134">
        <v>1.2528000000000001</v>
      </c>
      <c r="M926" s="134">
        <v>0.5</v>
      </c>
      <c r="N926" s="142">
        <v>0</v>
      </c>
      <c r="O926" s="142">
        <v>0</v>
      </c>
      <c r="P926" s="142">
        <v>0</v>
      </c>
      <c r="Q926" s="142">
        <v>0</v>
      </c>
      <c r="R926" s="142">
        <v>0</v>
      </c>
      <c r="S926" s="142">
        <v>0</v>
      </c>
      <c r="T926" s="142">
        <v>0</v>
      </c>
      <c r="U926" s="142">
        <v>0</v>
      </c>
      <c r="V926" s="142">
        <v>0</v>
      </c>
      <c r="W926" s="142">
        <v>0</v>
      </c>
    </row>
    <row r="927" spans="1:23" ht="63" x14ac:dyDescent="0.25">
      <c r="A927" s="141">
        <f t="shared" si="342"/>
        <v>802</v>
      </c>
      <c r="B927" s="140" t="s">
        <v>1306</v>
      </c>
      <c r="C927" s="132" t="s">
        <v>1307</v>
      </c>
      <c r="D927" s="142">
        <v>0</v>
      </c>
      <c r="E927" s="142">
        <v>0</v>
      </c>
      <c r="F927" s="142">
        <v>0</v>
      </c>
      <c r="G927" s="142">
        <v>0</v>
      </c>
      <c r="H927" s="142">
        <v>0</v>
      </c>
      <c r="I927" s="142">
        <v>0</v>
      </c>
      <c r="J927" s="142"/>
      <c r="K927" s="142"/>
      <c r="L927" s="134">
        <v>0</v>
      </c>
      <c r="M927" s="134">
        <v>0</v>
      </c>
      <c r="N927" s="142">
        <v>0</v>
      </c>
      <c r="O927" s="142">
        <v>0</v>
      </c>
      <c r="P927" s="142">
        <v>0</v>
      </c>
      <c r="Q927" s="142">
        <v>0</v>
      </c>
      <c r="R927" s="142">
        <v>0</v>
      </c>
      <c r="S927" s="142">
        <v>0</v>
      </c>
      <c r="T927" s="142">
        <v>0</v>
      </c>
      <c r="U927" s="142">
        <v>0</v>
      </c>
      <c r="V927" s="142">
        <v>0</v>
      </c>
      <c r="W927" s="142">
        <v>0</v>
      </c>
    </row>
    <row r="928" spans="1:23" ht="47.25" x14ac:dyDescent="0.25">
      <c r="A928" s="141">
        <f t="shared" si="342"/>
        <v>803</v>
      </c>
      <c r="B928" s="140" t="s">
        <v>1308</v>
      </c>
      <c r="C928" s="132" t="s">
        <v>1309</v>
      </c>
      <c r="D928" s="142">
        <v>0</v>
      </c>
      <c r="E928" s="142">
        <v>0</v>
      </c>
      <c r="F928" s="142">
        <v>0</v>
      </c>
      <c r="G928" s="142">
        <v>0</v>
      </c>
      <c r="H928" s="142">
        <v>0</v>
      </c>
      <c r="I928" s="142">
        <v>0</v>
      </c>
      <c r="J928" s="142"/>
      <c r="K928" s="142"/>
      <c r="L928" s="134">
        <v>0</v>
      </c>
      <c r="M928" s="134">
        <v>0</v>
      </c>
      <c r="N928" s="142">
        <v>0</v>
      </c>
      <c r="O928" s="142">
        <v>0</v>
      </c>
      <c r="P928" s="142">
        <v>0</v>
      </c>
      <c r="Q928" s="142">
        <v>0</v>
      </c>
      <c r="R928" s="142">
        <v>0</v>
      </c>
      <c r="S928" s="142">
        <v>0</v>
      </c>
      <c r="T928" s="142">
        <v>0</v>
      </c>
      <c r="U928" s="142">
        <v>0</v>
      </c>
      <c r="V928" s="142">
        <v>0</v>
      </c>
      <c r="W928" s="142">
        <v>0</v>
      </c>
    </row>
    <row r="929" spans="1:23" ht="63" x14ac:dyDescent="0.25">
      <c r="A929" s="141">
        <f t="shared" si="342"/>
        <v>804</v>
      </c>
      <c r="B929" s="140" t="s">
        <v>1310</v>
      </c>
      <c r="C929" s="132" t="s">
        <v>1311</v>
      </c>
      <c r="D929" s="142">
        <v>0</v>
      </c>
      <c r="E929" s="142">
        <v>0</v>
      </c>
      <c r="F929" s="142">
        <v>0</v>
      </c>
      <c r="G929" s="142">
        <v>0</v>
      </c>
      <c r="H929" s="142">
        <v>0</v>
      </c>
      <c r="I929" s="142">
        <v>0</v>
      </c>
      <c r="J929" s="142"/>
      <c r="K929" s="142"/>
      <c r="L929" s="134">
        <v>0</v>
      </c>
      <c r="M929" s="134">
        <v>0</v>
      </c>
      <c r="N929" s="142">
        <v>0</v>
      </c>
      <c r="O929" s="142">
        <v>0</v>
      </c>
      <c r="P929" s="142">
        <v>0</v>
      </c>
      <c r="Q929" s="142">
        <v>0</v>
      </c>
      <c r="R929" s="142">
        <v>0</v>
      </c>
      <c r="S929" s="142">
        <v>0</v>
      </c>
      <c r="T929" s="142">
        <v>0</v>
      </c>
      <c r="U929" s="142">
        <v>0</v>
      </c>
      <c r="V929" s="142">
        <v>0</v>
      </c>
      <c r="W929" s="142">
        <v>0</v>
      </c>
    </row>
    <row r="930" spans="1:23" ht="110.25" x14ac:dyDescent="0.25">
      <c r="A930" s="267">
        <f t="shared" si="342"/>
        <v>805</v>
      </c>
      <c r="B930" s="140" t="s">
        <v>1312</v>
      </c>
      <c r="C930" s="132" t="s">
        <v>1313</v>
      </c>
      <c r="D930" s="142">
        <v>0</v>
      </c>
      <c r="E930" s="142">
        <v>0</v>
      </c>
      <c r="F930" s="142">
        <v>0</v>
      </c>
      <c r="G930" s="142">
        <v>0</v>
      </c>
      <c r="H930" s="142">
        <v>0</v>
      </c>
      <c r="I930" s="142">
        <v>0</v>
      </c>
      <c r="J930" s="142"/>
      <c r="K930" s="142"/>
      <c r="L930" s="134">
        <v>0</v>
      </c>
      <c r="M930" s="134">
        <v>0</v>
      </c>
      <c r="N930" s="142">
        <v>0</v>
      </c>
      <c r="O930" s="142">
        <v>0</v>
      </c>
      <c r="P930" s="142">
        <v>0</v>
      </c>
      <c r="Q930" s="142">
        <v>0</v>
      </c>
      <c r="R930" s="142">
        <v>0</v>
      </c>
      <c r="S930" s="142">
        <v>0</v>
      </c>
      <c r="T930" s="142">
        <v>0</v>
      </c>
      <c r="U930" s="142">
        <v>0</v>
      </c>
      <c r="V930" s="142">
        <v>0</v>
      </c>
      <c r="W930" s="142">
        <v>0</v>
      </c>
    </row>
    <row r="931" spans="1:23" ht="78.75" x14ac:dyDescent="0.25">
      <c r="A931" s="141">
        <f t="shared" si="342"/>
        <v>806</v>
      </c>
      <c r="B931" s="135" t="s">
        <v>1314</v>
      </c>
      <c r="C931" s="136" t="s">
        <v>2078</v>
      </c>
      <c r="D931" s="142">
        <v>0</v>
      </c>
      <c r="E931" s="142">
        <v>0</v>
      </c>
      <c r="F931" s="142">
        <v>0</v>
      </c>
      <c r="G931" s="142">
        <v>0</v>
      </c>
      <c r="H931" s="142">
        <v>0</v>
      </c>
      <c r="I931" s="142">
        <v>0</v>
      </c>
      <c r="J931" s="172">
        <v>0</v>
      </c>
      <c r="K931" s="172">
        <v>0</v>
      </c>
      <c r="L931" s="134">
        <v>0</v>
      </c>
      <c r="M931" s="134">
        <v>0</v>
      </c>
      <c r="N931" s="172">
        <f t="shared" ref="N931:W931" si="345">SUM(N932:N935)</f>
        <v>0</v>
      </c>
      <c r="O931" s="172">
        <f t="shared" si="345"/>
        <v>0</v>
      </c>
      <c r="P931" s="172">
        <f t="shared" si="345"/>
        <v>0</v>
      </c>
      <c r="Q931" s="172">
        <f t="shared" si="345"/>
        <v>0</v>
      </c>
      <c r="R931" s="172">
        <f t="shared" si="345"/>
        <v>0</v>
      </c>
      <c r="S931" s="172">
        <f t="shared" si="345"/>
        <v>0</v>
      </c>
      <c r="T931" s="172">
        <f t="shared" si="345"/>
        <v>0</v>
      </c>
      <c r="U931" s="172">
        <f t="shared" si="345"/>
        <v>0</v>
      </c>
      <c r="V931" s="172">
        <f t="shared" si="345"/>
        <v>0</v>
      </c>
      <c r="W931" s="172">
        <f t="shared" si="345"/>
        <v>0</v>
      </c>
    </row>
    <row r="932" spans="1:23" ht="63" x14ac:dyDescent="0.25">
      <c r="A932" s="141">
        <f t="shared" si="342"/>
        <v>807</v>
      </c>
      <c r="B932" s="140" t="s">
        <v>1315</v>
      </c>
      <c r="C932" s="132" t="s">
        <v>1316</v>
      </c>
      <c r="D932" s="142">
        <v>0</v>
      </c>
      <c r="E932" s="142">
        <v>0</v>
      </c>
      <c r="F932" s="142">
        <v>2.0329999999999999</v>
      </c>
      <c r="G932" s="142">
        <v>0</v>
      </c>
      <c r="H932" s="142">
        <v>0</v>
      </c>
      <c r="I932" s="142">
        <v>0</v>
      </c>
      <c r="J932" s="142"/>
      <c r="K932" s="142"/>
      <c r="L932" s="134">
        <v>2.0329999999999999</v>
      </c>
      <c r="M932" s="134">
        <v>0</v>
      </c>
      <c r="N932" s="142">
        <v>0</v>
      </c>
      <c r="O932" s="142">
        <v>0</v>
      </c>
      <c r="P932" s="142">
        <v>0</v>
      </c>
      <c r="Q932" s="142">
        <v>0</v>
      </c>
      <c r="R932" s="142">
        <v>0</v>
      </c>
      <c r="S932" s="142">
        <v>0</v>
      </c>
      <c r="T932" s="142">
        <v>0</v>
      </c>
      <c r="U932" s="142">
        <v>0</v>
      </c>
      <c r="V932" s="142">
        <v>0</v>
      </c>
      <c r="W932" s="142">
        <v>0</v>
      </c>
    </row>
    <row r="933" spans="1:23" ht="94.5" x14ac:dyDescent="0.25">
      <c r="A933" s="141">
        <f t="shared" si="342"/>
        <v>808</v>
      </c>
      <c r="B933" s="140" t="s">
        <v>1317</v>
      </c>
      <c r="C933" s="132" t="s">
        <v>1318</v>
      </c>
      <c r="D933" s="142">
        <v>0</v>
      </c>
      <c r="E933" s="142">
        <v>0</v>
      </c>
      <c r="F933" s="142">
        <v>0</v>
      </c>
      <c r="G933" s="142">
        <v>0</v>
      </c>
      <c r="H933" s="142">
        <v>0</v>
      </c>
      <c r="I933" s="142">
        <v>0</v>
      </c>
      <c r="J933" s="142"/>
      <c r="K933" s="142"/>
      <c r="L933" s="134">
        <v>0</v>
      </c>
      <c r="M933" s="134">
        <v>0</v>
      </c>
      <c r="N933" s="142">
        <v>0</v>
      </c>
      <c r="O933" s="142">
        <v>0</v>
      </c>
      <c r="P933" s="142">
        <v>0</v>
      </c>
      <c r="Q933" s="142">
        <v>0</v>
      </c>
      <c r="R933" s="142">
        <v>0</v>
      </c>
      <c r="S933" s="142">
        <v>0</v>
      </c>
      <c r="T933" s="142">
        <v>0</v>
      </c>
      <c r="U933" s="142">
        <v>0</v>
      </c>
      <c r="V933" s="142">
        <v>0</v>
      </c>
      <c r="W933" s="142">
        <v>0</v>
      </c>
    </row>
    <row r="934" spans="1:23" ht="47.25" x14ac:dyDescent="0.25">
      <c r="A934" s="141">
        <f t="shared" si="342"/>
        <v>809</v>
      </c>
      <c r="B934" s="140" t="s">
        <v>1319</v>
      </c>
      <c r="C934" s="132" t="s">
        <v>1320</v>
      </c>
      <c r="D934" s="142">
        <v>0</v>
      </c>
      <c r="E934" s="142">
        <v>0</v>
      </c>
      <c r="F934" s="142">
        <v>0</v>
      </c>
      <c r="G934" s="142">
        <v>0</v>
      </c>
      <c r="H934" s="142">
        <v>0</v>
      </c>
      <c r="I934" s="142">
        <v>0</v>
      </c>
      <c r="J934" s="142"/>
      <c r="K934" s="142"/>
      <c r="L934" s="134">
        <v>0</v>
      </c>
      <c r="M934" s="134">
        <v>0</v>
      </c>
      <c r="N934" s="142">
        <v>0</v>
      </c>
      <c r="O934" s="142">
        <v>0</v>
      </c>
      <c r="P934" s="142">
        <v>0</v>
      </c>
      <c r="Q934" s="142">
        <v>0</v>
      </c>
      <c r="R934" s="142">
        <v>0</v>
      </c>
      <c r="S934" s="142">
        <v>0</v>
      </c>
      <c r="T934" s="142">
        <v>0</v>
      </c>
      <c r="U934" s="142">
        <v>0</v>
      </c>
      <c r="V934" s="142">
        <v>0</v>
      </c>
      <c r="W934" s="142">
        <v>0</v>
      </c>
    </row>
    <row r="935" spans="1:23" ht="15.75" x14ac:dyDescent="0.25">
      <c r="A935" s="173"/>
      <c r="B935" s="189" t="s">
        <v>410</v>
      </c>
      <c r="C935" s="177"/>
      <c r="D935" s="168">
        <f t="shared" ref="D935:L935" si="346">SUM(D936:D936)</f>
        <v>0</v>
      </c>
      <c r="E935" s="168">
        <f t="shared" si="346"/>
        <v>0</v>
      </c>
      <c r="F935" s="168">
        <f t="shared" si="346"/>
        <v>0</v>
      </c>
      <c r="G935" s="168">
        <f t="shared" si="346"/>
        <v>0</v>
      </c>
      <c r="H935" s="168">
        <f t="shared" si="346"/>
        <v>0</v>
      </c>
      <c r="I935" s="168">
        <f t="shared" si="346"/>
        <v>0</v>
      </c>
      <c r="J935" s="168">
        <f t="shared" si="346"/>
        <v>0</v>
      </c>
      <c r="K935" s="168">
        <f t="shared" si="346"/>
        <v>0</v>
      </c>
      <c r="L935" s="168">
        <f t="shared" si="346"/>
        <v>0</v>
      </c>
      <c r="M935" s="168">
        <v>0</v>
      </c>
      <c r="N935" s="168">
        <f t="shared" ref="N935:W935" si="347">SUM(N936:N936)</f>
        <v>0</v>
      </c>
      <c r="O935" s="168">
        <f t="shared" si="347"/>
        <v>0</v>
      </c>
      <c r="P935" s="168">
        <f t="shared" si="347"/>
        <v>0</v>
      </c>
      <c r="Q935" s="168">
        <f t="shared" si="347"/>
        <v>0</v>
      </c>
      <c r="R935" s="168">
        <f t="shared" si="347"/>
        <v>0</v>
      </c>
      <c r="S935" s="168">
        <f t="shared" si="347"/>
        <v>0</v>
      </c>
      <c r="T935" s="168">
        <f t="shared" si="347"/>
        <v>0</v>
      </c>
      <c r="U935" s="168">
        <f t="shared" si="347"/>
        <v>0</v>
      </c>
      <c r="V935" s="168">
        <f t="shared" si="347"/>
        <v>0</v>
      </c>
      <c r="W935" s="168">
        <f t="shared" si="347"/>
        <v>0</v>
      </c>
    </row>
    <row r="936" spans="1:23" ht="47.25" x14ac:dyDescent="0.25">
      <c r="A936" s="141">
        <f t="shared" si="342"/>
        <v>810</v>
      </c>
      <c r="B936" s="135" t="s">
        <v>1321</v>
      </c>
      <c r="C936" s="136" t="s">
        <v>1322</v>
      </c>
      <c r="D936" s="142">
        <v>0</v>
      </c>
      <c r="E936" s="142">
        <v>0</v>
      </c>
      <c r="F936" s="142">
        <v>0</v>
      </c>
      <c r="G936" s="142">
        <v>0</v>
      </c>
      <c r="H936" s="142">
        <v>0</v>
      </c>
      <c r="I936" s="142">
        <v>0</v>
      </c>
      <c r="J936" s="172">
        <v>0</v>
      </c>
      <c r="K936" s="172">
        <v>0</v>
      </c>
      <c r="L936" s="134">
        <v>0</v>
      </c>
      <c r="M936" s="134">
        <v>0</v>
      </c>
      <c r="N936" s="172">
        <f t="shared" ref="N936:W936" si="348">SUM(N937:N937)</f>
        <v>0</v>
      </c>
      <c r="O936" s="172">
        <f t="shared" si="348"/>
        <v>0</v>
      </c>
      <c r="P936" s="172">
        <f t="shared" si="348"/>
        <v>0</v>
      </c>
      <c r="Q936" s="172">
        <f t="shared" si="348"/>
        <v>0</v>
      </c>
      <c r="R936" s="172">
        <f t="shared" si="348"/>
        <v>0</v>
      </c>
      <c r="S936" s="172">
        <f t="shared" si="348"/>
        <v>0</v>
      </c>
      <c r="T936" s="172">
        <f t="shared" si="348"/>
        <v>0</v>
      </c>
      <c r="U936" s="172">
        <f t="shared" si="348"/>
        <v>0</v>
      </c>
      <c r="V936" s="172">
        <f t="shared" si="348"/>
        <v>0</v>
      </c>
      <c r="W936" s="172">
        <f t="shared" si="348"/>
        <v>0</v>
      </c>
    </row>
    <row r="937" spans="1:23" ht="15.75" x14ac:dyDescent="0.25">
      <c r="A937" s="173"/>
      <c r="B937" s="189" t="s">
        <v>420</v>
      </c>
      <c r="C937" s="177"/>
      <c r="D937" s="168">
        <f t="shared" ref="D937:L937" si="349">SUM(D938:D942)</f>
        <v>2.331</v>
      </c>
      <c r="E937" s="168">
        <f t="shared" si="349"/>
        <v>1.26</v>
      </c>
      <c r="F937" s="168">
        <f t="shared" si="349"/>
        <v>0</v>
      </c>
      <c r="G937" s="168">
        <f t="shared" si="349"/>
        <v>0</v>
      </c>
      <c r="H937" s="168">
        <f t="shared" si="349"/>
        <v>1.8580000000000001</v>
      </c>
      <c r="I937" s="168">
        <f t="shared" si="349"/>
        <v>2</v>
      </c>
      <c r="J937" s="168">
        <f t="shared" si="349"/>
        <v>0</v>
      </c>
      <c r="K937" s="168">
        <f t="shared" si="349"/>
        <v>0</v>
      </c>
      <c r="L937" s="168">
        <f t="shared" si="349"/>
        <v>4.1890000000000001</v>
      </c>
      <c r="M937" s="168">
        <v>3.26</v>
      </c>
      <c r="N937" s="168">
        <f t="shared" ref="N937:W937" si="350">SUM(N938:N942)</f>
        <v>0</v>
      </c>
      <c r="O937" s="168">
        <f t="shared" si="350"/>
        <v>0</v>
      </c>
      <c r="P937" s="168">
        <f t="shared" si="350"/>
        <v>0</v>
      </c>
      <c r="Q937" s="168">
        <f t="shared" si="350"/>
        <v>0</v>
      </c>
      <c r="R937" s="168">
        <f t="shared" si="350"/>
        <v>0</v>
      </c>
      <c r="S937" s="168">
        <f t="shared" si="350"/>
        <v>0</v>
      </c>
      <c r="T937" s="168">
        <f t="shared" si="350"/>
        <v>0</v>
      </c>
      <c r="U937" s="168">
        <f t="shared" si="350"/>
        <v>0</v>
      </c>
      <c r="V937" s="168">
        <f t="shared" si="350"/>
        <v>0</v>
      </c>
      <c r="W937" s="168">
        <f t="shared" si="350"/>
        <v>0</v>
      </c>
    </row>
    <row r="938" spans="1:23" ht="63" x14ac:dyDescent="0.25">
      <c r="A938" s="141">
        <f t="shared" si="342"/>
        <v>811</v>
      </c>
      <c r="B938" s="135" t="s">
        <v>1323</v>
      </c>
      <c r="C938" s="136" t="s">
        <v>2079</v>
      </c>
      <c r="D938" s="142">
        <v>0</v>
      </c>
      <c r="E938" s="142">
        <v>0</v>
      </c>
      <c r="F938" s="142">
        <v>0</v>
      </c>
      <c r="G938" s="142">
        <v>0</v>
      </c>
      <c r="H938" s="142">
        <v>3.052</v>
      </c>
      <c r="I938" s="142">
        <v>2</v>
      </c>
      <c r="J938" s="172">
        <v>0</v>
      </c>
      <c r="K938" s="172">
        <v>0</v>
      </c>
      <c r="L938" s="134">
        <v>3.052</v>
      </c>
      <c r="M938" s="134">
        <v>2</v>
      </c>
      <c r="N938" s="172">
        <f t="shared" ref="N938:W938" si="351">SUM(N939:N940)</f>
        <v>0</v>
      </c>
      <c r="O938" s="172">
        <f t="shared" si="351"/>
        <v>0</v>
      </c>
      <c r="P938" s="172">
        <f t="shared" si="351"/>
        <v>0</v>
      </c>
      <c r="Q938" s="172">
        <f t="shared" si="351"/>
        <v>0</v>
      </c>
      <c r="R938" s="172">
        <f t="shared" si="351"/>
        <v>0</v>
      </c>
      <c r="S938" s="172">
        <f t="shared" si="351"/>
        <v>0</v>
      </c>
      <c r="T938" s="172">
        <f t="shared" si="351"/>
        <v>0</v>
      </c>
      <c r="U938" s="172">
        <f t="shared" si="351"/>
        <v>0</v>
      </c>
      <c r="V938" s="172">
        <f t="shared" si="351"/>
        <v>0</v>
      </c>
      <c r="W938" s="172">
        <f t="shared" si="351"/>
        <v>0</v>
      </c>
    </row>
    <row r="939" spans="1:23" ht="47.25" x14ac:dyDescent="0.25">
      <c r="A939" s="141">
        <f t="shared" si="342"/>
        <v>812</v>
      </c>
      <c r="B939" s="140" t="s">
        <v>1324</v>
      </c>
      <c r="C939" s="132" t="s">
        <v>1325</v>
      </c>
      <c r="D939" s="142">
        <v>0</v>
      </c>
      <c r="E939" s="142">
        <v>0</v>
      </c>
      <c r="F939" s="142">
        <v>0</v>
      </c>
      <c r="G939" s="142">
        <v>0</v>
      </c>
      <c r="H939" s="142">
        <v>0</v>
      </c>
      <c r="I939" s="142">
        <v>0</v>
      </c>
      <c r="J939" s="142"/>
      <c r="K939" s="142"/>
      <c r="L939" s="134">
        <v>0</v>
      </c>
      <c r="M939" s="134">
        <v>0</v>
      </c>
      <c r="N939" s="142">
        <v>0</v>
      </c>
      <c r="O939" s="142">
        <v>0</v>
      </c>
      <c r="P939" s="142">
        <v>0</v>
      </c>
      <c r="Q939" s="142">
        <v>0</v>
      </c>
      <c r="R939" s="142">
        <v>0</v>
      </c>
      <c r="S939" s="142">
        <v>0</v>
      </c>
      <c r="T939" s="142">
        <v>0</v>
      </c>
      <c r="U939" s="142">
        <v>0</v>
      </c>
      <c r="V939" s="142">
        <v>0</v>
      </c>
      <c r="W939" s="142">
        <v>0</v>
      </c>
    </row>
    <row r="940" spans="1:23" ht="63" x14ac:dyDescent="0.25">
      <c r="A940" s="141">
        <f t="shared" si="342"/>
        <v>813</v>
      </c>
      <c r="B940" s="140" t="s">
        <v>1326</v>
      </c>
      <c r="C940" s="132" t="s">
        <v>2080</v>
      </c>
      <c r="D940" s="142">
        <v>0</v>
      </c>
      <c r="E940" s="142">
        <v>0</v>
      </c>
      <c r="F940" s="142">
        <v>0</v>
      </c>
      <c r="G940" s="142">
        <v>0</v>
      </c>
      <c r="H940" s="142">
        <v>0</v>
      </c>
      <c r="I940" s="142">
        <v>0</v>
      </c>
      <c r="J940" s="142"/>
      <c r="K940" s="142"/>
      <c r="L940" s="134">
        <v>0</v>
      </c>
      <c r="M940" s="134">
        <v>0</v>
      </c>
      <c r="N940" s="142">
        <v>0</v>
      </c>
      <c r="O940" s="142">
        <v>0</v>
      </c>
      <c r="P940" s="142">
        <v>0</v>
      </c>
      <c r="Q940" s="142">
        <v>0</v>
      </c>
      <c r="R940" s="142">
        <v>0</v>
      </c>
      <c r="S940" s="142">
        <v>0</v>
      </c>
      <c r="T940" s="142">
        <v>0</v>
      </c>
      <c r="U940" s="142">
        <v>0</v>
      </c>
      <c r="V940" s="142">
        <v>0</v>
      </c>
      <c r="W940" s="142">
        <v>0</v>
      </c>
    </row>
    <row r="941" spans="1:23" ht="63" x14ac:dyDescent="0.25">
      <c r="A941" s="141">
        <f t="shared" si="342"/>
        <v>814</v>
      </c>
      <c r="B941" s="135" t="s">
        <v>2081</v>
      </c>
      <c r="C941" s="136" t="s">
        <v>1328</v>
      </c>
      <c r="D941" s="142">
        <v>2.331</v>
      </c>
      <c r="E941" s="142">
        <v>1.26</v>
      </c>
      <c r="F941" s="142">
        <v>0</v>
      </c>
      <c r="G941" s="142">
        <v>0</v>
      </c>
      <c r="H941" s="142">
        <v>-1.5539999999999998</v>
      </c>
      <c r="I941" s="142">
        <v>0</v>
      </c>
      <c r="J941" s="172">
        <v>0</v>
      </c>
      <c r="K941" s="172">
        <v>0</v>
      </c>
      <c r="L941" s="134">
        <v>0.77700000000000014</v>
      </c>
      <c r="M941" s="134">
        <v>1.26</v>
      </c>
      <c r="N941" s="172">
        <f t="shared" ref="N941:W941" si="352">SUM(N942:N945)</f>
        <v>0</v>
      </c>
      <c r="O941" s="172">
        <f t="shared" si="352"/>
        <v>0</v>
      </c>
      <c r="P941" s="172">
        <f t="shared" si="352"/>
        <v>0</v>
      </c>
      <c r="Q941" s="172">
        <f t="shared" si="352"/>
        <v>0</v>
      </c>
      <c r="R941" s="172">
        <f t="shared" si="352"/>
        <v>0</v>
      </c>
      <c r="S941" s="172">
        <f t="shared" si="352"/>
        <v>0</v>
      </c>
      <c r="T941" s="172">
        <f t="shared" si="352"/>
        <v>0</v>
      </c>
      <c r="U941" s="172">
        <f t="shared" si="352"/>
        <v>0</v>
      </c>
      <c r="V941" s="172">
        <f t="shared" si="352"/>
        <v>0</v>
      </c>
      <c r="W941" s="172">
        <f t="shared" si="352"/>
        <v>0</v>
      </c>
    </row>
    <row r="942" spans="1:23" ht="78.75" x14ac:dyDescent="0.25">
      <c r="A942" s="141">
        <f t="shared" si="342"/>
        <v>815</v>
      </c>
      <c r="B942" s="140" t="s">
        <v>1600</v>
      </c>
      <c r="C942" s="132" t="s">
        <v>1601</v>
      </c>
      <c r="D942" s="142">
        <v>0</v>
      </c>
      <c r="E942" s="142">
        <v>0</v>
      </c>
      <c r="F942" s="142">
        <v>0</v>
      </c>
      <c r="G942" s="142">
        <v>0</v>
      </c>
      <c r="H942" s="142">
        <v>0.36</v>
      </c>
      <c r="I942" s="142">
        <v>0</v>
      </c>
      <c r="J942" s="142"/>
      <c r="K942" s="142"/>
      <c r="L942" s="134">
        <v>0.36</v>
      </c>
      <c r="M942" s="134">
        <v>0</v>
      </c>
      <c r="N942" s="142">
        <v>0</v>
      </c>
      <c r="O942" s="142">
        <v>0</v>
      </c>
      <c r="P942" s="142">
        <v>0</v>
      </c>
      <c r="Q942" s="142">
        <v>0</v>
      </c>
      <c r="R942" s="142">
        <v>0</v>
      </c>
      <c r="S942" s="142">
        <v>0</v>
      </c>
      <c r="T942" s="142">
        <v>0</v>
      </c>
      <c r="U942" s="142">
        <v>0</v>
      </c>
      <c r="V942" s="142">
        <v>0</v>
      </c>
      <c r="W942" s="142">
        <v>0</v>
      </c>
    </row>
    <row r="943" spans="1:23" ht="15.75" x14ac:dyDescent="0.25">
      <c r="A943" s="173"/>
      <c r="B943" s="189" t="s">
        <v>446</v>
      </c>
      <c r="C943" s="177"/>
      <c r="D943" s="168">
        <f t="shared" ref="D943:L943" si="353">SUM(D944:D944)</f>
        <v>0</v>
      </c>
      <c r="E943" s="168">
        <f t="shared" si="353"/>
        <v>0</v>
      </c>
      <c r="F943" s="168">
        <f t="shared" si="353"/>
        <v>0</v>
      </c>
      <c r="G943" s="168">
        <f t="shared" si="353"/>
        <v>0</v>
      </c>
      <c r="H943" s="168">
        <f t="shared" si="353"/>
        <v>0</v>
      </c>
      <c r="I943" s="168">
        <f t="shared" si="353"/>
        <v>0</v>
      </c>
      <c r="J943" s="168">
        <f t="shared" si="353"/>
        <v>0</v>
      </c>
      <c r="K943" s="168">
        <f t="shared" si="353"/>
        <v>0</v>
      </c>
      <c r="L943" s="168">
        <f t="shared" si="353"/>
        <v>0</v>
      </c>
      <c r="M943" s="168">
        <v>0</v>
      </c>
      <c r="N943" s="168">
        <f t="shared" ref="N943:W943" si="354">SUM(N944:N944)</f>
        <v>0</v>
      </c>
      <c r="O943" s="168">
        <f t="shared" si="354"/>
        <v>0</v>
      </c>
      <c r="P943" s="168">
        <f t="shared" si="354"/>
        <v>0</v>
      </c>
      <c r="Q943" s="168">
        <f t="shared" si="354"/>
        <v>0</v>
      </c>
      <c r="R943" s="168">
        <f t="shared" si="354"/>
        <v>0</v>
      </c>
      <c r="S943" s="168">
        <f t="shared" si="354"/>
        <v>0</v>
      </c>
      <c r="T943" s="168">
        <f t="shared" si="354"/>
        <v>0</v>
      </c>
      <c r="U943" s="168">
        <f t="shared" si="354"/>
        <v>0</v>
      </c>
      <c r="V943" s="168">
        <f t="shared" si="354"/>
        <v>0</v>
      </c>
      <c r="W943" s="168">
        <f t="shared" si="354"/>
        <v>0</v>
      </c>
    </row>
    <row r="944" spans="1:23" ht="94.5" x14ac:dyDescent="0.25">
      <c r="A944" s="141">
        <f t="shared" si="342"/>
        <v>816</v>
      </c>
      <c r="B944" s="140" t="s">
        <v>1329</v>
      </c>
      <c r="C944" s="132" t="s">
        <v>1330</v>
      </c>
      <c r="D944" s="142">
        <v>0</v>
      </c>
      <c r="E944" s="142">
        <v>0</v>
      </c>
      <c r="F944" s="142">
        <v>0</v>
      </c>
      <c r="G944" s="142">
        <v>0</v>
      </c>
      <c r="H944" s="142">
        <v>0</v>
      </c>
      <c r="I944" s="142">
        <v>0</v>
      </c>
      <c r="J944" s="142"/>
      <c r="K944" s="142"/>
      <c r="L944" s="134">
        <v>0</v>
      </c>
      <c r="M944" s="134">
        <v>0</v>
      </c>
      <c r="N944" s="142">
        <v>0</v>
      </c>
      <c r="O944" s="142">
        <v>0</v>
      </c>
      <c r="P944" s="142">
        <v>0</v>
      </c>
      <c r="Q944" s="142">
        <v>0</v>
      </c>
      <c r="R944" s="142">
        <v>0</v>
      </c>
      <c r="S944" s="142">
        <v>0</v>
      </c>
      <c r="T944" s="142">
        <v>0</v>
      </c>
      <c r="U944" s="142">
        <v>0</v>
      </c>
      <c r="V944" s="142">
        <v>0</v>
      </c>
      <c r="W944" s="142">
        <v>0</v>
      </c>
    </row>
    <row r="945" spans="1:23" ht="15.75" x14ac:dyDescent="0.25">
      <c r="A945" s="173"/>
      <c r="B945" s="189" t="s">
        <v>462</v>
      </c>
      <c r="C945" s="177"/>
      <c r="D945" s="168">
        <f t="shared" ref="D945:L945" si="355">SUM(D946:D947)</f>
        <v>0</v>
      </c>
      <c r="E945" s="168">
        <f t="shared" si="355"/>
        <v>0</v>
      </c>
      <c r="F945" s="168">
        <f t="shared" si="355"/>
        <v>0</v>
      </c>
      <c r="G945" s="168">
        <f t="shared" si="355"/>
        <v>0</v>
      </c>
      <c r="H945" s="168">
        <f t="shared" si="355"/>
        <v>0</v>
      </c>
      <c r="I945" s="168">
        <f t="shared" si="355"/>
        <v>0</v>
      </c>
      <c r="J945" s="168">
        <f t="shared" si="355"/>
        <v>0</v>
      </c>
      <c r="K945" s="168">
        <f t="shared" si="355"/>
        <v>0</v>
      </c>
      <c r="L945" s="168">
        <f t="shared" si="355"/>
        <v>0</v>
      </c>
      <c r="M945" s="168">
        <v>0</v>
      </c>
      <c r="N945" s="168">
        <f t="shared" ref="N945:W945" si="356">SUM(N946:N947)</f>
        <v>0</v>
      </c>
      <c r="O945" s="168">
        <f t="shared" si="356"/>
        <v>0</v>
      </c>
      <c r="P945" s="168">
        <f t="shared" si="356"/>
        <v>0</v>
      </c>
      <c r="Q945" s="168">
        <f t="shared" si="356"/>
        <v>0</v>
      </c>
      <c r="R945" s="168">
        <f t="shared" si="356"/>
        <v>0</v>
      </c>
      <c r="S945" s="168">
        <f t="shared" si="356"/>
        <v>0</v>
      </c>
      <c r="T945" s="168">
        <f t="shared" si="356"/>
        <v>0</v>
      </c>
      <c r="U945" s="168">
        <f t="shared" si="356"/>
        <v>0</v>
      </c>
      <c r="V945" s="168">
        <f t="shared" si="356"/>
        <v>0</v>
      </c>
      <c r="W945" s="168">
        <f t="shared" si="356"/>
        <v>0</v>
      </c>
    </row>
    <row r="946" spans="1:23" ht="63" x14ac:dyDescent="0.25">
      <c r="A946" s="141">
        <f t="shared" si="342"/>
        <v>817</v>
      </c>
      <c r="B946" s="135" t="s">
        <v>1331</v>
      </c>
      <c r="C946" s="136" t="s">
        <v>1332</v>
      </c>
      <c r="D946" s="142">
        <v>0</v>
      </c>
      <c r="E946" s="142">
        <v>0</v>
      </c>
      <c r="F946" s="142">
        <v>0</v>
      </c>
      <c r="G946" s="142">
        <v>0</v>
      </c>
      <c r="H946" s="142">
        <v>0</v>
      </c>
      <c r="I946" s="142">
        <v>0</v>
      </c>
      <c r="J946" s="172">
        <v>0</v>
      </c>
      <c r="K946" s="172">
        <v>0</v>
      </c>
      <c r="L946" s="134">
        <v>0</v>
      </c>
      <c r="M946" s="134">
        <v>0</v>
      </c>
      <c r="N946" s="172">
        <f t="shared" ref="N946:W946" si="357">N947</f>
        <v>0</v>
      </c>
      <c r="O946" s="172">
        <f t="shared" si="357"/>
        <v>0</v>
      </c>
      <c r="P946" s="172">
        <f t="shared" si="357"/>
        <v>0</v>
      </c>
      <c r="Q946" s="172">
        <f t="shared" si="357"/>
        <v>0</v>
      </c>
      <c r="R946" s="172">
        <f t="shared" si="357"/>
        <v>0</v>
      </c>
      <c r="S946" s="172">
        <f t="shared" si="357"/>
        <v>0</v>
      </c>
      <c r="T946" s="172">
        <f t="shared" si="357"/>
        <v>0</v>
      </c>
      <c r="U946" s="172">
        <f t="shared" si="357"/>
        <v>0</v>
      </c>
      <c r="V946" s="172">
        <f t="shared" si="357"/>
        <v>0</v>
      </c>
      <c r="W946" s="172">
        <f t="shared" si="357"/>
        <v>0</v>
      </c>
    </row>
    <row r="947" spans="1:23" ht="63" x14ac:dyDescent="0.25">
      <c r="A947" s="141">
        <f t="shared" si="342"/>
        <v>818</v>
      </c>
      <c r="B947" s="140" t="s">
        <v>1333</v>
      </c>
      <c r="C947" s="132" t="s">
        <v>2082</v>
      </c>
      <c r="D947" s="142">
        <v>0</v>
      </c>
      <c r="E947" s="142">
        <v>0</v>
      </c>
      <c r="F947" s="142">
        <v>0</v>
      </c>
      <c r="G947" s="142">
        <v>0</v>
      </c>
      <c r="H947" s="142">
        <v>0</v>
      </c>
      <c r="I947" s="142">
        <v>0</v>
      </c>
      <c r="J947" s="142"/>
      <c r="K947" s="142"/>
      <c r="L947" s="134">
        <v>0</v>
      </c>
      <c r="M947" s="134">
        <v>0</v>
      </c>
      <c r="N947" s="142">
        <v>0</v>
      </c>
      <c r="O947" s="142">
        <v>0</v>
      </c>
      <c r="P947" s="142">
        <v>0</v>
      </c>
      <c r="Q947" s="142">
        <v>0</v>
      </c>
      <c r="R947" s="142">
        <v>0</v>
      </c>
      <c r="S947" s="142">
        <v>0</v>
      </c>
      <c r="T947" s="142">
        <v>0</v>
      </c>
      <c r="U947" s="142">
        <v>0</v>
      </c>
      <c r="V947" s="142">
        <v>0</v>
      </c>
      <c r="W947" s="142">
        <v>0</v>
      </c>
    </row>
    <row r="948" spans="1:23" ht="15.75" x14ac:dyDescent="0.25">
      <c r="A948" s="173"/>
      <c r="B948" s="192" t="s">
        <v>339</v>
      </c>
      <c r="C948" s="193"/>
      <c r="D948" s="203">
        <f t="shared" ref="D948:L948" si="358">SUM(D949:D956)</f>
        <v>0</v>
      </c>
      <c r="E948" s="203">
        <f t="shared" si="358"/>
        <v>0</v>
      </c>
      <c r="F948" s="203">
        <f t="shared" si="358"/>
        <v>4.6850000000000005</v>
      </c>
      <c r="G948" s="203">
        <f t="shared" si="358"/>
        <v>0</v>
      </c>
      <c r="H948" s="203">
        <f t="shared" si="358"/>
        <v>0.57999999999999996</v>
      </c>
      <c r="I948" s="203">
        <f t="shared" si="358"/>
        <v>0</v>
      </c>
      <c r="J948" s="203">
        <f t="shared" si="358"/>
        <v>0</v>
      </c>
      <c r="K948" s="203">
        <f t="shared" si="358"/>
        <v>0</v>
      </c>
      <c r="L948" s="203">
        <f t="shared" si="358"/>
        <v>5.2650000000000006</v>
      </c>
      <c r="M948" s="203">
        <v>0</v>
      </c>
      <c r="N948" s="203">
        <f t="shared" ref="N948:W948" si="359">SUM(N949:N956)</f>
        <v>0</v>
      </c>
      <c r="O948" s="203">
        <f t="shared" si="359"/>
        <v>0</v>
      </c>
      <c r="P948" s="203">
        <f t="shared" si="359"/>
        <v>0</v>
      </c>
      <c r="Q948" s="203">
        <f t="shared" si="359"/>
        <v>0</v>
      </c>
      <c r="R948" s="203">
        <f t="shared" si="359"/>
        <v>0</v>
      </c>
      <c r="S948" s="203">
        <f t="shared" si="359"/>
        <v>0</v>
      </c>
      <c r="T948" s="203">
        <f t="shared" si="359"/>
        <v>0</v>
      </c>
      <c r="U948" s="203">
        <f t="shared" si="359"/>
        <v>0</v>
      </c>
      <c r="V948" s="203">
        <f t="shared" si="359"/>
        <v>0</v>
      </c>
      <c r="W948" s="203">
        <f t="shared" si="359"/>
        <v>0</v>
      </c>
    </row>
    <row r="949" spans="1:23" ht="63" x14ac:dyDescent="0.25">
      <c r="A949" s="141">
        <f t="shared" si="342"/>
        <v>819</v>
      </c>
      <c r="B949" s="140" t="s">
        <v>1334</v>
      </c>
      <c r="C949" s="132" t="s">
        <v>2083</v>
      </c>
      <c r="D949" s="142">
        <v>0</v>
      </c>
      <c r="E949" s="142">
        <v>0</v>
      </c>
      <c r="F949" s="142">
        <v>0</v>
      </c>
      <c r="G949" s="142">
        <v>0</v>
      </c>
      <c r="H949" s="142">
        <v>0</v>
      </c>
      <c r="I949" s="142">
        <v>0</v>
      </c>
      <c r="J949" s="142"/>
      <c r="K949" s="142"/>
      <c r="L949" s="134">
        <v>0</v>
      </c>
      <c r="M949" s="134">
        <v>0</v>
      </c>
      <c r="N949" s="142">
        <v>0</v>
      </c>
      <c r="O949" s="142">
        <v>0</v>
      </c>
      <c r="P949" s="142">
        <v>0</v>
      </c>
      <c r="Q949" s="142">
        <v>0</v>
      </c>
      <c r="R949" s="142">
        <v>0</v>
      </c>
      <c r="S949" s="142">
        <v>0</v>
      </c>
      <c r="T949" s="142">
        <v>0</v>
      </c>
      <c r="U949" s="142">
        <v>0</v>
      </c>
      <c r="V949" s="142">
        <v>0</v>
      </c>
      <c r="W949" s="142">
        <v>0</v>
      </c>
    </row>
    <row r="950" spans="1:23" ht="47.25" x14ac:dyDescent="0.25">
      <c r="A950" s="141">
        <f t="shared" si="342"/>
        <v>820</v>
      </c>
      <c r="B950" s="140" t="s">
        <v>1335</v>
      </c>
      <c r="C950" s="132" t="s">
        <v>1336</v>
      </c>
      <c r="D950" s="142">
        <v>0</v>
      </c>
      <c r="E950" s="142">
        <v>0</v>
      </c>
      <c r="F950" s="142">
        <v>0</v>
      </c>
      <c r="G950" s="142">
        <v>0</v>
      </c>
      <c r="H950" s="142">
        <v>0</v>
      </c>
      <c r="I950" s="142">
        <v>0</v>
      </c>
      <c r="J950" s="142"/>
      <c r="K950" s="142"/>
      <c r="L950" s="134">
        <v>0</v>
      </c>
      <c r="M950" s="134">
        <v>0</v>
      </c>
      <c r="N950" s="142">
        <v>0</v>
      </c>
      <c r="O950" s="142">
        <v>0</v>
      </c>
      <c r="P950" s="142">
        <v>0</v>
      </c>
      <c r="Q950" s="142">
        <v>0</v>
      </c>
      <c r="R950" s="142">
        <v>0</v>
      </c>
      <c r="S950" s="142">
        <v>0</v>
      </c>
      <c r="T950" s="142">
        <v>0</v>
      </c>
      <c r="U950" s="142">
        <v>0</v>
      </c>
      <c r="V950" s="142">
        <v>0</v>
      </c>
      <c r="W950" s="142">
        <v>0</v>
      </c>
    </row>
    <row r="951" spans="1:23" ht="47.25" x14ac:dyDescent="0.25">
      <c r="A951" s="141">
        <f t="shared" si="342"/>
        <v>821</v>
      </c>
      <c r="B951" s="140" t="s">
        <v>1337</v>
      </c>
      <c r="C951" s="132" t="s">
        <v>1338</v>
      </c>
      <c r="D951" s="142">
        <v>0</v>
      </c>
      <c r="E951" s="142">
        <v>0</v>
      </c>
      <c r="F951" s="142">
        <v>0</v>
      </c>
      <c r="G951" s="142">
        <v>0</v>
      </c>
      <c r="H951" s="142">
        <v>0</v>
      </c>
      <c r="I951" s="142">
        <v>0</v>
      </c>
      <c r="J951" s="142"/>
      <c r="K951" s="142"/>
      <c r="L951" s="134">
        <v>0</v>
      </c>
      <c r="M951" s="134">
        <v>0</v>
      </c>
      <c r="N951" s="142">
        <v>0</v>
      </c>
      <c r="O951" s="142">
        <v>0</v>
      </c>
      <c r="P951" s="142">
        <v>0</v>
      </c>
      <c r="Q951" s="142">
        <v>0</v>
      </c>
      <c r="R951" s="142">
        <v>0</v>
      </c>
      <c r="S951" s="142">
        <v>0</v>
      </c>
      <c r="T951" s="142">
        <v>0</v>
      </c>
      <c r="U951" s="142">
        <v>0</v>
      </c>
      <c r="V951" s="142">
        <v>0</v>
      </c>
      <c r="W951" s="142">
        <v>0</v>
      </c>
    </row>
    <row r="952" spans="1:23" ht="63" x14ac:dyDescent="0.25">
      <c r="A952" s="141">
        <f t="shared" si="342"/>
        <v>822</v>
      </c>
      <c r="B952" s="140" t="s">
        <v>2084</v>
      </c>
      <c r="C952" s="132" t="s">
        <v>1339</v>
      </c>
      <c r="D952" s="142">
        <v>0</v>
      </c>
      <c r="E952" s="142">
        <v>0</v>
      </c>
      <c r="F952" s="142">
        <v>2.8450000000000002</v>
      </c>
      <c r="G952" s="142">
        <v>0</v>
      </c>
      <c r="H952" s="142">
        <v>0</v>
      </c>
      <c r="I952" s="142">
        <v>0</v>
      </c>
      <c r="J952" s="142"/>
      <c r="K952" s="142"/>
      <c r="L952" s="134">
        <v>2.8450000000000002</v>
      </c>
      <c r="M952" s="134">
        <v>0</v>
      </c>
      <c r="N952" s="142">
        <v>0</v>
      </c>
      <c r="O952" s="142">
        <v>0</v>
      </c>
      <c r="P952" s="142">
        <v>0</v>
      </c>
      <c r="Q952" s="142">
        <v>0</v>
      </c>
      <c r="R952" s="142">
        <v>0</v>
      </c>
      <c r="S952" s="142">
        <v>0</v>
      </c>
      <c r="T952" s="142">
        <v>0</v>
      </c>
      <c r="U952" s="142">
        <v>0</v>
      </c>
      <c r="V952" s="142">
        <v>0</v>
      </c>
      <c r="W952" s="142">
        <v>0</v>
      </c>
    </row>
    <row r="953" spans="1:23" ht="47.25" x14ac:dyDescent="0.25">
      <c r="A953" s="267">
        <f t="shared" si="342"/>
        <v>823</v>
      </c>
      <c r="B953" s="140" t="s">
        <v>1340</v>
      </c>
      <c r="C953" s="132" t="s">
        <v>1341</v>
      </c>
      <c r="D953" s="142">
        <v>0</v>
      </c>
      <c r="E953" s="142">
        <v>0</v>
      </c>
      <c r="F953" s="142">
        <v>0</v>
      </c>
      <c r="G953" s="142">
        <v>0</v>
      </c>
      <c r="H953" s="142">
        <v>0</v>
      </c>
      <c r="I953" s="142">
        <v>0</v>
      </c>
      <c r="J953" s="142"/>
      <c r="K953" s="142"/>
      <c r="L953" s="134">
        <v>0</v>
      </c>
      <c r="M953" s="134">
        <v>0</v>
      </c>
      <c r="N953" s="142">
        <v>0</v>
      </c>
      <c r="O953" s="142">
        <v>0</v>
      </c>
      <c r="P953" s="142">
        <v>0</v>
      </c>
      <c r="Q953" s="142">
        <v>0</v>
      </c>
      <c r="R953" s="142">
        <v>0</v>
      </c>
      <c r="S953" s="142">
        <v>0</v>
      </c>
      <c r="T953" s="142">
        <v>0</v>
      </c>
      <c r="U953" s="142">
        <v>0</v>
      </c>
      <c r="V953" s="142">
        <v>0</v>
      </c>
      <c r="W953" s="142">
        <v>0</v>
      </c>
    </row>
    <row r="954" spans="1:23" ht="78.75" x14ac:dyDescent="0.25">
      <c r="A954" s="141">
        <f t="shared" si="342"/>
        <v>824</v>
      </c>
      <c r="B954" s="140" t="s">
        <v>1342</v>
      </c>
      <c r="C954" s="132" t="s">
        <v>2085</v>
      </c>
      <c r="D954" s="142">
        <v>0</v>
      </c>
      <c r="E954" s="142">
        <v>0</v>
      </c>
      <c r="F954" s="142">
        <v>0.72</v>
      </c>
      <c r="G954" s="142">
        <v>0</v>
      </c>
      <c r="H954" s="142">
        <v>0</v>
      </c>
      <c r="I954" s="142">
        <v>0</v>
      </c>
      <c r="J954" s="142"/>
      <c r="K954" s="142"/>
      <c r="L954" s="134">
        <v>0.72</v>
      </c>
      <c r="M954" s="134">
        <v>0</v>
      </c>
      <c r="N954" s="142">
        <v>0</v>
      </c>
      <c r="O954" s="142">
        <v>0</v>
      </c>
      <c r="P954" s="142">
        <v>0</v>
      </c>
      <c r="Q954" s="142">
        <v>0</v>
      </c>
      <c r="R954" s="142">
        <v>0</v>
      </c>
      <c r="S954" s="142">
        <v>0</v>
      </c>
      <c r="T954" s="142">
        <v>0</v>
      </c>
      <c r="U954" s="142">
        <v>0</v>
      </c>
      <c r="V954" s="142">
        <v>0</v>
      </c>
      <c r="W954" s="142">
        <v>0</v>
      </c>
    </row>
    <row r="955" spans="1:23" ht="78.75" x14ac:dyDescent="0.25">
      <c r="A955" s="141">
        <f t="shared" si="342"/>
        <v>825</v>
      </c>
      <c r="B955" s="140" t="s">
        <v>2086</v>
      </c>
      <c r="C955" s="132" t="s">
        <v>2087</v>
      </c>
      <c r="D955" s="142">
        <v>0</v>
      </c>
      <c r="E955" s="142">
        <v>0</v>
      </c>
      <c r="F955" s="142">
        <v>0</v>
      </c>
      <c r="G955" s="142">
        <v>0</v>
      </c>
      <c r="H955" s="142">
        <v>0.57999999999999996</v>
      </c>
      <c r="I955" s="142">
        <v>0</v>
      </c>
      <c r="J955" s="142"/>
      <c r="K955" s="142"/>
      <c r="L955" s="134">
        <v>0.57999999999999996</v>
      </c>
      <c r="M955" s="134">
        <v>0</v>
      </c>
      <c r="N955" s="142">
        <v>0</v>
      </c>
      <c r="O955" s="142">
        <v>0</v>
      </c>
      <c r="P955" s="142">
        <v>0</v>
      </c>
      <c r="Q955" s="142">
        <v>0</v>
      </c>
      <c r="R955" s="142">
        <v>0</v>
      </c>
      <c r="S955" s="142">
        <v>0</v>
      </c>
      <c r="T955" s="142">
        <v>0</v>
      </c>
      <c r="U955" s="142">
        <v>0</v>
      </c>
      <c r="V955" s="142">
        <v>0</v>
      </c>
      <c r="W955" s="142">
        <v>0</v>
      </c>
    </row>
    <row r="956" spans="1:23" ht="78.75" x14ac:dyDescent="0.25">
      <c r="A956" s="141">
        <f t="shared" si="342"/>
        <v>826</v>
      </c>
      <c r="B956" s="140" t="s">
        <v>2088</v>
      </c>
      <c r="C956" s="132" t="s">
        <v>1602</v>
      </c>
      <c r="D956" s="142">
        <v>0</v>
      </c>
      <c r="E956" s="142">
        <v>0</v>
      </c>
      <c r="F956" s="142">
        <v>1.1200000000000001</v>
      </c>
      <c r="G956" s="142">
        <v>0</v>
      </c>
      <c r="H956" s="142">
        <v>0</v>
      </c>
      <c r="I956" s="142">
        <v>0</v>
      </c>
      <c r="J956" s="142"/>
      <c r="K956" s="142"/>
      <c r="L956" s="134">
        <v>1.1200000000000001</v>
      </c>
      <c r="M956" s="134">
        <v>0</v>
      </c>
      <c r="N956" s="142">
        <v>0</v>
      </c>
      <c r="O956" s="142">
        <v>0</v>
      </c>
      <c r="P956" s="142">
        <v>0</v>
      </c>
      <c r="Q956" s="142">
        <v>0</v>
      </c>
      <c r="R956" s="142">
        <v>0</v>
      </c>
      <c r="S956" s="142">
        <v>0</v>
      </c>
      <c r="T956" s="142">
        <v>0</v>
      </c>
      <c r="U956" s="142">
        <v>0</v>
      </c>
      <c r="V956" s="142">
        <v>0</v>
      </c>
      <c r="W956" s="142">
        <v>0</v>
      </c>
    </row>
    <row r="957" spans="1:23" ht="15.75" x14ac:dyDescent="0.25">
      <c r="A957" s="173"/>
      <c r="B957" s="189" t="s">
        <v>468</v>
      </c>
      <c r="C957" s="177"/>
      <c r="D957" s="168">
        <f t="shared" ref="D957:L957" si="360">SUM(D958:D959)</f>
        <v>0</v>
      </c>
      <c r="E957" s="168">
        <f t="shared" si="360"/>
        <v>0</v>
      </c>
      <c r="F957" s="168">
        <f t="shared" si="360"/>
        <v>0</v>
      </c>
      <c r="G957" s="168">
        <f t="shared" si="360"/>
        <v>0</v>
      </c>
      <c r="H957" s="168">
        <f t="shared" si="360"/>
        <v>1.966</v>
      </c>
      <c r="I957" s="168">
        <f t="shared" si="360"/>
        <v>0.8</v>
      </c>
      <c r="J957" s="168">
        <f t="shared" si="360"/>
        <v>0</v>
      </c>
      <c r="K957" s="168">
        <f t="shared" si="360"/>
        <v>0</v>
      </c>
      <c r="L957" s="168">
        <f t="shared" si="360"/>
        <v>1.966</v>
      </c>
      <c r="M957" s="168">
        <v>0.8</v>
      </c>
      <c r="N957" s="168">
        <f t="shared" ref="N957:W957" si="361">SUM(N958:N959)</f>
        <v>0</v>
      </c>
      <c r="O957" s="168">
        <f t="shared" si="361"/>
        <v>0</v>
      </c>
      <c r="P957" s="168">
        <f t="shared" si="361"/>
        <v>0</v>
      </c>
      <c r="Q957" s="168">
        <f t="shared" si="361"/>
        <v>0</v>
      </c>
      <c r="R957" s="168">
        <f t="shared" si="361"/>
        <v>0</v>
      </c>
      <c r="S957" s="168">
        <f t="shared" si="361"/>
        <v>0</v>
      </c>
      <c r="T957" s="168">
        <f t="shared" si="361"/>
        <v>0</v>
      </c>
      <c r="U957" s="168">
        <f t="shared" si="361"/>
        <v>0</v>
      </c>
      <c r="V957" s="168">
        <f t="shared" si="361"/>
        <v>0</v>
      </c>
      <c r="W957" s="168">
        <f t="shared" si="361"/>
        <v>0</v>
      </c>
    </row>
    <row r="958" spans="1:23" ht="47.25" x14ac:dyDescent="0.25">
      <c r="A958" s="141">
        <f t="shared" si="342"/>
        <v>827</v>
      </c>
      <c r="B958" s="135" t="s">
        <v>1343</v>
      </c>
      <c r="C958" s="136" t="s">
        <v>1344</v>
      </c>
      <c r="D958" s="142">
        <v>0</v>
      </c>
      <c r="E958" s="142">
        <v>0</v>
      </c>
      <c r="F958" s="142">
        <v>0</v>
      </c>
      <c r="G958" s="142">
        <v>0</v>
      </c>
      <c r="H958" s="142">
        <v>0</v>
      </c>
      <c r="I958" s="142">
        <v>0</v>
      </c>
      <c r="J958" s="172">
        <v>0</v>
      </c>
      <c r="K958" s="172">
        <v>0</v>
      </c>
      <c r="L958" s="134">
        <v>0</v>
      </c>
      <c r="M958" s="134">
        <v>0</v>
      </c>
      <c r="N958" s="172">
        <f t="shared" ref="N958:W958" si="362">SUM(N959:N962)</f>
        <v>0</v>
      </c>
      <c r="O958" s="172">
        <f t="shared" si="362"/>
        <v>0</v>
      </c>
      <c r="P958" s="172">
        <f t="shared" si="362"/>
        <v>0</v>
      </c>
      <c r="Q958" s="172">
        <f t="shared" si="362"/>
        <v>0</v>
      </c>
      <c r="R958" s="172">
        <f t="shared" si="362"/>
        <v>0</v>
      </c>
      <c r="S958" s="172">
        <f t="shared" si="362"/>
        <v>0</v>
      </c>
      <c r="T958" s="172">
        <f t="shared" si="362"/>
        <v>0</v>
      </c>
      <c r="U958" s="172">
        <f t="shared" si="362"/>
        <v>0</v>
      </c>
      <c r="V958" s="172">
        <f t="shared" si="362"/>
        <v>0</v>
      </c>
      <c r="W958" s="172">
        <f t="shared" si="362"/>
        <v>0</v>
      </c>
    </row>
    <row r="959" spans="1:23" ht="78.75" x14ac:dyDescent="0.25">
      <c r="A959" s="141">
        <f t="shared" si="342"/>
        <v>828</v>
      </c>
      <c r="B959" s="140" t="s">
        <v>1345</v>
      </c>
      <c r="C959" s="132" t="s">
        <v>2089</v>
      </c>
      <c r="D959" s="142">
        <v>0</v>
      </c>
      <c r="E959" s="142">
        <v>0</v>
      </c>
      <c r="F959" s="142">
        <v>0</v>
      </c>
      <c r="G959" s="142">
        <v>0</v>
      </c>
      <c r="H959" s="142">
        <v>1.966</v>
      </c>
      <c r="I959" s="142">
        <v>0.8</v>
      </c>
      <c r="J959" s="142"/>
      <c r="K959" s="142"/>
      <c r="L959" s="134">
        <v>1.966</v>
      </c>
      <c r="M959" s="134">
        <v>0.8</v>
      </c>
      <c r="N959" s="142">
        <v>0</v>
      </c>
      <c r="O959" s="142">
        <v>0</v>
      </c>
      <c r="P959" s="142">
        <v>0</v>
      </c>
      <c r="Q959" s="142">
        <v>0</v>
      </c>
      <c r="R959" s="142">
        <v>0</v>
      </c>
      <c r="S959" s="142">
        <v>0</v>
      </c>
      <c r="T959" s="142">
        <v>0</v>
      </c>
      <c r="U959" s="142">
        <v>0</v>
      </c>
      <c r="V959" s="142">
        <v>0</v>
      </c>
      <c r="W959" s="142">
        <v>0</v>
      </c>
    </row>
    <row r="960" spans="1:23" ht="15.75" x14ac:dyDescent="0.25">
      <c r="A960" s="173"/>
      <c r="B960" s="189" t="s">
        <v>483</v>
      </c>
      <c r="C960" s="177"/>
      <c r="D960" s="168">
        <f t="shared" ref="D960:L960" si="363">SUM(D961:D962)</f>
        <v>0.17</v>
      </c>
      <c r="E960" s="168">
        <f t="shared" si="363"/>
        <v>0</v>
      </c>
      <c r="F960" s="168">
        <f t="shared" si="363"/>
        <v>0</v>
      </c>
      <c r="G960" s="168">
        <f t="shared" si="363"/>
        <v>0</v>
      </c>
      <c r="H960" s="168">
        <f t="shared" si="363"/>
        <v>0</v>
      </c>
      <c r="I960" s="168">
        <f t="shared" si="363"/>
        <v>0</v>
      </c>
      <c r="J960" s="168">
        <f t="shared" si="363"/>
        <v>0</v>
      </c>
      <c r="K960" s="168">
        <f t="shared" si="363"/>
        <v>0</v>
      </c>
      <c r="L960" s="168">
        <f t="shared" si="363"/>
        <v>0.17</v>
      </c>
      <c r="M960" s="168">
        <v>0</v>
      </c>
      <c r="N960" s="168">
        <f t="shared" ref="N960:W960" si="364">SUM(N961:N962)</f>
        <v>0</v>
      </c>
      <c r="O960" s="168">
        <f t="shared" si="364"/>
        <v>0</v>
      </c>
      <c r="P960" s="168">
        <f t="shared" si="364"/>
        <v>0</v>
      </c>
      <c r="Q960" s="168">
        <f t="shared" si="364"/>
        <v>0</v>
      </c>
      <c r="R960" s="168">
        <f t="shared" si="364"/>
        <v>0</v>
      </c>
      <c r="S960" s="168">
        <f t="shared" si="364"/>
        <v>0</v>
      </c>
      <c r="T960" s="168">
        <f t="shared" si="364"/>
        <v>0</v>
      </c>
      <c r="U960" s="168">
        <f t="shared" si="364"/>
        <v>0</v>
      </c>
      <c r="V960" s="168">
        <f t="shared" si="364"/>
        <v>0</v>
      </c>
      <c r="W960" s="168">
        <f t="shared" si="364"/>
        <v>0</v>
      </c>
    </row>
    <row r="961" spans="1:23" ht="78.75" x14ac:dyDescent="0.25">
      <c r="A961" s="141">
        <f t="shared" si="342"/>
        <v>829</v>
      </c>
      <c r="B961" s="140" t="s">
        <v>1346</v>
      </c>
      <c r="C961" s="132" t="s">
        <v>1347</v>
      </c>
      <c r="D961" s="142">
        <v>0</v>
      </c>
      <c r="E961" s="142">
        <v>0</v>
      </c>
      <c r="F961" s="142">
        <v>0</v>
      </c>
      <c r="G961" s="142">
        <v>0</v>
      </c>
      <c r="H961" s="142">
        <v>0</v>
      </c>
      <c r="I961" s="142">
        <v>0</v>
      </c>
      <c r="J961" s="142"/>
      <c r="K961" s="142"/>
      <c r="L961" s="134">
        <v>0</v>
      </c>
      <c r="M961" s="134">
        <v>0</v>
      </c>
      <c r="N961" s="142">
        <v>0</v>
      </c>
      <c r="O961" s="142">
        <v>0</v>
      </c>
      <c r="P961" s="142">
        <v>0</v>
      </c>
      <c r="Q961" s="142">
        <v>0</v>
      </c>
      <c r="R961" s="142">
        <v>0</v>
      </c>
      <c r="S961" s="142">
        <v>0</v>
      </c>
      <c r="T961" s="142">
        <v>0</v>
      </c>
      <c r="U961" s="142">
        <v>0</v>
      </c>
      <c r="V961" s="142">
        <v>0</v>
      </c>
      <c r="W961" s="142">
        <v>0</v>
      </c>
    </row>
    <row r="962" spans="1:23" ht="78.75" x14ac:dyDescent="0.25">
      <c r="A962" s="141">
        <f t="shared" si="342"/>
        <v>830</v>
      </c>
      <c r="B962" s="140" t="s">
        <v>1348</v>
      </c>
      <c r="C962" s="132" t="s">
        <v>2090</v>
      </c>
      <c r="D962" s="142">
        <v>0.17</v>
      </c>
      <c r="E962" s="142">
        <v>0</v>
      </c>
      <c r="F962" s="142">
        <v>0</v>
      </c>
      <c r="G962" s="142">
        <v>0</v>
      </c>
      <c r="H962" s="142">
        <v>0</v>
      </c>
      <c r="I962" s="142">
        <v>0</v>
      </c>
      <c r="J962" s="142"/>
      <c r="K962" s="142"/>
      <c r="L962" s="134">
        <v>0.17</v>
      </c>
      <c r="M962" s="134">
        <v>0</v>
      </c>
      <c r="N962" s="142">
        <v>0</v>
      </c>
      <c r="O962" s="142">
        <v>0</v>
      </c>
      <c r="P962" s="142">
        <v>0</v>
      </c>
      <c r="Q962" s="142">
        <v>0</v>
      </c>
      <c r="R962" s="142">
        <v>0</v>
      </c>
      <c r="S962" s="142">
        <v>0</v>
      </c>
      <c r="T962" s="142">
        <v>0</v>
      </c>
      <c r="U962" s="142">
        <v>0</v>
      </c>
      <c r="V962" s="142">
        <v>0</v>
      </c>
      <c r="W962" s="142">
        <v>0</v>
      </c>
    </row>
    <row r="963" spans="1:23" ht="15.75" x14ac:dyDescent="0.25">
      <c r="A963" s="173"/>
      <c r="B963" s="192" t="s">
        <v>532</v>
      </c>
      <c r="C963" s="193"/>
      <c r="D963" s="203">
        <f t="shared" ref="D963:L963" si="365">SUM(D964:D982)</f>
        <v>11.68</v>
      </c>
      <c r="E963" s="203">
        <f t="shared" si="365"/>
        <v>0</v>
      </c>
      <c r="F963" s="203">
        <f t="shared" si="365"/>
        <v>1.5744</v>
      </c>
      <c r="G963" s="203">
        <f t="shared" si="365"/>
        <v>2.52</v>
      </c>
      <c r="H963" s="203">
        <f t="shared" si="365"/>
        <v>0</v>
      </c>
      <c r="I963" s="203">
        <f t="shared" si="365"/>
        <v>0</v>
      </c>
      <c r="J963" s="203">
        <f t="shared" si="365"/>
        <v>0</v>
      </c>
      <c r="K963" s="203">
        <f t="shared" si="365"/>
        <v>0</v>
      </c>
      <c r="L963" s="203">
        <f t="shared" si="365"/>
        <v>13.2544</v>
      </c>
      <c r="M963" s="203">
        <v>2.52</v>
      </c>
      <c r="N963" s="203">
        <f t="shared" ref="N963:W963" si="366">SUM(N964:N982)</f>
        <v>0</v>
      </c>
      <c r="O963" s="203">
        <f t="shared" si="366"/>
        <v>0</v>
      </c>
      <c r="P963" s="203">
        <f t="shared" si="366"/>
        <v>0</v>
      </c>
      <c r="Q963" s="203">
        <f t="shared" si="366"/>
        <v>0</v>
      </c>
      <c r="R963" s="203">
        <f t="shared" si="366"/>
        <v>0</v>
      </c>
      <c r="S963" s="203">
        <f t="shared" si="366"/>
        <v>0</v>
      </c>
      <c r="T963" s="203">
        <f t="shared" si="366"/>
        <v>0</v>
      </c>
      <c r="U963" s="203">
        <f t="shared" si="366"/>
        <v>0</v>
      </c>
      <c r="V963" s="203">
        <f t="shared" si="366"/>
        <v>0</v>
      </c>
      <c r="W963" s="203">
        <f t="shared" si="366"/>
        <v>0</v>
      </c>
    </row>
    <row r="964" spans="1:23" ht="78.75" x14ac:dyDescent="0.25">
      <c r="A964" s="141">
        <f t="shared" si="342"/>
        <v>831</v>
      </c>
      <c r="B964" s="140" t="s">
        <v>1349</v>
      </c>
      <c r="C964" s="132" t="s">
        <v>2091</v>
      </c>
      <c r="D964" s="142">
        <v>0</v>
      </c>
      <c r="E964" s="142">
        <v>0</v>
      </c>
      <c r="F964" s="142">
        <v>0</v>
      </c>
      <c r="G964" s="142">
        <v>0</v>
      </c>
      <c r="H964" s="142">
        <v>0</v>
      </c>
      <c r="I964" s="142">
        <v>0</v>
      </c>
      <c r="J964" s="142"/>
      <c r="K964" s="142"/>
      <c r="L964" s="134">
        <v>0</v>
      </c>
      <c r="M964" s="134">
        <v>0</v>
      </c>
      <c r="N964" s="142">
        <v>0</v>
      </c>
      <c r="O964" s="142">
        <v>0</v>
      </c>
      <c r="P964" s="142">
        <v>0</v>
      </c>
      <c r="Q964" s="142">
        <v>0</v>
      </c>
      <c r="R964" s="142">
        <v>0</v>
      </c>
      <c r="S964" s="142">
        <v>0</v>
      </c>
      <c r="T964" s="142">
        <v>0</v>
      </c>
      <c r="U964" s="142">
        <v>0</v>
      </c>
      <c r="V964" s="142">
        <v>0</v>
      </c>
      <c r="W964" s="142">
        <v>0</v>
      </c>
    </row>
    <row r="965" spans="1:23" ht="47.25" x14ac:dyDescent="0.25">
      <c r="A965" s="141">
        <f t="shared" si="342"/>
        <v>832</v>
      </c>
      <c r="B965" s="135" t="s">
        <v>1350</v>
      </c>
      <c r="C965" s="136" t="s">
        <v>1351</v>
      </c>
      <c r="D965" s="142">
        <v>0</v>
      </c>
      <c r="E965" s="142">
        <v>0</v>
      </c>
      <c r="F965" s="142">
        <v>0</v>
      </c>
      <c r="G965" s="142">
        <v>0</v>
      </c>
      <c r="H965" s="142">
        <v>0</v>
      </c>
      <c r="I965" s="142">
        <v>0</v>
      </c>
      <c r="J965" s="172">
        <v>0</v>
      </c>
      <c r="K965" s="172">
        <v>0</v>
      </c>
      <c r="L965" s="134">
        <v>0</v>
      </c>
      <c r="M965" s="134">
        <v>0</v>
      </c>
      <c r="N965" s="172">
        <f t="shared" ref="N965:W965" si="367">SUM(N966:N970)</f>
        <v>0</v>
      </c>
      <c r="O965" s="172">
        <f t="shared" si="367"/>
        <v>0</v>
      </c>
      <c r="P965" s="172">
        <f t="shared" si="367"/>
        <v>0</v>
      </c>
      <c r="Q965" s="172">
        <f t="shared" si="367"/>
        <v>0</v>
      </c>
      <c r="R965" s="172">
        <f t="shared" si="367"/>
        <v>0</v>
      </c>
      <c r="S965" s="172">
        <f t="shared" si="367"/>
        <v>0</v>
      </c>
      <c r="T965" s="172">
        <f t="shared" si="367"/>
        <v>0</v>
      </c>
      <c r="U965" s="172">
        <f t="shared" si="367"/>
        <v>0</v>
      </c>
      <c r="V965" s="172">
        <f t="shared" si="367"/>
        <v>0</v>
      </c>
      <c r="W965" s="172">
        <f t="shared" si="367"/>
        <v>0</v>
      </c>
    </row>
    <row r="966" spans="1:23" ht="78.75" x14ac:dyDescent="0.25">
      <c r="A966" s="141">
        <f t="shared" si="342"/>
        <v>833</v>
      </c>
      <c r="B966" s="140" t="s">
        <v>1352</v>
      </c>
      <c r="C966" s="132" t="s">
        <v>1353</v>
      </c>
      <c r="D966" s="142">
        <v>11.68</v>
      </c>
      <c r="E966" s="142">
        <v>0</v>
      </c>
      <c r="F966" s="142">
        <v>0</v>
      </c>
      <c r="G966" s="142">
        <v>0</v>
      </c>
      <c r="H966" s="142">
        <v>0</v>
      </c>
      <c r="I966" s="142">
        <v>0</v>
      </c>
      <c r="J966" s="142"/>
      <c r="K966" s="142"/>
      <c r="L966" s="134">
        <v>11.68</v>
      </c>
      <c r="M966" s="134">
        <v>0</v>
      </c>
      <c r="N966" s="142">
        <v>0</v>
      </c>
      <c r="O966" s="142">
        <v>0</v>
      </c>
      <c r="P966" s="142">
        <v>0</v>
      </c>
      <c r="Q966" s="142">
        <v>0</v>
      </c>
      <c r="R966" s="142">
        <v>0</v>
      </c>
      <c r="S966" s="142">
        <v>0</v>
      </c>
      <c r="T966" s="142">
        <v>0</v>
      </c>
      <c r="U966" s="142">
        <v>0</v>
      </c>
      <c r="V966" s="142">
        <v>0</v>
      </c>
      <c r="W966" s="142">
        <v>0</v>
      </c>
    </row>
    <row r="967" spans="1:23" ht="63" x14ac:dyDescent="0.25">
      <c r="A967" s="141">
        <f t="shared" si="342"/>
        <v>834</v>
      </c>
      <c r="B967" s="140" t="s">
        <v>2092</v>
      </c>
      <c r="C967" s="132" t="s">
        <v>1354</v>
      </c>
      <c r="D967" s="142">
        <v>0</v>
      </c>
      <c r="E967" s="142">
        <v>0</v>
      </c>
      <c r="F967" s="142">
        <v>0</v>
      </c>
      <c r="G967" s="142">
        <v>0</v>
      </c>
      <c r="H967" s="142">
        <v>0</v>
      </c>
      <c r="I967" s="142">
        <v>0</v>
      </c>
      <c r="J967" s="142"/>
      <c r="K967" s="142"/>
      <c r="L967" s="134">
        <v>0</v>
      </c>
      <c r="M967" s="134">
        <v>0</v>
      </c>
      <c r="N967" s="142">
        <v>0</v>
      </c>
      <c r="O967" s="142">
        <v>0</v>
      </c>
      <c r="P967" s="142">
        <v>0</v>
      </c>
      <c r="Q967" s="142">
        <v>0</v>
      </c>
      <c r="R967" s="142">
        <v>0</v>
      </c>
      <c r="S967" s="142">
        <v>0</v>
      </c>
      <c r="T967" s="142">
        <v>0</v>
      </c>
      <c r="U967" s="142">
        <v>0</v>
      </c>
      <c r="V967" s="142">
        <v>0</v>
      </c>
      <c r="W967" s="142">
        <v>0</v>
      </c>
    </row>
    <row r="968" spans="1:23" ht="63" x14ac:dyDescent="0.25">
      <c r="A968" s="141">
        <f t="shared" si="342"/>
        <v>835</v>
      </c>
      <c r="B968" s="140" t="s">
        <v>1355</v>
      </c>
      <c r="C968" s="132" t="s">
        <v>1356</v>
      </c>
      <c r="D968" s="142">
        <v>0</v>
      </c>
      <c r="E968" s="142">
        <v>0</v>
      </c>
      <c r="F968" s="142">
        <v>0.64</v>
      </c>
      <c r="G968" s="142">
        <v>1.26</v>
      </c>
      <c r="H968" s="142">
        <v>0</v>
      </c>
      <c r="I968" s="142">
        <v>0</v>
      </c>
      <c r="J968" s="142"/>
      <c r="K968" s="142"/>
      <c r="L968" s="134">
        <v>0.64</v>
      </c>
      <c r="M968" s="134">
        <v>1.26</v>
      </c>
      <c r="N968" s="142">
        <v>0</v>
      </c>
      <c r="O968" s="142">
        <v>0</v>
      </c>
      <c r="P968" s="142">
        <v>0</v>
      </c>
      <c r="Q968" s="142">
        <v>0</v>
      </c>
      <c r="R968" s="142">
        <v>0</v>
      </c>
      <c r="S968" s="142">
        <v>0</v>
      </c>
      <c r="T968" s="142">
        <v>0</v>
      </c>
      <c r="U968" s="142">
        <v>0</v>
      </c>
      <c r="V968" s="142">
        <v>0</v>
      </c>
      <c r="W968" s="142">
        <v>0</v>
      </c>
    </row>
    <row r="969" spans="1:23" ht="47.25" x14ac:dyDescent="0.25">
      <c r="A969" s="141">
        <f t="shared" si="342"/>
        <v>836</v>
      </c>
      <c r="B969" s="140" t="s">
        <v>1357</v>
      </c>
      <c r="C969" s="132" t="s">
        <v>2093</v>
      </c>
      <c r="D969" s="142">
        <v>0</v>
      </c>
      <c r="E969" s="142">
        <v>0</v>
      </c>
      <c r="F969" s="142">
        <v>0</v>
      </c>
      <c r="G969" s="142">
        <v>0</v>
      </c>
      <c r="H969" s="142">
        <v>0</v>
      </c>
      <c r="I969" s="142">
        <v>0</v>
      </c>
      <c r="J969" s="142"/>
      <c r="K969" s="142"/>
      <c r="L969" s="134">
        <v>0</v>
      </c>
      <c r="M969" s="134">
        <v>0</v>
      </c>
      <c r="N969" s="142">
        <v>0</v>
      </c>
      <c r="O969" s="142">
        <v>0</v>
      </c>
      <c r="P969" s="142">
        <v>0</v>
      </c>
      <c r="Q969" s="142">
        <v>0</v>
      </c>
      <c r="R969" s="142">
        <v>0</v>
      </c>
      <c r="S969" s="142">
        <v>0</v>
      </c>
      <c r="T969" s="142">
        <v>0</v>
      </c>
      <c r="U969" s="142">
        <v>0</v>
      </c>
      <c r="V969" s="142">
        <v>0</v>
      </c>
      <c r="W969" s="142">
        <v>0</v>
      </c>
    </row>
    <row r="970" spans="1:23" ht="47.25" x14ac:dyDescent="0.25">
      <c r="A970" s="141">
        <f t="shared" si="342"/>
        <v>837</v>
      </c>
      <c r="B970" s="133" t="s">
        <v>1358</v>
      </c>
      <c r="C970" s="138" t="s">
        <v>2094</v>
      </c>
      <c r="D970" s="142">
        <v>0</v>
      </c>
      <c r="E970" s="142">
        <v>0</v>
      </c>
      <c r="F970" s="142">
        <v>0</v>
      </c>
      <c r="G970" s="142">
        <v>0</v>
      </c>
      <c r="H970" s="142">
        <v>0</v>
      </c>
      <c r="I970" s="142">
        <v>0</v>
      </c>
      <c r="J970" s="142"/>
      <c r="K970" s="142"/>
      <c r="L970" s="134">
        <v>0</v>
      </c>
      <c r="M970" s="134">
        <v>0</v>
      </c>
      <c r="N970" s="142">
        <v>0</v>
      </c>
      <c r="O970" s="142">
        <v>0</v>
      </c>
      <c r="P970" s="142">
        <v>0</v>
      </c>
      <c r="Q970" s="142">
        <v>0</v>
      </c>
      <c r="R970" s="142">
        <v>0</v>
      </c>
      <c r="S970" s="142">
        <v>0</v>
      </c>
      <c r="T970" s="142">
        <v>0</v>
      </c>
      <c r="U970" s="142">
        <v>0</v>
      </c>
      <c r="V970" s="142">
        <v>0</v>
      </c>
      <c r="W970" s="142">
        <v>0</v>
      </c>
    </row>
    <row r="971" spans="1:23" ht="47.25" x14ac:dyDescent="0.25">
      <c r="A971" s="141">
        <f t="shared" si="342"/>
        <v>838</v>
      </c>
      <c r="B971" s="135" t="s">
        <v>1360</v>
      </c>
      <c r="C971" s="136" t="s">
        <v>1361</v>
      </c>
      <c r="D971" s="142">
        <v>0</v>
      </c>
      <c r="E971" s="142">
        <v>0</v>
      </c>
      <c r="F971" s="142">
        <v>0</v>
      </c>
      <c r="G971" s="142">
        <v>0</v>
      </c>
      <c r="H971" s="142">
        <v>0</v>
      </c>
      <c r="I971" s="142">
        <v>0</v>
      </c>
      <c r="J971" s="172">
        <v>0</v>
      </c>
      <c r="K971" s="172">
        <v>0</v>
      </c>
      <c r="L971" s="134">
        <v>0</v>
      </c>
      <c r="M971" s="134">
        <v>0</v>
      </c>
      <c r="N971" s="172">
        <f t="shared" ref="N971:W971" si="368">SUM(N972:N976)</f>
        <v>0</v>
      </c>
      <c r="O971" s="172">
        <f t="shared" si="368"/>
        <v>0</v>
      </c>
      <c r="P971" s="172">
        <f t="shared" si="368"/>
        <v>0</v>
      </c>
      <c r="Q971" s="172">
        <f t="shared" si="368"/>
        <v>0</v>
      </c>
      <c r="R971" s="172">
        <f t="shared" si="368"/>
        <v>0</v>
      </c>
      <c r="S971" s="172">
        <f t="shared" si="368"/>
        <v>0</v>
      </c>
      <c r="T971" s="172">
        <f t="shared" si="368"/>
        <v>0</v>
      </c>
      <c r="U971" s="172">
        <f t="shared" si="368"/>
        <v>0</v>
      </c>
      <c r="V971" s="172">
        <f t="shared" si="368"/>
        <v>0</v>
      </c>
      <c r="W971" s="172">
        <f t="shared" si="368"/>
        <v>0</v>
      </c>
    </row>
    <row r="972" spans="1:23" ht="63" x14ac:dyDescent="0.25">
      <c r="A972" s="141">
        <f t="shared" si="342"/>
        <v>839</v>
      </c>
      <c r="B972" s="140" t="s">
        <v>2095</v>
      </c>
      <c r="C972" s="132" t="s">
        <v>1362</v>
      </c>
      <c r="D972" s="142">
        <v>0</v>
      </c>
      <c r="E972" s="142">
        <v>0</v>
      </c>
      <c r="F972" s="142">
        <v>0</v>
      </c>
      <c r="G972" s="142">
        <v>0</v>
      </c>
      <c r="H972" s="142">
        <v>0</v>
      </c>
      <c r="I972" s="142">
        <v>0</v>
      </c>
      <c r="J972" s="142"/>
      <c r="K972" s="142"/>
      <c r="L972" s="134">
        <v>0</v>
      </c>
      <c r="M972" s="134">
        <v>0</v>
      </c>
      <c r="N972" s="142">
        <v>0</v>
      </c>
      <c r="O972" s="142">
        <v>0</v>
      </c>
      <c r="P972" s="142">
        <v>0</v>
      </c>
      <c r="Q972" s="142">
        <v>0</v>
      </c>
      <c r="R972" s="142">
        <v>0</v>
      </c>
      <c r="S972" s="142">
        <v>0</v>
      </c>
      <c r="T972" s="142">
        <v>0</v>
      </c>
      <c r="U972" s="142">
        <v>0</v>
      </c>
      <c r="V972" s="142">
        <v>0</v>
      </c>
      <c r="W972" s="142">
        <v>0</v>
      </c>
    </row>
    <row r="973" spans="1:23" ht="63" x14ac:dyDescent="0.25">
      <c r="A973" s="141">
        <f t="shared" si="342"/>
        <v>840</v>
      </c>
      <c r="B973" s="140" t="s">
        <v>2096</v>
      </c>
      <c r="C973" s="132" t="s">
        <v>1363</v>
      </c>
      <c r="D973" s="142">
        <v>0</v>
      </c>
      <c r="E973" s="142">
        <v>0</v>
      </c>
      <c r="F973" s="142">
        <v>0</v>
      </c>
      <c r="G973" s="142">
        <v>0</v>
      </c>
      <c r="H973" s="142">
        <v>0</v>
      </c>
      <c r="I973" s="142">
        <v>0</v>
      </c>
      <c r="J973" s="142"/>
      <c r="K973" s="142"/>
      <c r="L973" s="134">
        <v>0</v>
      </c>
      <c r="M973" s="134">
        <v>0</v>
      </c>
      <c r="N973" s="142">
        <v>0</v>
      </c>
      <c r="O973" s="142">
        <v>0</v>
      </c>
      <c r="P973" s="142">
        <v>0</v>
      </c>
      <c r="Q973" s="142">
        <v>0</v>
      </c>
      <c r="R973" s="142">
        <v>0</v>
      </c>
      <c r="S973" s="142">
        <v>0</v>
      </c>
      <c r="T973" s="142">
        <v>0</v>
      </c>
      <c r="U973" s="142">
        <v>0</v>
      </c>
      <c r="V973" s="142">
        <v>0</v>
      </c>
      <c r="W973" s="142">
        <v>0</v>
      </c>
    </row>
    <row r="974" spans="1:23" ht="47.25" x14ac:dyDescent="0.25">
      <c r="A974" s="141">
        <f t="shared" si="342"/>
        <v>841</v>
      </c>
      <c r="B974" s="140" t="s">
        <v>2097</v>
      </c>
      <c r="C974" s="132" t="s">
        <v>2098</v>
      </c>
      <c r="D974" s="142">
        <v>0</v>
      </c>
      <c r="E974" s="142">
        <v>0</v>
      </c>
      <c r="F974" s="142">
        <v>0</v>
      </c>
      <c r="G974" s="142">
        <v>0</v>
      </c>
      <c r="H974" s="142">
        <v>0</v>
      </c>
      <c r="I974" s="142">
        <v>0</v>
      </c>
      <c r="J974" s="142"/>
      <c r="K974" s="142"/>
      <c r="L974" s="134">
        <v>0</v>
      </c>
      <c r="M974" s="134">
        <v>0</v>
      </c>
      <c r="N974" s="142">
        <v>0</v>
      </c>
      <c r="O974" s="142">
        <v>0</v>
      </c>
      <c r="P974" s="142">
        <v>0</v>
      </c>
      <c r="Q974" s="142">
        <v>0</v>
      </c>
      <c r="R974" s="142">
        <v>0</v>
      </c>
      <c r="S974" s="142">
        <v>0</v>
      </c>
      <c r="T974" s="142">
        <v>0</v>
      </c>
      <c r="U974" s="142">
        <v>0</v>
      </c>
      <c r="V974" s="142">
        <v>0</v>
      </c>
      <c r="W974" s="142">
        <v>0</v>
      </c>
    </row>
    <row r="975" spans="1:23" ht="78.75" x14ac:dyDescent="0.25">
      <c r="A975" s="141">
        <f t="shared" si="342"/>
        <v>842</v>
      </c>
      <c r="B975" s="140" t="s">
        <v>1364</v>
      </c>
      <c r="C975" s="132" t="s">
        <v>1365</v>
      </c>
      <c r="D975" s="142">
        <v>0</v>
      </c>
      <c r="E975" s="142">
        <v>0</v>
      </c>
      <c r="F975" s="142">
        <v>0</v>
      </c>
      <c r="G975" s="142">
        <v>0</v>
      </c>
      <c r="H975" s="142">
        <v>0</v>
      </c>
      <c r="I975" s="142">
        <v>0</v>
      </c>
      <c r="J975" s="142"/>
      <c r="K975" s="142"/>
      <c r="L975" s="134">
        <v>0</v>
      </c>
      <c r="M975" s="134">
        <v>0</v>
      </c>
      <c r="N975" s="142">
        <v>0</v>
      </c>
      <c r="O975" s="142">
        <v>0</v>
      </c>
      <c r="P975" s="142">
        <v>0</v>
      </c>
      <c r="Q975" s="142">
        <v>0</v>
      </c>
      <c r="R975" s="142">
        <v>0</v>
      </c>
      <c r="S975" s="142">
        <v>0</v>
      </c>
      <c r="T975" s="142">
        <v>0</v>
      </c>
      <c r="U975" s="142">
        <v>0</v>
      </c>
      <c r="V975" s="142">
        <v>0</v>
      </c>
      <c r="W975" s="142">
        <v>0</v>
      </c>
    </row>
    <row r="976" spans="1:23" ht="63" x14ac:dyDescent="0.25">
      <c r="A976" s="141">
        <f t="shared" si="342"/>
        <v>843</v>
      </c>
      <c r="B976" s="140" t="s">
        <v>1366</v>
      </c>
      <c r="C976" s="132" t="s">
        <v>1367</v>
      </c>
      <c r="D976" s="142">
        <v>0</v>
      </c>
      <c r="E976" s="142">
        <v>0</v>
      </c>
      <c r="F976" s="142">
        <v>0</v>
      </c>
      <c r="G976" s="142">
        <v>0</v>
      </c>
      <c r="H976" s="142">
        <v>0</v>
      </c>
      <c r="I976" s="142">
        <v>0</v>
      </c>
      <c r="J976" s="142"/>
      <c r="K976" s="142"/>
      <c r="L976" s="134">
        <v>0</v>
      </c>
      <c r="M976" s="134">
        <v>0</v>
      </c>
      <c r="N976" s="142">
        <v>0</v>
      </c>
      <c r="O976" s="142">
        <v>0</v>
      </c>
      <c r="P976" s="142">
        <v>0</v>
      </c>
      <c r="Q976" s="142">
        <v>0</v>
      </c>
      <c r="R976" s="142">
        <v>0</v>
      </c>
      <c r="S976" s="142">
        <v>0</v>
      </c>
      <c r="T976" s="142">
        <v>0</v>
      </c>
      <c r="U976" s="142">
        <v>0</v>
      </c>
      <c r="V976" s="142">
        <v>0</v>
      </c>
      <c r="W976" s="142">
        <v>0</v>
      </c>
    </row>
    <row r="977" spans="1:23" ht="47.25" x14ac:dyDescent="0.25">
      <c r="A977" s="141">
        <f t="shared" si="342"/>
        <v>844</v>
      </c>
      <c r="B977" s="135" t="s">
        <v>1368</v>
      </c>
      <c r="C977" s="136" t="s">
        <v>1369</v>
      </c>
      <c r="D977" s="142">
        <v>0</v>
      </c>
      <c r="E977" s="142">
        <v>0</v>
      </c>
      <c r="F977" s="142">
        <v>0</v>
      </c>
      <c r="G977" s="142">
        <v>0</v>
      </c>
      <c r="H977" s="142">
        <v>0</v>
      </c>
      <c r="I977" s="142">
        <v>0</v>
      </c>
      <c r="J977" s="172">
        <v>0</v>
      </c>
      <c r="K977" s="172">
        <v>0</v>
      </c>
      <c r="L977" s="134">
        <v>0</v>
      </c>
      <c r="M977" s="134">
        <v>0</v>
      </c>
      <c r="N977" s="172">
        <f t="shared" ref="N977:W977" si="369">SUM(N978:N978)</f>
        <v>0</v>
      </c>
      <c r="O977" s="172">
        <f t="shared" si="369"/>
        <v>0</v>
      </c>
      <c r="P977" s="172">
        <f t="shared" si="369"/>
        <v>0</v>
      </c>
      <c r="Q977" s="172">
        <f t="shared" si="369"/>
        <v>0</v>
      </c>
      <c r="R977" s="172">
        <f t="shared" si="369"/>
        <v>0</v>
      </c>
      <c r="S977" s="172">
        <f t="shared" si="369"/>
        <v>0</v>
      </c>
      <c r="T977" s="172">
        <f t="shared" si="369"/>
        <v>0</v>
      </c>
      <c r="U977" s="172">
        <f t="shared" si="369"/>
        <v>0</v>
      </c>
      <c r="V977" s="172">
        <f t="shared" si="369"/>
        <v>0</v>
      </c>
      <c r="W977" s="172">
        <f t="shared" si="369"/>
        <v>0</v>
      </c>
    </row>
    <row r="978" spans="1:23" ht="94.5" x14ac:dyDescent="0.25">
      <c r="A978" s="141">
        <f t="shared" si="342"/>
        <v>845</v>
      </c>
      <c r="B978" s="140" t="s">
        <v>1370</v>
      </c>
      <c r="C978" s="132" t="s">
        <v>1371</v>
      </c>
      <c r="D978" s="142">
        <v>0</v>
      </c>
      <c r="E978" s="142">
        <v>0</v>
      </c>
      <c r="F978" s="142">
        <v>0</v>
      </c>
      <c r="G978" s="142">
        <v>0</v>
      </c>
      <c r="H978" s="142">
        <v>0</v>
      </c>
      <c r="I978" s="142">
        <v>0</v>
      </c>
      <c r="J978" s="142"/>
      <c r="K978" s="142"/>
      <c r="L978" s="134">
        <v>0</v>
      </c>
      <c r="M978" s="134">
        <v>0</v>
      </c>
      <c r="N978" s="142">
        <v>0</v>
      </c>
      <c r="O978" s="142">
        <v>0</v>
      </c>
      <c r="P978" s="142">
        <v>0</v>
      </c>
      <c r="Q978" s="142">
        <v>0</v>
      </c>
      <c r="R978" s="142">
        <v>0</v>
      </c>
      <c r="S978" s="142">
        <v>0</v>
      </c>
      <c r="T978" s="142">
        <v>0</v>
      </c>
      <c r="U978" s="142">
        <v>0</v>
      </c>
      <c r="V978" s="142">
        <v>0</v>
      </c>
      <c r="W978" s="142">
        <v>0</v>
      </c>
    </row>
    <row r="979" spans="1:23" ht="63" x14ac:dyDescent="0.25">
      <c r="A979" s="141">
        <f t="shared" si="342"/>
        <v>846</v>
      </c>
      <c r="B979" s="135" t="s">
        <v>1372</v>
      </c>
      <c r="C979" s="136" t="s">
        <v>1373</v>
      </c>
      <c r="D979" s="142">
        <v>0</v>
      </c>
      <c r="E979" s="142">
        <v>0</v>
      </c>
      <c r="F979" s="142">
        <v>0.93440000000000001</v>
      </c>
      <c r="G979" s="142">
        <v>1.26</v>
      </c>
      <c r="H979" s="142">
        <v>0</v>
      </c>
      <c r="I979" s="142">
        <v>0</v>
      </c>
      <c r="J979" s="172">
        <v>0</v>
      </c>
      <c r="K979" s="172">
        <v>0</v>
      </c>
      <c r="L979" s="134">
        <v>0.93440000000000001</v>
      </c>
      <c r="M979" s="134">
        <v>1.26</v>
      </c>
      <c r="N979" s="172">
        <f t="shared" ref="N979:W979" si="370">N980</f>
        <v>0</v>
      </c>
      <c r="O979" s="172">
        <f t="shared" si="370"/>
        <v>0</v>
      </c>
      <c r="P979" s="172">
        <f t="shared" si="370"/>
        <v>0</v>
      </c>
      <c r="Q979" s="172">
        <f t="shared" si="370"/>
        <v>0</v>
      </c>
      <c r="R979" s="172">
        <f t="shared" si="370"/>
        <v>0</v>
      </c>
      <c r="S979" s="172">
        <f t="shared" si="370"/>
        <v>0</v>
      </c>
      <c r="T979" s="172">
        <f t="shared" si="370"/>
        <v>0</v>
      </c>
      <c r="U979" s="172">
        <f t="shared" si="370"/>
        <v>0</v>
      </c>
      <c r="V979" s="172">
        <f t="shared" si="370"/>
        <v>0</v>
      </c>
      <c r="W979" s="172">
        <f t="shared" si="370"/>
        <v>0</v>
      </c>
    </row>
    <row r="980" spans="1:23" ht="78.75" x14ac:dyDescent="0.25">
      <c r="A980" s="141">
        <f t="shared" si="342"/>
        <v>847</v>
      </c>
      <c r="B980" s="140" t="s">
        <v>2099</v>
      </c>
      <c r="C980" s="132" t="s">
        <v>1374</v>
      </c>
      <c r="D980" s="142">
        <v>0</v>
      </c>
      <c r="E980" s="142">
        <v>0</v>
      </c>
      <c r="F980" s="142">
        <v>0</v>
      </c>
      <c r="G980" s="142">
        <v>0</v>
      </c>
      <c r="H980" s="142">
        <v>0</v>
      </c>
      <c r="I980" s="142">
        <v>0</v>
      </c>
      <c r="J980" s="142"/>
      <c r="K980" s="142"/>
      <c r="L980" s="134">
        <v>0</v>
      </c>
      <c r="M980" s="134">
        <v>0</v>
      </c>
      <c r="N980" s="142">
        <v>0</v>
      </c>
      <c r="O980" s="142">
        <v>0</v>
      </c>
      <c r="P980" s="142">
        <v>0</v>
      </c>
      <c r="Q980" s="142">
        <v>0</v>
      </c>
      <c r="R980" s="142">
        <v>0</v>
      </c>
      <c r="S980" s="142">
        <v>0</v>
      </c>
      <c r="T980" s="142">
        <v>0</v>
      </c>
      <c r="U980" s="142">
        <v>0</v>
      </c>
      <c r="V980" s="142">
        <v>0</v>
      </c>
      <c r="W980" s="142">
        <v>0</v>
      </c>
    </row>
    <row r="981" spans="1:23" ht="78.75" x14ac:dyDescent="0.25">
      <c r="A981" s="141">
        <f t="shared" si="342"/>
        <v>848</v>
      </c>
      <c r="B981" s="135" t="s">
        <v>1375</v>
      </c>
      <c r="C981" s="136" t="s">
        <v>2100</v>
      </c>
      <c r="D981" s="142">
        <v>0</v>
      </c>
      <c r="E981" s="142">
        <v>0</v>
      </c>
      <c r="F981" s="142">
        <v>0</v>
      </c>
      <c r="G981" s="142">
        <v>0</v>
      </c>
      <c r="H981" s="142">
        <v>0</v>
      </c>
      <c r="I981" s="142">
        <v>0</v>
      </c>
      <c r="J981" s="172">
        <v>0</v>
      </c>
      <c r="K981" s="172">
        <v>0</v>
      </c>
      <c r="L981" s="134">
        <v>0</v>
      </c>
      <c r="M981" s="134">
        <v>0</v>
      </c>
      <c r="N981" s="172">
        <f t="shared" ref="N981:W981" si="371">SUM(N982:N982)</f>
        <v>0</v>
      </c>
      <c r="O981" s="172">
        <f t="shared" si="371"/>
        <v>0</v>
      </c>
      <c r="P981" s="172">
        <f t="shared" si="371"/>
        <v>0</v>
      </c>
      <c r="Q981" s="172">
        <f t="shared" si="371"/>
        <v>0</v>
      </c>
      <c r="R981" s="172">
        <f t="shared" si="371"/>
        <v>0</v>
      </c>
      <c r="S981" s="172">
        <f t="shared" si="371"/>
        <v>0</v>
      </c>
      <c r="T981" s="172">
        <f t="shared" si="371"/>
        <v>0</v>
      </c>
      <c r="U981" s="172">
        <f t="shared" si="371"/>
        <v>0</v>
      </c>
      <c r="V981" s="172">
        <f t="shared" si="371"/>
        <v>0</v>
      </c>
      <c r="W981" s="172">
        <f t="shared" si="371"/>
        <v>0</v>
      </c>
    </row>
    <row r="982" spans="1:23" ht="47.25" x14ac:dyDescent="0.25">
      <c r="A982" s="141">
        <f t="shared" si="342"/>
        <v>849</v>
      </c>
      <c r="B982" s="140" t="s">
        <v>1603</v>
      </c>
      <c r="C982" s="132" t="s">
        <v>2101</v>
      </c>
      <c r="D982" s="142">
        <v>0</v>
      </c>
      <c r="E982" s="142">
        <v>0</v>
      </c>
      <c r="F982" s="142">
        <v>0</v>
      </c>
      <c r="G982" s="142">
        <v>0</v>
      </c>
      <c r="H982" s="142">
        <v>0</v>
      </c>
      <c r="I982" s="142">
        <v>0</v>
      </c>
      <c r="J982" s="142"/>
      <c r="K982" s="142"/>
      <c r="L982" s="134">
        <v>0</v>
      </c>
      <c r="M982" s="134">
        <v>0</v>
      </c>
      <c r="N982" s="142">
        <v>0</v>
      </c>
      <c r="O982" s="142">
        <v>0</v>
      </c>
      <c r="P982" s="142">
        <v>0</v>
      </c>
      <c r="Q982" s="142">
        <v>0</v>
      </c>
      <c r="R982" s="142">
        <v>0</v>
      </c>
      <c r="S982" s="142">
        <v>0</v>
      </c>
      <c r="T982" s="142">
        <v>0</v>
      </c>
      <c r="U982" s="142">
        <v>0</v>
      </c>
      <c r="V982" s="142">
        <v>0</v>
      </c>
      <c r="W982" s="142">
        <v>0</v>
      </c>
    </row>
    <row r="983" spans="1:23" ht="15.75" x14ac:dyDescent="0.25">
      <c r="A983" s="173"/>
      <c r="B983" s="192" t="s">
        <v>520</v>
      </c>
      <c r="C983" s="193"/>
      <c r="D983" s="203">
        <f t="shared" ref="D983:L983" si="372">SUM(D984:D996)</f>
        <v>0</v>
      </c>
      <c r="E983" s="203">
        <f t="shared" si="372"/>
        <v>0</v>
      </c>
      <c r="F983" s="203">
        <f t="shared" si="372"/>
        <v>0</v>
      </c>
      <c r="G983" s="203">
        <f t="shared" si="372"/>
        <v>0</v>
      </c>
      <c r="H983" s="203">
        <f t="shared" si="372"/>
        <v>0.82850000000000001</v>
      </c>
      <c r="I983" s="203">
        <f t="shared" si="372"/>
        <v>0</v>
      </c>
      <c r="J983" s="203">
        <f t="shared" si="372"/>
        <v>0</v>
      </c>
      <c r="K983" s="203">
        <f t="shared" si="372"/>
        <v>0</v>
      </c>
      <c r="L983" s="203">
        <f t="shared" si="372"/>
        <v>0.82850000000000001</v>
      </c>
      <c r="M983" s="203">
        <v>0</v>
      </c>
      <c r="N983" s="203">
        <f t="shared" ref="N983:W983" si="373">SUM(N984:N996)</f>
        <v>0</v>
      </c>
      <c r="O983" s="203">
        <f t="shared" si="373"/>
        <v>0</v>
      </c>
      <c r="P983" s="203">
        <f t="shared" si="373"/>
        <v>0</v>
      </c>
      <c r="Q983" s="203">
        <f t="shared" si="373"/>
        <v>0</v>
      </c>
      <c r="R983" s="203">
        <f t="shared" si="373"/>
        <v>0</v>
      </c>
      <c r="S983" s="203">
        <f t="shared" si="373"/>
        <v>0</v>
      </c>
      <c r="T983" s="203">
        <f t="shared" si="373"/>
        <v>0</v>
      </c>
      <c r="U983" s="203">
        <f t="shared" si="373"/>
        <v>0</v>
      </c>
      <c r="V983" s="203">
        <f t="shared" si="373"/>
        <v>0</v>
      </c>
      <c r="W983" s="203">
        <f t="shared" si="373"/>
        <v>0</v>
      </c>
    </row>
    <row r="984" spans="1:23" ht="63" x14ac:dyDescent="0.25">
      <c r="A984" s="141">
        <f t="shared" si="342"/>
        <v>850</v>
      </c>
      <c r="B984" s="140" t="s">
        <v>1376</v>
      </c>
      <c r="C984" s="132" t="s">
        <v>1377</v>
      </c>
      <c r="D984" s="142">
        <v>0</v>
      </c>
      <c r="E984" s="142">
        <v>0</v>
      </c>
      <c r="F984" s="142">
        <v>0</v>
      </c>
      <c r="G984" s="142">
        <v>0</v>
      </c>
      <c r="H984" s="142">
        <v>0</v>
      </c>
      <c r="I984" s="142">
        <v>0</v>
      </c>
      <c r="J984" s="142"/>
      <c r="K984" s="142"/>
      <c r="L984" s="134">
        <v>0</v>
      </c>
      <c r="M984" s="134">
        <v>0</v>
      </c>
      <c r="N984" s="142">
        <v>0</v>
      </c>
      <c r="O984" s="142">
        <v>0</v>
      </c>
      <c r="P984" s="142">
        <v>0</v>
      </c>
      <c r="Q984" s="142">
        <v>0</v>
      </c>
      <c r="R984" s="142">
        <v>0</v>
      </c>
      <c r="S984" s="142">
        <v>0</v>
      </c>
      <c r="T984" s="142">
        <v>0</v>
      </c>
      <c r="U984" s="142">
        <v>0</v>
      </c>
      <c r="V984" s="142">
        <v>0</v>
      </c>
      <c r="W984" s="142">
        <v>0</v>
      </c>
    </row>
    <row r="985" spans="1:23" ht="63" x14ac:dyDescent="0.25">
      <c r="A985" s="141">
        <f t="shared" ref="A985:A1047" si="374">IF(A984&gt;0,A984+1,A983+1)</f>
        <v>851</v>
      </c>
      <c r="B985" s="133" t="s">
        <v>1378</v>
      </c>
      <c r="C985" s="138" t="s">
        <v>1379</v>
      </c>
      <c r="D985" s="142">
        <v>0</v>
      </c>
      <c r="E985" s="142">
        <v>0</v>
      </c>
      <c r="F985" s="142">
        <v>0</v>
      </c>
      <c r="G985" s="142">
        <v>0</v>
      </c>
      <c r="H985" s="142">
        <v>0</v>
      </c>
      <c r="I985" s="142">
        <v>0</v>
      </c>
      <c r="J985" s="142"/>
      <c r="K985" s="142"/>
      <c r="L985" s="134">
        <v>0</v>
      </c>
      <c r="M985" s="134">
        <v>0</v>
      </c>
      <c r="N985" s="142">
        <v>0</v>
      </c>
      <c r="O985" s="142">
        <v>0</v>
      </c>
      <c r="P985" s="142">
        <v>0</v>
      </c>
      <c r="Q985" s="142">
        <v>0</v>
      </c>
      <c r="R985" s="142">
        <v>0</v>
      </c>
      <c r="S985" s="142">
        <v>0</v>
      </c>
      <c r="T985" s="142">
        <v>0</v>
      </c>
      <c r="U985" s="142">
        <v>0</v>
      </c>
      <c r="V985" s="142">
        <v>0</v>
      </c>
      <c r="W985" s="142">
        <v>0</v>
      </c>
    </row>
    <row r="986" spans="1:23" ht="47.25" x14ac:dyDescent="0.25">
      <c r="A986" s="141">
        <f t="shared" si="374"/>
        <v>852</v>
      </c>
      <c r="B986" s="135" t="s">
        <v>1380</v>
      </c>
      <c r="C986" s="136" t="s">
        <v>1381</v>
      </c>
      <c r="D986" s="142">
        <v>0</v>
      </c>
      <c r="E986" s="142">
        <v>0</v>
      </c>
      <c r="F986" s="142">
        <v>0</v>
      </c>
      <c r="G986" s="142">
        <v>0</v>
      </c>
      <c r="H986" s="142">
        <v>0.54849999999999999</v>
      </c>
      <c r="I986" s="142">
        <v>0</v>
      </c>
      <c r="J986" s="172">
        <v>0</v>
      </c>
      <c r="K986" s="172">
        <v>0</v>
      </c>
      <c r="L986" s="134">
        <v>0.54849999999999999</v>
      </c>
      <c r="M986" s="134">
        <v>0</v>
      </c>
      <c r="N986" s="172">
        <f t="shared" ref="N986:W986" si="375">SUM(N987:N988)</f>
        <v>0</v>
      </c>
      <c r="O986" s="172">
        <f t="shared" si="375"/>
        <v>0</v>
      </c>
      <c r="P986" s="172">
        <f t="shared" si="375"/>
        <v>0</v>
      </c>
      <c r="Q986" s="172">
        <f t="shared" si="375"/>
        <v>0</v>
      </c>
      <c r="R986" s="172">
        <f t="shared" si="375"/>
        <v>0</v>
      </c>
      <c r="S986" s="172">
        <f t="shared" si="375"/>
        <v>0</v>
      </c>
      <c r="T986" s="172">
        <f t="shared" si="375"/>
        <v>0</v>
      </c>
      <c r="U986" s="172">
        <f t="shared" si="375"/>
        <v>0</v>
      </c>
      <c r="V986" s="172">
        <f t="shared" si="375"/>
        <v>0</v>
      </c>
      <c r="W986" s="172">
        <f t="shared" si="375"/>
        <v>0</v>
      </c>
    </row>
    <row r="987" spans="1:23" ht="63" x14ac:dyDescent="0.25">
      <c r="A987" s="141">
        <f t="shared" si="374"/>
        <v>853</v>
      </c>
      <c r="B987" s="140" t="s">
        <v>1382</v>
      </c>
      <c r="C987" s="132" t="s">
        <v>1383</v>
      </c>
      <c r="D987" s="142">
        <v>0</v>
      </c>
      <c r="E987" s="142">
        <v>0</v>
      </c>
      <c r="F987" s="142">
        <v>0</v>
      </c>
      <c r="G987" s="142">
        <v>0</v>
      </c>
      <c r="H987" s="142">
        <v>0</v>
      </c>
      <c r="I987" s="142">
        <v>0</v>
      </c>
      <c r="J987" s="142"/>
      <c r="K987" s="142"/>
      <c r="L987" s="134">
        <v>0</v>
      </c>
      <c r="M987" s="134">
        <v>0</v>
      </c>
      <c r="N987" s="142">
        <v>0</v>
      </c>
      <c r="O987" s="142">
        <v>0</v>
      </c>
      <c r="P987" s="142">
        <v>0</v>
      </c>
      <c r="Q987" s="142">
        <v>0</v>
      </c>
      <c r="R987" s="142">
        <v>0</v>
      </c>
      <c r="S987" s="142">
        <v>0</v>
      </c>
      <c r="T987" s="142">
        <v>0</v>
      </c>
      <c r="U987" s="142">
        <v>0</v>
      </c>
      <c r="V987" s="142">
        <v>0</v>
      </c>
      <c r="W987" s="142">
        <v>0</v>
      </c>
    </row>
    <row r="988" spans="1:23" ht="47.25" x14ac:dyDescent="0.25">
      <c r="A988" s="141">
        <f t="shared" si="374"/>
        <v>854</v>
      </c>
      <c r="B988" s="140" t="s">
        <v>1384</v>
      </c>
      <c r="C988" s="132" t="s">
        <v>1385</v>
      </c>
      <c r="D988" s="142">
        <v>0</v>
      </c>
      <c r="E988" s="142">
        <v>0</v>
      </c>
      <c r="F988" s="142">
        <v>0</v>
      </c>
      <c r="G988" s="142">
        <v>0</v>
      </c>
      <c r="H988" s="142">
        <v>0</v>
      </c>
      <c r="I988" s="142">
        <v>0</v>
      </c>
      <c r="J988" s="142"/>
      <c r="K988" s="142"/>
      <c r="L988" s="134">
        <v>0</v>
      </c>
      <c r="M988" s="134">
        <v>0</v>
      </c>
      <c r="N988" s="142">
        <v>0</v>
      </c>
      <c r="O988" s="142">
        <v>0</v>
      </c>
      <c r="P988" s="142">
        <v>0</v>
      </c>
      <c r="Q988" s="142">
        <v>0</v>
      </c>
      <c r="R988" s="142">
        <v>0</v>
      </c>
      <c r="S988" s="142">
        <v>0</v>
      </c>
      <c r="T988" s="142">
        <v>0</v>
      </c>
      <c r="U988" s="142">
        <v>0</v>
      </c>
      <c r="V988" s="142">
        <v>0</v>
      </c>
      <c r="W988" s="142">
        <v>0</v>
      </c>
    </row>
    <row r="989" spans="1:23" ht="78.75" x14ac:dyDescent="0.25">
      <c r="A989" s="141">
        <f t="shared" si="374"/>
        <v>855</v>
      </c>
      <c r="B989" s="135" t="s">
        <v>1386</v>
      </c>
      <c r="C989" s="175" t="s">
        <v>1387</v>
      </c>
      <c r="D989" s="142">
        <v>0</v>
      </c>
      <c r="E989" s="142">
        <v>0</v>
      </c>
      <c r="F989" s="142">
        <v>0</v>
      </c>
      <c r="G989" s="142">
        <v>0</v>
      </c>
      <c r="H989" s="142">
        <v>0</v>
      </c>
      <c r="I989" s="142">
        <v>0</v>
      </c>
      <c r="J989" s="172">
        <v>0</v>
      </c>
      <c r="K989" s="172">
        <v>0</v>
      </c>
      <c r="L989" s="134">
        <v>0</v>
      </c>
      <c r="M989" s="134">
        <v>0</v>
      </c>
      <c r="N989" s="172">
        <f t="shared" ref="N989:W989" si="376">SUM(N990)</f>
        <v>0</v>
      </c>
      <c r="O989" s="172">
        <f t="shared" si="376"/>
        <v>0</v>
      </c>
      <c r="P989" s="172">
        <f t="shared" si="376"/>
        <v>0</v>
      </c>
      <c r="Q989" s="172">
        <f t="shared" si="376"/>
        <v>0</v>
      </c>
      <c r="R989" s="172">
        <f t="shared" si="376"/>
        <v>0</v>
      </c>
      <c r="S989" s="172">
        <f t="shared" si="376"/>
        <v>0</v>
      </c>
      <c r="T989" s="172">
        <f t="shared" si="376"/>
        <v>0</v>
      </c>
      <c r="U989" s="172">
        <f t="shared" si="376"/>
        <v>0</v>
      </c>
      <c r="V989" s="172">
        <f t="shared" si="376"/>
        <v>0</v>
      </c>
      <c r="W989" s="172">
        <f t="shared" si="376"/>
        <v>0</v>
      </c>
    </row>
    <row r="990" spans="1:23" ht="78.75" x14ac:dyDescent="0.25">
      <c r="A990" s="141">
        <f t="shared" si="374"/>
        <v>856</v>
      </c>
      <c r="B990" s="133" t="s">
        <v>1388</v>
      </c>
      <c r="C990" s="138" t="s">
        <v>1389</v>
      </c>
      <c r="D990" s="142">
        <v>0</v>
      </c>
      <c r="E990" s="142">
        <v>0</v>
      </c>
      <c r="F990" s="142">
        <v>0</v>
      </c>
      <c r="G990" s="142">
        <v>0</v>
      </c>
      <c r="H990" s="142">
        <v>0</v>
      </c>
      <c r="I990" s="142">
        <v>0</v>
      </c>
      <c r="J990" s="142"/>
      <c r="K990" s="142"/>
      <c r="L990" s="134">
        <v>0</v>
      </c>
      <c r="M990" s="134">
        <v>0</v>
      </c>
      <c r="N990" s="142">
        <v>0</v>
      </c>
      <c r="O990" s="142">
        <v>0</v>
      </c>
      <c r="P990" s="142">
        <v>0</v>
      </c>
      <c r="Q990" s="142">
        <v>0</v>
      </c>
      <c r="R990" s="142">
        <v>0</v>
      </c>
      <c r="S990" s="142">
        <v>0</v>
      </c>
      <c r="T990" s="142">
        <v>0</v>
      </c>
      <c r="U990" s="142">
        <v>0</v>
      </c>
      <c r="V990" s="142">
        <v>0</v>
      </c>
      <c r="W990" s="142">
        <v>0</v>
      </c>
    </row>
    <row r="991" spans="1:23" ht="78.75" x14ac:dyDescent="0.25">
      <c r="A991" s="141">
        <f t="shared" si="374"/>
        <v>857</v>
      </c>
      <c r="B991" s="135" t="s">
        <v>2102</v>
      </c>
      <c r="C991" s="176" t="s">
        <v>1390</v>
      </c>
      <c r="D991" s="142">
        <v>0</v>
      </c>
      <c r="E991" s="142">
        <v>0</v>
      </c>
      <c r="F991" s="142">
        <v>0</v>
      </c>
      <c r="G991" s="142">
        <v>0</v>
      </c>
      <c r="H991" s="142">
        <v>0</v>
      </c>
      <c r="I991" s="142">
        <v>0</v>
      </c>
      <c r="J991" s="168">
        <v>0</v>
      </c>
      <c r="K991" s="168">
        <v>0</v>
      </c>
      <c r="L991" s="134">
        <v>0</v>
      </c>
      <c r="M991" s="134">
        <v>0</v>
      </c>
      <c r="N991" s="168">
        <f t="shared" ref="N991:W991" si="377">SUM(N992:N998)</f>
        <v>0</v>
      </c>
      <c r="O991" s="168">
        <f t="shared" si="377"/>
        <v>0</v>
      </c>
      <c r="P991" s="168">
        <f t="shared" si="377"/>
        <v>0</v>
      </c>
      <c r="Q991" s="168">
        <f t="shared" si="377"/>
        <v>0</v>
      </c>
      <c r="R991" s="168">
        <f t="shared" si="377"/>
        <v>0</v>
      </c>
      <c r="S991" s="168">
        <f t="shared" si="377"/>
        <v>0</v>
      </c>
      <c r="T991" s="168">
        <f t="shared" si="377"/>
        <v>0</v>
      </c>
      <c r="U991" s="168">
        <f t="shared" si="377"/>
        <v>0</v>
      </c>
      <c r="V991" s="168">
        <f t="shared" si="377"/>
        <v>0</v>
      </c>
      <c r="W991" s="168">
        <f t="shared" si="377"/>
        <v>0</v>
      </c>
    </row>
    <row r="992" spans="1:23" ht="78.75" x14ac:dyDescent="0.25">
      <c r="A992" s="141">
        <f t="shared" si="374"/>
        <v>858</v>
      </c>
      <c r="B992" s="135" t="s">
        <v>2103</v>
      </c>
      <c r="C992" s="136" t="s">
        <v>2104</v>
      </c>
      <c r="D992" s="142">
        <v>0</v>
      </c>
      <c r="E992" s="142">
        <v>0</v>
      </c>
      <c r="F992" s="142">
        <v>0</v>
      </c>
      <c r="G992" s="142">
        <v>0</v>
      </c>
      <c r="H992" s="142">
        <v>0</v>
      </c>
      <c r="I992" s="142">
        <v>0</v>
      </c>
      <c r="J992" s="147"/>
      <c r="K992" s="147"/>
      <c r="L992" s="134">
        <v>0</v>
      </c>
      <c r="M992" s="134">
        <v>0</v>
      </c>
      <c r="N992" s="142">
        <v>0</v>
      </c>
      <c r="O992" s="142">
        <v>0</v>
      </c>
      <c r="P992" s="142">
        <v>0</v>
      </c>
      <c r="Q992" s="142">
        <v>0</v>
      </c>
      <c r="R992" s="142">
        <v>0</v>
      </c>
      <c r="S992" s="142">
        <v>0</v>
      </c>
      <c r="T992" s="142">
        <v>0</v>
      </c>
      <c r="U992" s="142">
        <v>0</v>
      </c>
      <c r="V992" s="142">
        <v>0</v>
      </c>
      <c r="W992" s="142">
        <v>0</v>
      </c>
    </row>
    <row r="993" spans="1:23" ht="63" x14ac:dyDescent="0.25">
      <c r="A993" s="141">
        <f t="shared" si="374"/>
        <v>859</v>
      </c>
      <c r="B993" s="135" t="s">
        <v>2105</v>
      </c>
      <c r="C993" s="136" t="s">
        <v>2106</v>
      </c>
      <c r="D993" s="142">
        <v>0</v>
      </c>
      <c r="E993" s="142">
        <v>0</v>
      </c>
      <c r="F993" s="142">
        <v>0</v>
      </c>
      <c r="G993" s="142">
        <v>0</v>
      </c>
      <c r="H993" s="142">
        <v>0</v>
      </c>
      <c r="I993" s="142">
        <v>0</v>
      </c>
      <c r="J993" s="147"/>
      <c r="K993" s="147"/>
      <c r="L993" s="134">
        <v>0</v>
      </c>
      <c r="M993" s="134">
        <v>0</v>
      </c>
      <c r="N993" s="142">
        <v>0</v>
      </c>
      <c r="O993" s="142">
        <v>0</v>
      </c>
      <c r="P993" s="142">
        <v>0</v>
      </c>
      <c r="Q993" s="142">
        <v>0</v>
      </c>
      <c r="R993" s="142">
        <v>0</v>
      </c>
      <c r="S993" s="142">
        <v>0</v>
      </c>
      <c r="T993" s="142">
        <v>0</v>
      </c>
      <c r="U993" s="142">
        <v>0</v>
      </c>
      <c r="V993" s="142">
        <v>0</v>
      </c>
      <c r="W993" s="142">
        <v>0</v>
      </c>
    </row>
    <row r="994" spans="1:23" ht="63" x14ac:dyDescent="0.25">
      <c r="A994" s="141">
        <f t="shared" si="374"/>
        <v>860</v>
      </c>
      <c r="B994" s="135" t="s">
        <v>1391</v>
      </c>
      <c r="C994" s="136" t="s">
        <v>2107</v>
      </c>
      <c r="D994" s="142">
        <v>0</v>
      </c>
      <c r="E994" s="142">
        <v>0</v>
      </c>
      <c r="F994" s="142">
        <v>0</v>
      </c>
      <c r="G994" s="142">
        <v>0</v>
      </c>
      <c r="H994" s="142">
        <v>0</v>
      </c>
      <c r="I994" s="142">
        <v>0</v>
      </c>
      <c r="J994" s="147"/>
      <c r="K994" s="147"/>
      <c r="L994" s="134">
        <v>0</v>
      </c>
      <c r="M994" s="134">
        <v>0</v>
      </c>
      <c r="N994" s="142">
        <v>0</v>
      </c>
      <c r="O994" s="142">
        <v>0</v>
      </c>
      <c r="P994" s="142">
        <v>0</v>
      </c>
      <c r="Q994" s="142">
        <v>0</v>
      </c>
      <c r="R994" s="142">
        <v>0</v>
      </c>
      <c r="S994" s="142">
        <v>0</v>
      </c>
      <c r="T994" s="142">
        <v>0</v>
      </c>
      <c r="U994" s="142">
        <v>0</v>
      </c>
      <c r="V994" s="142">
        <v>0</v>
      </c>
      <c r="W994" s="142">
        <v>0</v>
      </c>
    </row>
    <row r="995" spans="1:23" ht="78.75" x14ac:dyDescent="0.25">
      <c r="A995" s="141">
        <f t="shared" si="374"/>
        <v>861</v>
      </c>
      <c r="B995" s="135" t="s">
        <v>2108</v>
      </c>
      <c r="C995" s="136" t="s">
        <v>2109</v>
      </c>
      <c r="D995" s="142">
        <v>0</v>
      </c>
      <c r="E995" s="142">
        <v>0</v>
      </c>
      <c r="F995" s="142">
        <v>0</v>
      </c>
      <c r="G995" s="142">
        <v>0</v>
      </c>
      <c r="H995" s="142">
        <v>0.28000000000000003</v>
      </c>
      <c r="I995" s="142">
        <v>0</v>
      </c>
      <c r="J995" s="147"/>
      <c r="K995" s="147"/>
      <c r="L995" s="134">
        <v>0.28000000000000003</v>
      </c>
      <c r="M995" s="134">
        <v>0</v>
      </c>
      <c r="N995" s="142">
        <v>0</v>
      </c>
      <c r="O995" s="142">
        <v>0</v>
      </c>
      <c r="P995" s="142">
        <v>0</v>
      </c>
      <c r="Q995" s="142">
        <v>0</v>
      </c>
      <c r="R995" s="142">
        <v>0</v>
      </c>
      <c r="S995" s="142">
        <v>0</v>
      </c>
      <c r="T995" s="142">
        <v>0</v>
      </c>
      <c r="U995" s="142">
        <v>0</v>
      </c>
      <c r="V995" s="142">
        <v>0</v>
      </c>
      <c r="W995" s="142">
        <v>0</v>
      </c>
    </row>
    <row r="996" spans="1:23" ht="47.25" x14ac:dyDescent="0.25">
      <c r="A996" s="267">
        <f t="shared" si="374"/>
        <v>862</v>
      </c>
      <c r="B996" s="135" t="s">
        <v>1392</v>
      </c>
      <c r="C996" s="136" t="s">
        <v>2110</v>
      </c>
      <c r="D996" s="142">
        <v>0</v>
      </c>
      <c r="E996" s="142">
        <v>0</v>
      </c>
      <c r="F996" s="142">
        <v>0</v>
      </c>
      <c r="G996" s="142">
        <v>0</v>
      </c>
      <c r="H996" s="142">
        <v>0</v>
      </c>
      <c r="I996" s="142">
        <v>0</v>
      </c>
      <c r="J996" s="147"/>
      <c r="K996" s="147"/>
      <c r="L996" s="134">
        <v>0</v>
      </c>
      <c r="M996" s="134">
        <v>0</v>
      </c>
      <c r="N996" s="142">
        <v>0</v>
      </c>
      <c r="O996" s="142">
        <v>0</v>
      </c>
      <c r="P996" s="142">
        <v>0</v>
      </c>
      <c r="Q996" s="142">
        <v>0</v>
      </c>
      <c r="R996" s="142">
        <v>0</v>
      </c>
      <c r="S996" s="142">
        <v>0</v>
      </c>
      <c r="T996" s="142">
        <v>0</v>
      </c>
      <c r="U996" s="142">
        <v>0</v>
      </c>
      <c r="V996" s="142">
        <v>0</v>
      </c>
      <c r="W996" s="142">
        <v>0</v>
      </c>
    </row>
    <row r="997" spans="1:23" ht="15.75" x14ac:dyDescent="0.25">
      <c r="A997" s="173"/>
      <c r="B997" s="192" t="s">
        <v>413</v>
      </c>
      <c r="C997" s="193"/>
      <c r="D997" s="203">
        <f t="shared" ref="D997:L997" si="378">SUM(D998:D1011)</f>
        <v>0.85</v>
      </c>
      <c r="E997" s="203">
        <f t="shared" si="378"/>
        <v>1.26</v>
      </c>
      <c r="F997" s="203">
        <f t="shared" si="378"/>
        <v>0.30099999999999999</v>
      </c>
      <c r="G997" s="203">
        <f t="shared" si="378"/>
        <v>2.14</v>
      </c>
      <c r="H997" s="203">
        <f t="shared" si="378"/>
        <v>1.128396</v>
      </c>
      <c r="I997" s="203">
        <f t="shared" si="378"/>
        <v>1.76</v>
      </c>
      <c r="J997" s="203">
        <f t="shared" si="378"/>
        <v>0</v>
      </c>
      <c r="K997" s="203">
        <f t="shared" si="378"/>
        <v>0</v>
      </c>
      <c r="L997" s="203">
        <f t="shared" si="378"/>
        <v>2.2793959999999998</v>
      </c>
      <c r="M997" s="203">
        <v>5.16</v>
      </c>
      <c r="N997" s="203">
        <f t="shared" ref="N997:W997" si="379">SUM(N998:N1011)</f>
        <v>0</v>
      </c>
      <c r="O997" s="203">
        <f t="shared" si="379"/>
        <v>0</v>
      </c>
      <c r="P997" s="203">
        <f t="shared" si="379"/>
        <v>0</v>
      </c>
      <c r="Q997" s="203">
        <f t="shared" si="379"/>
        <v>0</v>
      </c>
      <c r="R997" s="203">
        <f t="shared" si="379"/>
        <v>0</v>
      </c>
      <c r="S997" s="203">
        <f t="shared" si="379"/>
        <v>0</v>
      </c>
      <c r="T997" s="203">
        <f t="shared" si="379"/>
        <v>0</v>
      </c>
      <c r="U997" s="203">
        <f t="shared" si="379"/>
        <v>0</v>
      </c>
      <c r="V997" s="203">
        <f t="shared" si="379"/>
        <v>0</v>
      </c>
      <c r="W997" s="203">
        <f t="shared" si="379"/>
        <v>0</v>
      </c>
    </row>
    <row r="998" spans="1:23" ht="63" x14ac:dyDescent="0.25">
      <c r="A998" s="141">
        <f t="shared" si="374"/>
        <v>863</v>
      </c>
      <c r="B998" s="135" t="s">
        <v>1393</v>
      </c>
      <c r="C998" s="136" t="s">
        <v>1394</v>
      </c>
      <c r="D998" s="142">
        <v>0.85</v>
      </c>
      <c r="E998" s="142">
        <v>1.26</v>
      </c>
      <c r="F998" s="142">
        <v>0</v>
      </c>
      <c r="G998" s="142">
        <v>0</v>
      </c>
      <c r="H998" s="142">
        <v>0</v>
      </c>
      <c r="I998" s="142">
        <v>0</v>
      </c>
      <c r="J998" s="147"/>
      <c r="K998" s="147"/>
      <c r="L998" s="134">
        <v>0.85</v>
      </c>
      <c r="M998" s="134">
        <v>1.26</v>
      </c>
      <c r="N998" s="142">
        <v>0</v>
      </c>
      <c r="O998" s="142">
        <v>0</v>
      </c>
      <c r="P998" s="142">
        <v>0</v>
      </c>
      <c r="Q998" s="142">
        <v>0</v>
      </c>
      <c r="R998" s="142">
        <v>0</v>
      </c>
      <c r="S998" s="142">
        <v>0</v>
      </c>
      <c r="T998" s="142">
        <v>0</v>
      </c>
      <c r="U998" s="142">
        <v>0</v>
      </c>
      <c r="V998" s="142">
        <v>0</v>
      </c>
      <c r="W998" s="142">
        <v>0</v>
      </c>
    </row>
    <row r="999" spans="1:23" ht="70.5" customHeight="1" x14ac:dyDescent="0.25">
      <c r="A999" s="141">
        <f t="shared" si="374"/>
        <v>864</v>
      </c>
      <c r="B999" s="135" t="s">
        <v>1395</v>
      </c>
      <c r="C999" s="136" t="s">
        <v>2111</v>
      </c>
      <c r="D999" s="142">
        <v>0</v>
      </c>
      <c r="E999" s="142">
        <v>0</v>
      </c>
      <c r="F999" s="142">
        <v>0.16300000000000001</v>
      </c>
      <c r="G999" s="142">
        <v>1.26</v>
      </c>
      <c r="H999" s="142">
        <v>0</v>
      </c>
      <c r="I999" s="142">
        <v>0</v>
      </c>
      <c r="J999" s="147"/>
      <c r="K999" s="147"/>
      <c r="L999" s="134">
        <v>0.16300000000000001</v>
      </c>
      <c r="M999" s="134">
        <v>1.26</v>
      </c>
      <c r="N999" s="142">
        <v>0</v>
      </c>
      <c r="O999" s="142">
        <v>0</v>
      </c>
      <c r="P999" s="142">
        <v>0</v>
      </c>
      <c r="Q999" s="142">
        <v>0</v>
      </c>
      <c r="R999" s="142">
        <v>0</v>
      </c>
      <c r="S999" s="142">
        <v>0</v>
      </c>
      <c r="T999" s="142">
        <v>0</v>
      </c>
      <c r="U999" s="142">
        <v>0</v>
      </c>
      <c r="V999" s="142">
        <v>0</v>
      </c>
      <c r="W999" s="142">
        <v>0</v>
      </c>
    </row>
    <row r="1000" spans="1:23" ht="70.5" customHeight="1" x14ac:dyDescent="0.25">
      <c r="A1000" s="141">
        <f t="shared" si="374"/>
        <v>865</v>
      </c>
      <c r="B1000" s="135" t="s">
        <v>1396</v>
      </c>
      <c r="C1000" s="136" t="s">
        <v>1397</v>
      </c>
      <c r="D1000" s="142">
        <v>0</v>
      </c>
      <c r="E1000" s="142">
        <v>0</v>
      </c>
      <c r="F1000" s="142">
        <v>0</v>
      </c>
      <c r="G1000" s="142">
        <v>0</v>
      </c>
      <c r="H1000" s="142">
        <v>0</v>
      </c>
      <c r="I1000" s="142">
        <v>0</v>
      </c>
      <c r="J1000" s="147"/>
      <c r="K1000" s="147"/>
      <c r="L1000" s="134">
        <v>0</v>
      </c>
      <c r="M1000" s="134">
        <v>0</v>
      </c>
      <c r="N1000" s="142">
        <v>0</v>
      </c>
      <c r="O1000" s="142">
        <v>0</v>
      </c>
      <c r="P1000" s="142">
        <v>0</v>
      </c>
      <c r="Q1000" s="142">
        <v>0</v>
      </c>
      <c r="R1000" s="142">
        <v>0</v>
      </c>
      <c r="S1000" s="142">
        <v>0</v>
      </c>
      <c r="T1000" s="142">
        <v>0</v>
      </c>
      <c r="U1000" s="142">
        <v>0</v>
      </c>
      <c r="V1000" s="142">
        <v>0</v>
      </c>
      <c r="W1000" s="142">
        <v>0</v>
      </c>
    </row>
    <row r="1001" spans="1:23" ht="70.5" customHeight="1" x14ac:dyDescent="0.25">
      <c r="A1001" s="141">
        <f t="shared" si="374"/>
        <v>866</v>
      </c>
      <c r="B1001" s="135" t="s">
        <v>1398</v>
      </c>
      <c r="C1001" s="136" t="s">
        <v>1399</v>
      </c>
      <c r="D1001" s="142">
        <v>0</v>
      </c>
      <c r="E1001" s="142">
        <v>0</v>
      </c>
      <c r="F1001" s="142">
        <v>2.5999999999999999E-2</v>
      </c>
      <c r="G1001" s="142">
        <v>0.63</v>
      </c>
      <c r="H1001" s="142">
        <v>0</v>
      </c>
      <c r="I1001" s="142">
        <v>0</v>
      </c>
      <c r="J1001" s="147"/>
      <c r="K1001" s="147"/>
      <c r="L1001" s="134">
        <v>2.5999999999999999E-2</v>
      </c>
      <c r="M1001" s="134">
        <v>0.63</v>
      </c>
      <c r="N1001" s="142">
        <v>0</v>
      </c>
      <c r="O1001" s="142">
        <v>0</v>
      </c>
      <c r="P1001" s="142">
        <v>0</v>
      </c>
      <c r="Q1001" s="142">
        <v>0</v>
      </c>
      <c r="R1001" s="142">
        <v>0</v>
      </c>
      <c r="S1001" s="142">
        <v>0</v>
      </c>
      <c r="T1001" s="142">
        <v>0</v>
      </c>
      <c r="U1001" s="142">
        <v>0</v>
      </c>
      <c r="V1001" s="142">
        <v>0</v>
      </c>
      <c r="W1001" s="142">
        <v>0</v>
      </c>
    </row>
    <row r="1002" spans="1:23" ht="70.5" customHeight="1" x14ac:dyDescent="0.25">
      <c r="A1002" s="141">
        <f t="shared" si="374"/>
        <v>867</v>
      </c>
      <c r="B1002" s="135" t="s">
        <v>1400</v>
      </c>
      <c r="C1002" s="136" t="s">
        <v>2112</v>
      </c>
      <c r="D1002" s="142">
        <v>0</v>
      </c>
      <c r="E1002" s="142">
        <v>0</v>
      </c>
      <c r="F1002" s="142">
        <v>0</v>
      </c>
      <c r="G1002" s="142">
        <v>0</v>
      </c>
      <c r="H1002" s="142">
        <v>0</v>
      </c>
      <c r="I1002" s="142">
        <v>0</v>
      </c>
      <c r="J1002" s="147"/>
      <c r="K1002" s="147"/>
      <c r="L1002" s="134">
        <v>0</v>
      </c>
      <c r="M1002" s="134">
        <v>0</v>
      </c>
      <c r="N1002" s="142">
        <v>0</v>
      </c>
      <c r="O1002" s="142">
        <v>0</v>
      </c>
      <c r="P1002" s="142">
        <v>0</v>
      </c>
      <c r="Q1002" s="142">
        <v>0</v>
      </c>
      <c r="R1002" s="142">
        <v>0</v>
      </c>
      <c r="S1002" s="142">
        <v>0</v>
      </c>
      <c r="T1002" s="142">
        <v>0</v>
      </c>
      <c r="U1002" s="142">
        <v>0</v>
      </c>
      <c r="V1002" s="142">
        <v>0</v>
      </c>
      <c r="W1002" s="142">
        <v>0</v>
      </c>
    </row>
    <row r="1003" spans="1:23" ht="70.5" customHeight="1" x14ac:dyDescent="0.25">
      <c r="A1003" s="141">
        <f t="shared" si="374"/>
        <v>868</v>
      </c>
      <c r="B1003" s="135" t="s">
        <v>1402</v>
      </c>
      <c r="C1003" s="136" t="s">
        <v>1403</v>
      </c>
      <c r="D1003" s="142">
        <v>0</v>
      </c>
      <c r="E1003" s="142">
        <v>0</v>
      </c>
      <c r="F1003" s="142">
        <v>0</v>
      </c>
      <c r="G1003" s="142">
        <v>0</v>
      </c>
      <c r="H1003" s="142">
        <v>0.8929999999999999</v>
      </c>
      <c r="I1003" s="142">
        <v>1.26</v>
      </c>
      <c r="J1003" s="147"/>
      <c r="K1003" s="147"/>
      <c r="L1003" s="134">
        <v>0.8929999999999999</v>
      </c>
      <c r="M1003" s="134">
        <v>1.26</v>
      </c>
      <c r="N1003" s="142">
        <v>0</v>
      </c>
      <c r="O1003" s="142">
        <v>0</v>
      </c>
      <c r="P1003" s="142">
        <v>0</v>
      </c>
      <c r="Q1003" s="142">
        <v>0</v>
      </c>
      <c r="R1003" s="142">
        <v>0</v>
      </c>
      <c r="S1003" s="142">
        <v>0</v>
      </c>
      <c r="T1003" s="142">
        <v>0</v>
      </c>
      <c r="U1003" s="142">
        <v>0</v>
      </c>
      <c r="V1003" s="142">
        <v>0</v>
      </c>
      <c r="W1003" s="142">
        <v>0</v>
      </c>
    </row>
    <row r="1004" spans="1:23" ht="70.5" customHeight="1" x14ac:dyDescent="0.25">
      <c r="A1004" s="141">
        <f t="shared" si="374"/>
        <v>869</v>
      </c>
      <c r="B1004" s="135" t="s">
        <v>2113</v>
      </c>
      <c r="C1004" s="136" t="s">
        <v>2114</v>
      </c>
      <c r="D1004" s="142">
        <v>0</v>
      </c>
      <c r="E1004" s="142">
        <v>0</v>
      </c>
      <c r="F1004" s="142">
        <v>0</v>
      </c>
      <c r="G1004" s="142">
        <v>0</v>
      </c>
      <c r="H1004" s="142">
        <v>0</v>
      </c>
      <c r="I1004" s="142">
        <v>0</v>
      </c>
      <c r="J1004" s="147"/>
      <c r="K1004" s="147"/>
      <c r="L1004" s="134">
        <v>0</v>
      </c>
      <c r="M1004" s="134">
        <v>0</v>
      </c>
      <c r="N1004" s="142">
        <v>0</v>
      </c>
      <c r="O1004" s="142">
        <v>0</v>
      </c>
      <c r="P1004" s="142">
        <v>0</v>
      </c>
      <c r="Q1004" s="142">
        <v>0</v>
      </c>
      <c r="R1004" s="142">
        <v>0</v>
      </c>
      <c r="S1004" s="142">
        <v>0</v>
      </c>
      <c r="T1004" s="142">
        <v>0</v>
      </c>
      <c r="U1004" s="142">
        <v>0</v>
      </c>
      <c r="V1004" s="142">
        <v>0</v>
      </c>
      <c r="W1004" s="142">
        <v>0</v>
      </c>
    </row>
    <row r="1005" spans="1:23" ht="70.5" customHeight="1" x14ac:dyDescent="0.25">
      <c r="A1005" s="141">
        <f t="shared" si="374"/>
        <v>870</v>
      </c>
      <c r="B1005" s="135" t="s">
        <v>2115</v>
      </c>
      <c r="C1005" s="136" t="s">
        <v>1404</v>
      </c>
      <c r="D1005" s="142">
        <v>0</v>
      </c>
      <c r="E1005" s="142">
        <v>0</v>
      </c>
      <c r="F1005" s="142">
        <v>0.11199999999999999</v>
      </c>
      <c r="G1005" s="142">
        <v>0.25</v>
      </c>
      <c r="H1005" s="142">
        <v>0</v>
      </c>
      <c r="I1005" s="142">
        <v>0</v>
      </c>
      <c r="J1005" s="147"/>
      <c r="K1005" s="147"/>
      <c r="L1005" s="134">
        <v>0.11199999999999999</v>
      </c>
      <c r="M1005" s="134">
        <v>0.25</v>
      </c>
      <c r="N1005" s="142">
        <v>0</v>
      </c>
      <c r="O1005" s="142">
        <v>0</v>
      </c>
      <c r="P1005" s="142">
        <v>0</v>
      </c>
      <c r="Q1005" s="142">
        <v>0</v>
      </c>
      <c r="R1005" s="142">
        <v>0</v>
      </c>
      <c r="S1005" s="142">
        <v>0</v>
      </c>
      <c r="T1005" s="142">
        <v>0</v>
      </c>
      <c r="U1005" s="142">
        <v>0</v>
      </c>
      <c r="V1005" s="142">
        <v>0</v>
      </c>
      <c r="W1005" s="142">
        <v>0</v>
      </c>
    </row>
    <row r="1006" spans="1:23" ht="70.5" customHeight="1" x14ac:dyDescent="0.25">
      <c r="A1006" s="141">
        <f t="shared" si="374"/>
        <v>871</v>
      </c>
      <c r="B1006" s="135" t="s">
        <v>1405</v>
      </c>
      <c r="C1006" s="136" t="s">
        <v>1406</v>
      </c>
      <c r="D1006" s="142">
        <v>0</v>
      </c>
      <c r="E1006" s="142">
        <v>0</v>
      </c>
      <c r="F1006" s="142">
        <v>0</v>
      </c>
      <c r="G1006" s="142">
        <v>0</v>
      </c>
      <c r="H1006" s="142">
        <v>0</v>
      </c>
      <c r="I1006" s="142">
        <v>0</v>
      </c>
      <c r="J1006" s="147"/>
      <c r="K1006" s="147"/>
      <c r="L1006" s="134">
        <v>0</v>
      </c>
      <c r="M1006" s="134">
        <v>0</v>
      </c>
      <c r="N1006" s="142">
        <v>0</v>
      </c>
      <c r="O1006" s="142">
        <v>0</v>
      </c>
      <c r="P1006" s="142">
        <v>0</v>
      </c>
      <c r="Q1006" s="142">
        <v>0</v>
      </c>
      <c r="R1006" s="142">
        <v>0</v>
      </c>
      <c r="S1006" s="142">
        <v>0</v>
      </c>
      <c r="T1006" s="142">
        <v>0</v>
      </c>
      <c r="U1006" s="142">
        <v>0</v>
      </c>
      <c r="V1006" s="142">
        <v>0</v>
      </c>
      <c r="W1006" s="142">
        <v>0</v>
      </c>
    </row>
    <row r="1007" spans="1:23" ht="70.5" customHeight="1" x14ac:dyDescent="0.25">
      <c r="A1007" s="141">
        <f t="shared" si="374"/>
        <v>872</v>
      </c>
      <c r="B1007" s="135" t="s">
        <v>2116</v>
      </c>
      <c r="C1007" s="136" t="s">
        <v>1407</v>
      </c>
      <c r="D1007" s="142">
        <v>0</v>
      </c>
      <c r="E1007" s="142">
        <v>0</v>
      </c>
      <c r="F1007" s="142">
        <v>0</v>
      </c>
      <c r="G1007" s="142">
        <v>0</v>
      </c>
      <c r="H1007" s="142">
        <v>0</v>
      </c>
      <c r="I1007" s="142">
        <v>0</v>
      </c>
      <c r="J1007" s="147"/>
      <c r="K1007" s="147"/>
      <c r="L1007" s="134">
        <v>0</v>
      </c>
      <c r="M1007" s="134">
        <v>0</v>
      </c>
      <c r="N1007" s="142">
        <v>0</v>
      </c>
      <c r="O1007" s="142">
        <v>0</v>
      </c>
      <c r="P1007" s="142">
        <v>0</v>
      </c>
      <c r="Q1007" s="142">
        <v>0</v>
      </c>
      <c r="R1007" s="142">
        <v>0</v>
      </c>
      <c r="S1007" s="142">
        <v>0</v>
      </c>
      <c r="T1007" s="142">
        <v>0</v>
      </c>
      <c r="U1007" s="142">
        <v>0</v>
      </c>
      <c r="V1007" s="142">
        <v>0</v>
      </c>
      <c r="W1007" s="142">
        <v>0</v>
      </c>
    </row>
    <row r="1008" spans="1:23" ht="70.5" customHeight="1" x14ac:dyDescent="0.25">
      <c r="A1008" s="141">
        <f t="shared" si="374"/>
        <v>873</v>
      </c>
      <c r="B1008" s="135" t="s">
        <v>1408</v>
      </c>
      <c r="C1008" s="136" t="s">
        <v>1409</v>
      </c>
      <c r="D1008" s="142">
        <v>0</v>
      </c>
      <c r="E1008" s="142">
        <v>0</v>
      </c>
      <c r="F1008" s="142">
        <v>0</v>
      </c>
      <c r="G1008" s="142">
        <v>0</v>
      </c>
      <c r="H1008" s="142">
        <v>0</v>
      </c>
      <c r="I1008" s="142">
        <v>0</v>
      </c>
      <c r="J1008" s="147"/>
      <c r="K1008" s="147"/>
      <c r="L1008" s="134">
        <v>0</v>
      </c>
      <c r="M1008" s="134">
        <v>0</v>
      </c>
      <c r="N1008" s="142">
        <v>0</v>
      </c>
      <c r="O1008" s="142">
        <v>0</v>
      </c>
      <c r="P1008" s="142">
        <v>0</v>
      </c>
      <c r="Q1008" s="142">
        <v>0</v>
      </c>
      <c r="R1008" s="142">
        <v>0</v>
      </c>
      <c r="S1008" s="142">
        <v>0</v>
      </c>
      <c r="T1008" s="142">
        <v>0</v>
      </c>
      <c r="U1008" s="142">
        <v>0</v>
      </c>
      <c r="V1008" s="142">
        <v>0</v>
      </c>
      <c r="W1008" s="142">
        <v>0</v>
      </c>
    </row>
    <row r="1009" spans="1:23" ht="70.5" customHeight="1" x14ac:dyDescent="0.25">
      <c r="A1009" s="141">
        <f t="shared" si="374"/>
        <v>874</v>
      </c>
      <c r="B1009" s="135" t="s">
        <v>1410</v>
      </c>
      <c r="C1009" s="136" t="s">
        <v>1411</v>
      </c>
      <c r="D1009" s="142">
        <v>0</v>
      </c>
      <c r="E1009" s="142">
        <v>0</v>
      </c>
      <c r="F1009" s="142">
        <v>0</v>
      </c>
      <c r="G1009" s="142">
        <v>0</v>
      </c>
      <c r="H1009" s="142">
        <v>0.18539600000000001</v>
      </c>
      <c r="I1009" s="142">
        <v>0.5</v>
      </c>
      <c r="J1009" s="147"/>
      <c r="K1009" s="147"/>
      <c r="L1009" s="134">
        <v>0.18539600000000001</v>
      </c>
      <c r="M1009" s="134">
        <v>0.5</v>
      </c>
      <c r="N1009" s="142">
        <v>0</v>
      </c>
      <c r="O1009" s="142">
        <v>0</v>
      </c>
      <c r="P1009" s="142">
        <v>0</v>
      </c>
      <c r="Q1009" s="142">
        <v>0</v>
      </c>
      <c r="R1009" s="142">
        <v>0</v>
      </c>
      <c r="S1009" s="142">
        <v>0</v>
      </c>
      <c r="T1009" s="142">
        <v>0</v>
      </c>
      <c r="U1009" s="142">
        <v>0</v>
      </c>
      <c r="V1009" s="142">
        <v>0</v>
      </c>
      <c r="W1009" s="142">
        <v>0</v>
      </c>
    </row>
    <row r="1010" spans="1:23" ht="70.5" customHeight="1" x14ac:dyDescent="0.25">
      <c r="A1010" s="141">
        <f t="shared" si="374"/>
        <v>875</v>
      </c>
      <c r="B1010" s="135" t="s">
        <v>1412</v>
      </c>
      <c r="C1010" s="136" t="s">
        <v>2117</v>
      </c>
      <c r="D1010" s="142">
        <v>0</v>
      </c>
      <c r="E1010" s="142">
        <v>0</v>
      </c>
      <c r="F1010" s="142">
        <v>0</v>
      </c>
      <c r="G1010" s="142">
        <v>0</v>
      </c>
      <c r="H1010" s="142">
        <v>0</v>
      </c>
      <c r="I1010" s="142">
        <v>0</v>
      </c>
      <c r="J1010" s="147"/>
      <c r="K1010" s="147"/>
      <c r="L1010" s="134">
        <v>0</v>
      </c>
      <c r="M1010" s="134">
        <v>0</v>
      </c>
      <c r="N1010" s="142">
        <v>0</v>
      </c>
      <c r="O1010" s="142">
        <v>0</v>
      </c>
      <c r="P1010" s="142">
        <v>0</v>
      </c>
      <c r="Q1010" s="142">
        <v>0</v>
      </c>
      <c r="R1010" s="142">
        <v>0</v>
      </c>
      <c r="S1010" s="142">
        <v>0</v>
      </c>
      <c r="T1010" s="142">
        <v>0</v>
      </c>
      <c r="U1010" s="142">
        <v>0</v>
      </c>
      <c r="V1010" s="142">
        <v>0</v>
      </c>
      <c r="W1010" s="142">
        <v>0</v>
      </c>
    </row>
    <row r="1011" spans="1:23" ht="70.5" customHeight="1" x14ac:dyDescent="0.25">
      <c r="A1011" s="141">
        <f t="shared" si="374"/>
        <v>876</v>
      </c>
      <c r="B1011" s="135" t="s">
        <v>1413</v>
      </c>
      <c r="C1011" s="136" t="s">
        <v>1414</v>
      </c>
      <c r="D1011" s="142">
        <v>0</v>
      </c>
      <c r="E1011" s="142">
        <v>0</v>
      </c>
      <c r="F1011" s="142">
        <v>0</v>
      </c>
      <c r="G1011" s="142">
        <v>0</v>
      </c>
      <c r="H1011" s="142">
        <v>0.05</v>
      </c>
      <c r="I1011" s="142">
        <v>0</v>
      </c>
      <c r="J1011" s="147"/>
      <c r="K1011" s="147"/>
      <c r="L1011" s="134">
        <v>0.05</v>
      </c>
      <c r="M1011" s="134">
        <v>0</v>
      </c>
      <c r="N1011" s="142">
        <v>0</v>
      </c>
      <c r="O1011" s="142">
        <v>0</v>
      </c>
      <c r="P1011" s="142">
        <v>0</v>
      </c>
      <c r="Q1011" s="142">
        <v>0</v>
      </c>
      <c r="R1011" s="142">
        <v>0</v>
      </c>
      <c r="S1011" s="142">
        <v>0</v>
      </c>
      <c r="T1011" s="142">
        <v>0</v>
      </c>
      <c r="U1011" s="142">
        <v>0</v>
      </c>
      <c r="V1011" s="142">
        <v>0</v>
      </c>
      <c r="W1011" s="142">
        <v>0</v>
      </c>
    </row>
    <row r="1012" spans="1:23" ht="15.75" x14ac:dyDescent="0.25">
      <c r="A1012" s="173"/>
      <c r="B1012" s="192" t="s">
        <v>594</v>
      </c>
      <c r="C1012" s="193"/>
      <c r="D1012" s="203">
        <f t="shared" ref="D1012" si="380">SUM(D1013:D1017)</f>
        <v>0.02</v>
      </c>
      <c r="E1012" s="203">
        <f t="shared" ref="E1012" si="381">SUM(E1013:E1017)</f>
        <v>0</v>
      </c>
      <c r="F1012" s="203">
        <f t="shared" ref="F1012" si="382">SUM(F1013:F1017)</f>
        <v>0.1</v>
      </c>
      <c r="G1012" s="203">
        <f t="shared" ref="G1012" si="383">SUM(G1013:G1017)</f>
        <v>0</v>
      </c>
      <c r="H1012" s="203">
        <f t="shared" ref="H1012" si="384">SUM(H1013:H1017)</f>
        <v>0.24</v>
      </c>
      <c r="I1012" s="203">
        <f t="shared" ref="I1012" si="385">SUM(I1013:I1017)</f>
        <v>0</v>
      </c>
      <c r="J1012" s="203">
        <f t="shared" ref="J1012" si="386">SUM(J1013:J1017)</f>
        <v>0</v>
      </c>
      <c r="K1012" s="203">
        <f t="shared" ref="K1012" si="387">SUM(K1013:K1017)</f>
        <v>0</v>
      </c>
      <c r="L1012" s="203">
        <f t="shared" ref="L1012" si="388">SUM(L1013:L1017)</f>
        <v>0.36</v>
      </c>
      <c r="M1012" s="203">
        <v>0</v>
      </c>
      <c r="N1012" s="203">
        <f t="shared" ref="N1012" si="389">SUM(N1013:N1017)</f>
        <v>0</v>
      </c>
      <c r="O1012" s="203">
        <f t="shared" ref="O1012" si="390">SUM(O1013:O1017)</f>
        <v>0</v>
      </c>
      <c r="P1012" s="203">
        <f t="shared" ref="P1012" si="391">SUM(P1013:P1017)</f>
        <v>0</v>
      </c>
      <c r="Q1012" s="203">
        <f t="shared" ref="Q1012" si="392">SUM(Q1013:Q1017)</f>
        <v>0</v>
      </c>
      <c r="R1012" s="203">
        <f t="shared" ref="R1012" si="393">SUM(R1013:R1017)</f>
        <v>0</v>
      </c>
      <c r="S1012" s="203">
        <f t="shared" ref="S1012" si="394">SUM(S1013:S1017)</f>
        <v>0</v>
      </c>
      <c r="T1012" s="203">
        <f t="shared" ref="T1012" si="395">SUM(T1013:T1017)</f>
        <v>0</v>
      </c>
      <c r="U1012" s="203">
        <f t="shared" ref="U1012" si="396">SUM(U1013:U1017)</f>
        <v>0</v>
      </c>
      <c r="V1012" s="203">
        <f t="shared" ref="V1012" si="397">SUM(V1013:V1017)</f>
        <v>0</v>
      </c>
      <c r="W1012" s="203">
        <f t="shared" ref="W1012" si="398">SUM(W1013:W1017)</f>
        <v>0</v>
      </c>
    </row>
    <row r="1013" spans="1:23" ht="47.25" x14ac:dyDescent="0.25">
      <c r="A1013" s="267">
        <f t="shared" si="374"/>
        <v>877</v>
      </c>
      <c r="B1013" s="135" t="s">
        <v>1415</v>
      </c>
      <c r="C1013" s="136" t="s">
        <v>1416</v>
      </c>
      <c r="D1013" s="142">
        <v>0</v>
      </c>
      <c r="E1013" s="142">
        <v>0</v>
      </c>
      <c r="F1013" s="142">
        <v>0</v>
      </c>
      <c r="G1013" s="142">
        <v>0</v>
      </c>
      <c r="H1013" s="142">
        <v>0</v>
      </c>
      <c r="I1013" s="142">
        <v>0</v>
      </c>
      <c r="J1013" s="147"/>
      <c r="K1013" s="147"/>
      <c r="L1013" s="134">
        <v>0</v>
      </c>
      <c r="M1013" s="134">
        <v>0</v>
      </c>
      <c r="N1013" s="142">
        <v>0</v>
      </c>
      <c r="O1013" s="142">
        <v>0</v>
      </c>
      <c r="P1013" s="142">
        <v>0</v>
      </c>
      <c r="Q1013" s="142">
        <v>0</v>
      </c>
      <c r="R1013" s="142">
        <v>0</v>
      </c>
      <c r="S1013" s="142">
        <v>0</v>
      </c>
      <c r="T1013" s="142">
        <v>0</v>
      </c>
      <c r="U1013" s="142">
        <v>0</v>
      </c>
      <c r="V1013" s="142">
        <v>0</v>
      </c>
      <c r="W1013" s="142">
        <v>0</v>
      </c>
    </row>
    <row r="1014" spans="1:23" ht="63" x14ac:dyDescent="0.25">
      <c r="A1014" s="141">
        <f t="shared" si="374"/>
        <v>878</v>
      </c>
      <c r="B1014" s="135" t="s">
        <v>2118</v>
      </c>
      <c r="C1014" s="136" t="s">
        <v>1417</v>
      </c>
      <c r="D1014" s="142">
        <v>0.02</v>
      </c>
      <c r="E1014" s="142">
        <v>0</v>
      </c>
      <c r="F1014" s="142">
        <v>0</v>
      </c>
      <c r="G1014" s="142">
        <v>0</v>
      </c>
      <c r="H1014" s="142">
        <v>0</v>
      </c>
      <c r="I1014" s="142">
        <v>0</v>
      </c>
      <c r="J1014" s="147"/>
      <c r="K1014" s="147"/>
      <c r="L1014" s="134">
        <v>0.02</v>
      </c>
      <c r="M1014" s="134">
        <v>0</v>
      </c>
      <c r="N1014" s="142">
        <v>0</v>
      </c>
      <c r="O1014" s="142">
        <v>0</v>
      </c>
      <c r="P1014" s="142">
        <v>0</v>
      </c>
      <c r="Q1014" s="142">
        <v>0</v>
      </c>
      <c r="R1014" s="142">
        <v>0</v>
      </c>
      <c r="S1014" s="142">
        <v>0</v>
      </c>
      <c r="T1014" s="142">
        <v>0</v>
      </c>
      <c r="U1014" s="142">
        <v>0</v>
      </c>
      <c r="V1014" s="142">
        <v>0</v>
      </c>
      <c r="W1014" s="142">
        <v>0</v>
      </c>
    </row>
    <row r="1015" spans="1:23" ht="63" x14ac:dyDescent="0.25">
      <c r="A1015" s="141">
        <f t="shared" si="374"/>
        <v>879</v>
      </c>
      <c r="B1015" s="135" t="s">
        <v>2119</v>
      </c>
      <c r="C1015" s="136" t="s">
        <v>1418</v>
      </c>
      <c r="D1015" s="142">
        <v>0</v>
      </c>
      <c r="E1015" s="142">
        <v>0</v>
      </c>
      <c r="F1015" s="142">
        <v>0.1</v>
      </c>
      <c r="G1015" s="142">
        <v>0</v>
      </c>
      <c r="H1015" s="142">
        <v>0</v>
      </c>
      <c r="I1015" s="142">
        <v>0</v>
      </c>
      <c r="J1015" s="147"/>
      <c r="K1015" s="147"/>
      <c r="L1015" s="134">
        <v>0.1</v>
      </c>
      <c r="M1015" s="134">
        <v>0</v>
      </c>
      <c r="N1015" s="142">
        <v>0</v>
      </c>
      <c r="O1015" s="142">
        <v>0</v>
      </c>
      <c r="P1015" s="142">
        <v>0</v>
      </c>
      <c r="Q1015" s="142">
        <v>0</v>
      </c>
      <c r="R1015" s="142">
        <v>0</v>
      </c>
      <c r="S1015" s="142">
        <v>0</v>
      </c>
      <c r="T1015" s="142">
        <v>0</v>
      </c>
      <c r="U1015" s="142">
        <v>0</v>
      </c>
      <c r="V1015" s="142">
        <v>0</v>
      </c>
      <c r="W1015" s="142">
        <v>0</v>
      </c>
    </row>
    <row r="1016" spans="1:23" ht="78.75" x14ac:dyDescent="0.25">
      <c r="A1016" s="141">
        <f t="shared" si="374"/>
        <v>880</v>
      </c>
      <c r="B1016" s="135" t="s">
        <v>2120</v>
      </c>
      <c r="C1016" s="136" t="s">
        <v>2121</v>
      </c>
      <c r="D1016" s="142">
        <v>0</v>
      </c>
      <c r="E1016" s="142">
        <v>0</v>
      </c>
      <c r="F1016" s="142">
        <v>0</v>
      </c>
      <c r="G1016" s="142">
        <v>0</v>
      </c>
      <c r="H1016" s="142">
        <v>0.24</v>
      </c>
      <c r="I1016" s="142">
        <v>0</v>
      </c>
      <c r="J1016" s="147"/>
      <c r="K1016" s="147"/>
      <c r="L1016" s="134">
        <v>0.24</v>
      </c>
      <c r="M1016" s="134">
        <v>0</v>
      </c>
      <c r="N1016" s="142">
        <v>0</v>
      </c>
      <c r="O1016" s="142">
        <v>0</v>
      </c>
      <c r="P1016" s="142">
        <v>0</v>
      </c>
      <c r="Q1016" s="142">
        <v>0</v>
      </c>
      <c r="R1016" s="142">
        <v>0</v>
      </c>
      <c r="S1016" s="142">
        <v>0</v>
      </c>
      <c r="T1016" s="142">
        <v>0</v>
      </c>
      <c r="U1016" s="142">
        <v>0</v>
      </c>
      <c r="V1016" s="142">
        <v>0</v>
      </c>
      <c r="W1016" s="142">
        <v>0</v>
      </c>
    </row>
    <row r="1017" spans="1:23" ht="47.25" x14ac:dyDescent="0.25">
      <c r="A1017" s="141">
        <f t="shared" si="374"/>
        <v>881</v>
      </c>
      <c r="B1017" s="135" t="s">
        <v>1605</v>
      </c>
      <c r="C1017" s="136" t="s">
        <v>1606</v>
      </c>
      <c r="D1017" s="142">
        <v>0</v>
      </c>
      <c r="E1017" s="142">
        <v>0</v>
      </c>
      <c r="F1017" s="142">
        <v>0</v>
      </c>
      <c r="G1017" s="142">
        <v>0</v>
      </c>
      <c r="H1017" s="142">
        <v>0</v>
      </c>
      <c r="I1017" s="142">
        <v>0</v>
      </c>
      <c r="J1017" s="147"/>
      <c r="K1017" s="147"/>
      <c r="L1017" s="134">
        <v>0</v>
      </c>
      <c r="M1017" s="134">
        <v>0</v>
      </c>
      <c r="N1017" s="142">
        <v>0</v>
      </c>
      <c r="O1017" s="142">
        <v>0</v>
      </c>
      <c r="P1017" s="142">
        <v>0</v>
      </c>
      <c r="Q1017" s="142">
        <v>0</v>
      </c>
      <c r="R1017" s="142">
        <v>0</v>
      </c>
      <c r="S1017" s="142">
        <v>0</v>
      </c>
      <c r="T1017" s="142">
        <v>0</v>
      </c>
      <c r="U1017" s="142">
        <v>0</v>
      </c>
      <c r="V1017" s="142">
        <v>0</v>
      </c>
      <c r="W1017" s="142">
        <v>0</v>
      </c>
    </row>
    <row r="1018" spans="1:23" ht="15.75" x14ac:dyDescent="0.25">
      <c r="A1018" s="173"/>
      <c r="B1018" s="192" t="s">
        <v>212</v>
      </c>
      <c r="C1018" s="193"/>
      <c r="D1018" s="203">
        <f t="shared" ref="D1018:L1018" si="399">SUM(D1019:D1019)</f>
        <v>0</v>
      </c>
      <c r="E1018" s="203">
        <f t="shared" si="399"/>
        <v>0</v>
      </c>
      <c r="F1018" s="203">
        <f t="shared" si="399"/>
        <v>0</v>
      </c>
      <c r="G1018" s="203">
        <f t="shared" si="399"/>
        <v>0</v>
      </c>
      <c r="H1018" s="203">
        <f t="shared" si="399"/>
        <v>0</v>
      </c>
      <c r="I1018" s="203">
        <f t="shared" si="399"/>
        <v>0</v>
      </c>
      <c r="J1018" s="203">
        <f t="shared" si="399"/>
        <v>0</v>
      </c>
      <c r="K1018" s="203">
        <f t="shared" si="399"/>
        <v>0</v>
      </c>
      <c r="L1018" s="203">
        <f t="shared" si="399"/>
        <v>0</v>
      </c>
      <c r="M1018" s="203">
        <v>0</v>
      </c>
      <c r="N1018" s="203">
        <f t="shared" ref="N1018:W1018" si="400">SUM(N1019:N1019)</f>
        <v>0</v>
      </c>
      <c r="O1018" s="203">
        <f t="shared" si="400"/>
        <v>0</v>
      </c>
      <c r="P1018" s="203">
        <f t="shared" si="400"/>
        <v>0</v>
      </c>
      <c r="Q1018" s="203">
        <f t="shared" si="400"/>
        <v>0</v>
      </c>
      <c r="R1018" s="203">
        <f t="shared" si="400"/>
        <v>0</v>
      </c>
      <c r="S1018" s="203">
        <f t="shared" si="400"/>
        <v>0</v>
      </c>
      <c r="T1018" s="203">
        <f t="shared" si="400"/>
        <v>0</v>
      </c>
      <c r="U1018" s="203">
        <f t="shared" si="400"/>
        <v>0</v>
      </c>
      <c r="V1018" s="203">
        <f t="shared" si="400"/>
        <v>0</v>
      </c>
      <c r="W1018" s="203">
        <f t="shared" si="400"/>
        <v>0</v>
      </c>
    </row>
    <row r="1019" spans="1:23" ht="78.75" x14ac:dyDescent="0.25">
      <c r="A1019" s="141">
        <f t="shared" si="374"/>
        <v>882</v>
      </c>
      <c r="B1019" s="135" t="s">
        <v>1419</v>
      </c>
      <c r="C1019" s="136" t="s">
        <v>2122</v>
      </c>
      <c r="D1019" s="142">
        <v>0</v>
      </c>
      <c r="E1019" s="142">
        <v>0</v>
      </c>
      <c r="F1019" s="142">
        <v>0</v>
      </c>
      <c r="G1019" s="142">
        <v>0</v>
      </c>
      <c r="H1019" s="142">
        <v>0</v>
      </c>
      <c r="I1019" s="142">
        <v>0</v>
      </c>
      <c r="J1019" s="147"/>
      <c r="K1019" s="147"/>
      <c r="L1019" s="134">
        <v>0</v>
      </c>
      <c r="M1019" s="134">
        <v>0</v>
      </c>
      <c r="N1019" s="142">
        <v>0</v>
      </c>
      <c r="O1019" s="142">
        <v>0</v>
      </c>
      <c r="P1019" s="142">
        <v>0</v>
      </c>
      <c r="Q1019" s="142">
        <v>0</v>
      </c>
      <c r="R1019" s="142">
        <v>0</v>
      </c>
      <c r="S1019" s="142">
        <v>0</v>
      </c>
      <c r="T1019" s="142">
        <v>0</v>
      </c>
      <c r="U1019" s="142">
        <v>0</v>
      </c>
      <c r="V1019" s="142">
        <v>0</v>
      </c>
      <c r="W1019" s="142">
        <v>0</v>
      </c>
    </row>
    <row r="1020" spans="1:23" ht="15.75" x14ac:dyDescent="0.25">
      <c r="A1020" s="173"/>
      <c r="B1020" s="192" t="s">
        <v>1233</v>
      </c>
      <c r="C1020" s="193"/>
      <c r="D1020" s="203">
        <f t="shared" ref="D1020:L1020" si="401">SUM(D1021:D1022)</f>
        <v>0</v>
      </c>
      <c r="E1020" s="203">
        <f t="shared" si="401"/>
        <v>0</v>
      </c>
      <c r="F1020" s="203">
        <f t="shared" si="401"/>
        <v>0</v>
      </c>
      <c r="G1020" s="203">
        <f t="shared" si="401"/>
        <v>0</v>
      </c>
      <c r="H1020" s="203">
        <f t="shared" si="401"/>
        <v>0</v>
      </c>
      <c r="I1020" s="203">
        <f t="shared" si="401"/>
        <v>0</v>
      </c>
      <c r="J1020" s="203">
        <f t="shared" si="401"/>
        <v>0</v>
      </c>
      <c r="K1020" s="203">
        <f t="shared" si="401"/>
        <v>0</v>
      </c>
      <c r="L1020" s="203">
        <f t="shared" si="401"/>
        <v>0</v>
      </c>
      <c r="M1020" s="203">
        <v>0</v>
      </c>
      <c r="N1020" s="203">
        <f t="shared" ref="N1020:W1020" si="402">SUM(N1021:N1022)</f>
        <v>0</v>
      </c>
      <c r="O1020" s="203">
        <f t="shared" si="402"/>
        <v>0</v>
      </c>
      <c r="P1020" s="203">
        <f t="shared" si="402"/>
        <v>0</v>
      </c>
      <c r="Q1020" s="203">
        <f t="shared" si="402"/>
        <v>0</v>
      </c>
      <c r="R1020" s="203">
        <f t="shared" si="402"/>
        <v>0</v>
      </c>
      <c r="S1020" s="203">
        <f t="shared" si="402"/>
        <v>0</v>
      </c>
      <c r="T1020" s="203">
        <f t="shared" si="402"/>
        <v>0</v>
      </c>
      <c r="U1020" s="203">
        <f t="shared" si="402"/>
        <v>0</v>
      </c>
      <c r="V1020" s="203">
        <f t="shared" si="402"/>
        <v>0</v>
      </c>
      <c r="W1020" s="203">
        <f t="shared" si="402"/>
        <v>0</v>
      </c>
    </row>
    <row r="1021" spans="1:23" ht="63" x14ac:dyDescent="0.25">
      <c r="A1021" s="141">
        <f t="shared" si="374"/>
        <v>883</v>
      </c>
      <c r="B1021" s="135" t="s">
        <v>1420</v>
      </c>
      <c r="C1021" s="136" t="s">
        <v>1421</v>
      </c>
      <c r="D1021" s="142">
        <v>0</v>
      </c>
      <c r="E1021" s="142">
        <v>0</v>
      </c>
      <c r="F1021" s="142">
        <v>0</v>
      </c>
      <c r="G1021" s="142">
        <v>0</v>
      </c>
      <c r="H1021" s="142">
        <v>0</v>
      </c>
      <c r="I1021" s="142">
        <v>0</v>
      </c>
      <c r="J1021" s="147"/>
      <c r="K1021" s="147"/>
      <c r="L1021" s="134">
        <v>0</v>
      </c>
      <c r="M1021" s="134">
        <v>0</v>
      </c>
      <c r="N1021" s="142">
        <v>0</v>
      </c>
      <c r="O1021" s="142">
        <v>0</v>
      </c>
      <c r="P1021" s="142">
        <v>0</v>
      </c>
      <c r="Q1021" s="142">
        <v>0</v>
      </c>
      <c r="R1021" s="142">
        <v>0</v>
      </c>
      <c r="S1021" s="142">
        <v>0</v>
      </c>
      <c r="T1021" s="142">
        <v>0</v>
      </c>
      <c r="U1021" s="142">
        <v>0</v>
      </c>
      <c r="V1021" s="142">
        <v>0</v>
      </c>
      <c r="W1021" s="142">
        <v>0</v>
      </c>
    </row>
    <row r="1022" spans="1:23" ht="63" x14ac:dyDescent="0.25">
      <c r="A1022" s="141">
        <f t="shared" si="374"/>
        <v>884</v>
      </c>
      <c r="B1022" s="135" t="s">
        <v>1422</v>
      </c>
      <c r="C1022" s="136" t="s">
        <v>1423</v>
      </c>
      <c r="D1022" s="142">
        <v>0</v>
      </c>
      <c r="E1022" s="142">
        <v>0</v>
      </c>
      <c r="F1022" s="142">
        <v>0</v>
      </c>
      <c r="G1022" s="142">
        <v>0</v>
      </c>
      <c r="H1022" s="142">
        <v>0</v>
      </c>
      <c r="I1022" s="142">
        <v>0</v>
      </c>
      <c r="J1022" s="147"/>
      <c r="K1022" s="147"/>
      <c r="L1022" s="134">
        <v>0</v>
      </c>
      <c r="M1022" s="134">
        <v>0</v>
      </c>
      <c r="N1022" s="142">
        <v>0</v>
      </c>
      <c r="O1022" s="142">
        <v>0</v>
      </c>
      <c r="P1022" s="142">
        <v>0</v>
      </c>
      <c r="Q1022" s="142">
        <v>0</v>
      </c>
      <c r="R1022" s="142">
        <v>0</v>
      </c>
      <c r="S1022" s="142">
        <v>0</v>
      </c>
      <c r="T1022" s="142">
        <v>0</v>
      </c>
      <c r="U1022" s="142">
        <v>0</v>
      </c>
      <c r="V1022" s="142">
        <v>0</v>
      </c>
      <c r="W1022" s="142">
        <v>0</v>
      </c>
    </row>
    <row r="1023" spans="1:23" ht="15.75" x14ac:dyDescent="0.25">
      <c r="A1023" s="173"/>
      <c r="B1023" s="192" t="s">
        <v>497</v>
      </c>
      <c r="C1023" s="193"/>
      <c r="D1023" s="203">
        <f t="shared" ref="D1023:L1023" si="403">SUM(D1024:D1028)</f>
        <v>0</v>
      </c>
      <c r="E1023" s="203">
        <f t="shared" si="403"/>
        <v>0</v>
      </c>
      <c r="F1023" s="203">
        <f t="shared" si="403"/>
        <v>0</v>
      </c>
      <c r="G1023" s="203">
        <f t="shared" si="403"/>
        <v>0</v>
      </c>
      <c r="H1023" s="203">
        <f t="shared" si="403"/>
        <v>7.2000000000000008E-2</v>
      </c>
      <c r="I1023" s="203">
        <f t="shared" si="403"/>
        <v>1.26</v>
      </c>
      <c r="J1023" s="203">
        <f t="shared" si="403"/>
        <v>0</v>
      </c>
      <c r="K1023" s="203">
        <f t="shared" si="403"/>
        <v>0</v>
      </c>
      <c r="L1023" s="203">
        <f t="shared" si="403"/>
        <v>7.2000000000000008E-2</v>
      </c>
      <c r="M1023" s="203">
        <v>1.26</v>
      </c>
      <c r="N1023" s="203">
        <f t="shared" ref="N1023:W1023" si="404">SUM(N1024:N1028)</f>
        <v>0</v>
      </c>
      <c r="O1023" s="203">
        <f t="shared" si="404"/>
        <v>0</v>
      </c>
      <c r="P1023" s="203">
        <f t="shared" si="404"/>
        <v>0</v>
      </c>
      <c r="Q1023" s="203">
        <f t="shared" si="404"/>
        <v>0</v>
      </c>
      <c r="R1023" s="203">
        <f t="shared" si="404"/>
        <v>0</v>
      </c>
      <c r="S1023" s="203">
        <f t="shared" si="404"/>
        <v>0</v>
      </c>
      <c r="T1023" s="203">
        <f t="shared" si="404"/>
        <v>0</v>
      </c>
      <c r="U1023" s="203">
        <f t="shared" si="404"/>
        <v>0</v>
      </c>
      <c r="V1023" s="203">
        <f t="shared" si="404"/>
        <v>0</v>
      </c>
      <c r="W1023" s="203">
        <f t="shared" si="404"/>
        <v>0</v>
      </c>
    </row>
    <row r="1024" spans="1:23" ht="63" x14ac:dyDescent="0.25">
      <c r="A1024" s="141">
        <f t="shared" si="374"/>
        <v>885</v>
      </c>
      <c r="B1024" s="135" t="s">
        <v>2123</v>
      </c>
      <c r="C1024" s="136" t="s">
        <v>1424</v>
      </c>
      <c r="D1024" s="142">
        <v>0</v>
      </c>
      <c r="E1024" s="142">
        <v>0</v>
      </c>
      <c r="F1024" s="142">
        <v>0</v>
      </c>
      <c r="G1024" s="142">
        <v>0</v>
      </c>
      <c r="H1024" s="142">
        <v>0</v>
      </c>
      <c r="I1024" s="142">
        <v>0</v>
      </c>
      <c r="J1024" s="147"/>
      <c r="K1024" s="147"/>
      <c r="L1024" s="134">
        <v>0</v>
      </c>
      <c r="M1024" s="134">
        <v>0</v>
      </c>
      <c r="N1024" s="142">
        <v>0</v>
      </c>
      <c r="O1024" s="142">
        <v>0</v>
      </c>
      <c r="P1024" s="142">
        <v>0</v>
      </c>
      <c r="Q1024" s="142">
        <v>0</v>
      </c>
      <c r="R1024" s="142">
        <v>0</v>
      </c>
      <c r="S1024" s="142">
        <v>0</v>
      </c>
      <c r="T1024" s="142">
        <v>0</v>
      </c>
      <c r="U1024" s="142">
        <v>0</v>
      </c>
      <c r="V1024" s="142">
        <v>0</v>
      </c>
      <c r="W1024" s="142">
        <v>0</v>
      </c>
    </row>
    <row r="1025" spans="1:23" ht="110.25" x14ac:dyDescent="0.25">
      <c r="A1025" s="141">
        <f t="shared" si="374"/>
        <v>886</v>
      </c>
      <c r="B1025" s="135" t="s">
        <v>2124</v>
      </c>
      <c r="C1025" s="136" t="s">
        <v>1425</v>
      </c>
      <c r="D1025" s="142">
        <v>0</v>
      </c>
      <c r="E1025" s="142">
        <v>0</v>
      </c>
      <c r="F1025" s="142">
        <v>0</v>
      </c>
      <c r="G1025" s="142">
        <v>0</v>
      </c>
      <c r="H1025" s="142">
        <v>0</v>
      </c>
      <c r="I1025" s="142">
        <v>0</v>
      </c>
      <c r="J1025" s="147"/>
      <c r="K1025" s="147"/>
      <c r="L1025" s="134">
        <v>0</v>
      </c>
      <c r="M1025" s="134">
        <v>0</v>
      </c>
      <c r="N1025" s="142">
        <v>0</v>
      </c>
      <c r="O1025" s="142">
        <v>0</v>
      </c>
      <c r="P1025" s="142">
        <v>0</v>
      </c>
      <c r="Q1025" s="142">
        <v>0</v>
      </c>
      <c r="R1025" s="142">
        <v>0</v>
      </c>
      <c r="S1025" s="142">
        <v>0</v>
      </c>
      <c r="T1025" s="142">
        <v>0</v>
      </c>
      <c r="U1025" s="142">
        <v>0</v>
      </c>
      <c r="V1025" s="142">
        <v>0</v>
      </c>
      <c r="W1025" s="142">
        <v>0</v>
      </c>
    </row>
    <row r="1026" spans="1:23" ht="94.5" x14ac:dyDescent="0.25">
      <c r="A1026" s="141">
        <f t="shared" si="374"/>
        <v>887</v>
      </c>
      <c r="B1026" s="135" t="s">
        <v>2125</v>
      </c>
      <c r="C1026" s="136" t="s">
        <v>1426</v>
      </c>
      <c r="D1026" s="142">
        <v>0</v>
      </c>
      <c r="E1026" s="142">
        <v>0</v>
      </c>
      <c r="F1026" s="142">
        <v>0</v>
      </c>
      <c r="G1026" s="142">
        <v>0</v>
      </c>
      <c r="H1026" s="142">
        <v>0</v>
      </c>
      <c r="I1026" s="142">
        <v>0</v>
      </c>
      <c r="J1026" s="147"/>
      <c r="K1026" s="147"/>
      <c r="L1026" s="134">
        <v>0</v>
      </c>
      <c r="M1026" s="134">
        <v>0</v>
      </c>
      <c r="N1026" s="142">
        <v>0</v>
      </c>
      <c r="O1026" s="142">
        <v>0</v>
      </c>
      <c r="P1026" s="142">
        <v>0</v>
      </c>
      <c r="Q1026" s="142">
        <v>0</v>
      </c>
      <c r="R1026" s="142">
        <v>0</v>
      </c>
      <c r="S1026" s="142">
        <v>0</v>
      </c>
      <c r="T1026" s="142">
        <v>0</v>
      </c>
      <c r="U1026" s="142">
        <v>0</v>
      </c>
      <c r="V1026" s="142">
        <v>0</v>
      </c>
      <c r="W1026" s="142">
        <v>0</v>
      </c>
    </row>
    <row r="1027" spans="1:23" ht="31.5" x14ac:dyDescent="0.25">
      <c r="A1027" s="141">
        <f t="shared" si="374"/>
        <v>888</v>
      </c>
      <c r="B1027" s="135" t="s">
        <v>2126</v>
      </c>
      <c r="C1027" s="136" t="s">
        <v>2127</v>
      </c>
      <c r="D1027" s="142">
        <v>0</v>
      </c>
      <c r="E1027" s="142">
        <v>0</v>
      </c>
      <c r="F1027" s="142">
        <v>0</v>
      </c>
      <c r="G1027" s="142">
        <v>0</v>
      </c>
      <c r="H1027" s="142">
        <v>7.2000000000000008E-2</v>
      </c>
      <c r="I1027" s="142">
        <v>1.26</v>
      </c>
      <c r="J1027" s="147"/>
      <c r="K1027" s="147"/>
      <c r="L1027" s="134">
        <v>7.2000000000000008E-2</v>
      </c>
      <c r="M1027" s="134">
        <v>1.26</v>
      </c>
      <c r="N1027" s="142">
        <v>0</v>
      </c>
      <c r="O1027" s="142">
        <v>0</v>
      </c>
      <c r="P1027" s="142">
        <v>0</v>
      </c>
      <c r="Q1027" s="142">
        <v>0</v>
      </c>
      <c r="R1027" s="142">
        <v>0</v>
      </c>
      <c r="S1027" s="142">
        <v>0</v>
      </c>
      <c r="T1027" s="142">
        <v>0</v>
      </c>
      <c r="U1027" s="142">
        <v>0</v>
      </c>
      <c r="V1027" s="142">
        <v>0</v>
      </c>
      <c r="W1027" s="142">
        <v>0</v>
      </c>
    </row>
    <row r="1028" spans="1:23" ht="47.25" x14ac:dyDescent="0.25">
      <c r="A1028" s="141">
        <f t="shared" si="374"/>
        <v>889</v>
      </c>
      <c r="B1028" s="135" t="s">
        <v>2128</v>
      </c>
      <c r="C1028" s="136" t="s">
        <v>1607</v>
      </c>
      <c r="D1028" s="142">
        <v>0</v>
      </c>
      <c r="E1028" s="142">
        <v>0</v>
      </c>
      <c r="F1028" s="142">
        <v>0</v>
      </c>
      <c r="G1028" s="142">
        <v>0</v>
      </c>
      <c r="H1028" s="142">
        <v>0</v>
      </c>
      <c r="I1028" s="142">
        <v>0</v>
      </c>
      <c r="J1028" s="147"/>
      <c r="K1028" s="147"/>
      <c r="L1028" s="134">
        <v>0</v>
      </c>
      <c r="M1028" s="134">
        <v>0</v>
      </c>
      <c r="N1028" s="142">
        <v>0</v>
      </c>
      <c r="O1028" s="142">
        <v>0</v>
      </c>
      <c r="P1028" s="142">
        <v>0</v>
      </c>
      <c r="Q1028" s="142">
        <v>0</v>
      </c>
      <c r="R1028" s="142">
        <v>0</v>
      </c>
      <c r="S1028" s="142">
        <v>0</v>
      </c>
      <c r="T1028" s="142">
        <v>0</v>
      </c>
      <c r="U1028" s="142">
        <v>0</v>
      </c>
      <c r="V1028" s="142">
        <v>0</v>
      </c>
      <c r="W1028" s="142">
        <v>0</v>
      </c>
    </row>
    <row r="1029" spans="1:23" ht="15.75" x14ac:dyDescent="0.25">
      <c r="A1029" s="169"/>
      <c r="B1029" s="192" t="s">
        <v>256</v>
      </c>
      <c r="C1029" s="193"/>
      <c r="D1029" s="203">
        <f t="shared" ref="D1029:L1029" si="405">D1030</f>
        <v>0</v>
      </c>
      <c r="E1029" s="203">
        <f t="shared" si="405"/>
        <v>0</v>
      </c>
      <c r="F1029" s="203">
        <f t="shared" si="405"/>
        <v>0</v>
      </c>
      <c r="G1029" s="203">
        <f t="shared" si="405"/>
        <v>0</v>
      </c>
      <c r="H1029" s="203">
        <f t="shared" si="405"/>
        <v>0</v>
      </c>
      <c r="I1029" s="203">
        <f t="shared" si="405"/>
        <v>0</v>
      </c>
      <c r="J1029" s="203">
        <f t="shared" si="405"/>
        <v>0</v>
      </c>
      <c r="K1029" s="203">
        <f t="shared" si="405"/>
        <v>0</v>
      </c>
      <c r="L1029" s="203">
        <f t="shared" si="405"/>
        <v>0</v>
      </c>
      <c r="M1029" s="203">
        <v>0</v>
      </c>
      <c r="N1029" s="203">
        <f t="shared" ref="N1029:W1029" si="406">N1030</f>
        <v>0</v>
      </c>
      <c r="O1029" s="203">
        <f t="shared" si="406"/>
        <v>0</v>
      </c>
      <c r="P1029" s="203">
        <f t="shared" si="406"/>
        <v>0</v>
      </c>
      <c r="Q1029" s="203">
        <f t="shared" si="406"/>
        <v>0</v>
      </c>
      <c r="R1029" s="203">
        <f t="shared" si="406"/>
        <v>0</v>
      </c>
      <c r="S1029" s="203">
        <f t="shared" si="406"/>
        <v>0</v>
      </c>
      <c r="T1029" s="203">
        <f t="shared" si="406"/>
        <v>0</v>
      </c>
      <c r="U1029" s="203">
        <f t="shared" si="406"/>
        <v>0</v>
      </c>
      <c r="V1029" s="203">
        <f t="shared" si="406"/>
        <v>0</v>
      </c>
      <c r="W1029" s="203">
        <f t="shared" si="406"/>
        <v>0</v>
      </c>
    </row>
    <row r="1030" spans="1:23" ht="31.5" x14ac:dyDescent="0.25">
      <c r="A1030" s="141">
        <f t="shared" si="374"/>
        <v>890</v>
      </c>
      <c r="B1030" s="135" t="s">
        <v>1427</v>
      </c>
      <c r="C1030" s="136" t="s">
        <v>2129</v>
      </c>
      <c r="D1030" s="142">
        <v>0</v>
      </c>
      <c r="E1030" s="142">
        <v>0</v>
      </c>
      <c r="F1030" s="142">
        <v>0</v>
      </c>
      <c r="G1030" s="142">
        <v>0</v>
      </c>
      <c r="H1030" s="142">
        <v>0</v>
      </c>
      <c r="I1030" s="142">
        <v>0</v>
      </c>
      <c r="J1030" s="147"/>
      <c r="K1030" s="147"/>
      <c r="L1030" s="134">
        <v>0</v>
      </c>
      <c r="M1030" s="134">
        <v>0</v>
      </c>
      <c r="N1030" s="142">
        <v>0</v>
      </c>
      <c r="O1030" s="142">
        <v>0</v>
      </c>
      <c r="P1030" s="142">
        <v>0</v>
      </c>
      <c r="Q1030" s="142">
        <v>0</v>
      </c>
      <c r="R1030" s="142">
        <v>0</v>
      </c>
      <c r="S1030" s="142">
        <v>0</v>
      </c>
      <c r="T1030" s="142">
        <v>0</v>
      </c>
      <c r="U1030" s="142">
        <v>0</v>
      </c>
      <c r="V1030" s="142">
        <v>0</v>
      </c>
      <c r="W1030" s="142">
        <v>0</v>
      </c>
    </row>
    <row r="1031" spans="1:23" ht="15.75" x14ac:dyDescent="0.25">
      <c r="A1031" s="173"/>
      <c r="B1031" s="192" t="s">
        <v>624</v>
      </c>
      <c r="C1031" s="193"/>
      <c r="D1031" s="203">
        <f t="shared" ref="D1031:L1031" si="407">SUM(D1032:D1040)</f>
        <v>0</v>
      </c>
      <c r="E1031" s="203">
        <f t="shared" si="407"/>
        <v>0</v>
      </c>
      <c r="F1031" s="203">
        <f t="shared" si="407"/>
        <v>0</v>
      </c>
      <c r="G1031" s="203">
        <f t="shared" si="407"/>
        <v>0</v>
      </c>
      <c r="H1031" s="203">
        <f t="shared" si="407"/>
        <v>0.16500000000000001</v>
      </c>
      <c r="I1031" s="203">
        <f t="shared" si="407"/>
        <v>0</v>
      </c>
      <c r="J1031" s="203">
        <f t="shared" si="407"/>
        <v>0</v>
      </c>
      <c r="K1031" s="203">
        <f t="shared" si="407"/>
        <v>0</v>
      </c>
      <c r="L1031" s="203">
        <f t="shared" si="407"/>
        <v>0.16500000000000001</v>
      </c>
      <c r="M1031" s="203">
        <v>0</v>
      </c>
      <c r="N1031" s="203">
        <f t="shared" ref="N1031:W1031" si="408">SUM(N1032:N1040)</f>
        <v>0</v>
      </c>
      <c r="O1031" s="203">
        <f t="shared" si="408"/>
        <v>0</v>
      </c>
      <c r="P1031" s="203">
        <f t="shared" si="408"/>
        <v>0</v>
      </c>
      <c r="Q1031" s="203">
        <f t="shared" si="408"/>
        <v>0</v>
      </c>
      <c r="R1031" s="203">
        <f t="shared" si="408"/>
        <v>0</v>
      </c>
      <c r="S1031" s="203">
        <f t="shared" si="408"/>
        <v>0</v>
      </c>
      <c r="T1031" s="203">
        <f t="shared" si="408"/>
        <v>0</v>
      </c>
      <c r="U1031" s="203">
        <f t="shared" si="408"/>
        <v>0</v>
      </c>
      <c r="V1031" s="203">
        <f t="shared" si="408"/>
        <v>0</v>
      </c>
      <c r="W1031" s="203">
        <f t="shared" si="408"/>
        <v>0</v>
      </c>
    </row>
    <row r="1032" spans="1:23" ht="78.75" x14ac:dyDescent="0.25">
      <c r="A1032" s="141">
        <f t="shared" si="374"/>
        <v>891</v>
      </c>
      <c r="B1032" s="135" t="s">
        <v>1428</v>
      </c>
      <c r="C1032" s="136" t="s">
        <v>1429</v>
      </c>
      <c r="D1032" s="142">
        <v>0</v>
      </c>
      <c r="E1032" s="142">
        <v>0</v>
      </c>
      <c r="F1032" s="142">
        <v>0</v>
      </c>
      <c r="G1032" s="142">
        <v>0</v>
      </c>
      <c r="H1032" s="142">
        <v>0</v>
      </c>
      <c r="I1032" s="142">
        <v>0</v>
      </c>
      <c r="J1032" s="147"/>
      <c r="K1032" s="147"/>
      <c r="L1032" s="134">
        <v>0</v>
      </c>
      <c r="M1032" s="134">
        <v>0</v>
      </c>
      <c r="N1032" s="142">
        <v>0</v>
      </c>
      <c r="O1032" s="142">
        <v>0</v>
      </c>
      <c r="P1032" s="142">
        <v>0</v>
      </c>
      <c r="Q1032" s="142">
        <v>0</v>
      </c>
      <c r="R1032" s="142">
        <v>0</v>
      </c>
      <c r="S1032" s="142">
        <v>0</v>
      </c>
      <c r="T1032" s="142">
        <v>0</v>
      </c>
      <c r="U1032" s="142">
        <v>0</v>
      </c>
      <c r="V1032" s="142">
        <v>0</v>
      </c>
      <c r="W1032" s="142">
        <v>0</v>
      </c>
    </row>
    <row r="1033" spans="1:23" ht="78.75" x14ac:dyDescent="0.25">
      <c r="A1033" s="141">
        <f t="shared" si="374"/>
        <v>892</v>
      </c>
      <c r="B1033" s="135" t="s">
        <v>1430</v>
      </c>
      <c r="C1033" s="136" t="s">
        <v>1431</v>
      </c>
      <c r="D1033" s="142">
        <v>0</v>
      </c>
      <c r="E1033" s="142">
        <v>0</v>
      </c>
      <c r="F1033" s="142">
        <v>0</v>
      </c>
      <c r="G1033" s="142">
        <v>0</v>
      </c>
      <c r="H1033" s="142">
        <v>0</v>
      </c>
      <c r="I1033" s="142">
        <v>0</v>
      </c>
      <c r="J1033" s="147"/>
      <c r="K1033" s="147"/>
      <c r="L1033" s="134">
        <v>0</v>
      </c>
      <c r="M1033" s="134">
        <v>0</v>
      </c>
      <c r="N1033" s="142">
        <v>0</v>
      </c>
      <c r="O1033" s="142">
        <v>0</v>
      </c>
      <c r="P1033" s="142">
        <v>0</v>
      </c>
      <c r="Q1033" s="142">
        <v>0</v>
      </c>
      <c r="R1033" s="142">
        <v>0</v>
      </c>
      <c r="S1033" s="142">
        <v>0</v>
      </c>
      <c r="T1033" s="142">
        <v>0</v>
      </c>
      <c r="U1033" s="142">
        <v>0</v>
      </c>
      <c r="V1033" s="142">
        <v>0</v>
      </c>
      <c r="W1033" s="142">
        <v>0</v>
      </c>
    </row>
    <row r="1034" spans="1:23" ht="31.5" x14ac:dyDescent="0.25">
      <c r="A1034" s="141">
        <f t="shared" si="374"/>
        <v>893</v>
      </c>
      <c r="B1034" s="135" t="s">
        <v>1432</v>
      </c>
      <c r="C1034" s="136" t="s">
        <v>1433</v>
      </c>
      <c r="D1034" s="142">
        <v>0</v>
      </c>
      <c r="E1034" s="142">
        <v>0</v>
      </c>
      <c r="F1034" s="142">
        <v>0</v>
      </c>
      <c r="G1034" s="142">
        <v>0</v>
      </c>
      <c r="H1034" s="142">
        <v>0</v>
      </c>
      <c r="I1034" s="142">
        <v>0</v>
      </c>
      <c r="J1034" s="147"/>
      <c r="K1034" s="147"/>
      <c r="L1034" s="134">
        <v>0</v>
      </c>
      <c r="M1034" s="134">
        <v>0</v>
      </c>
      <c r="N1034" s="142">
        <v>0</v>
      </c>
      <c r="O1034" s="142">
        <v>0</v>
      </c>
      <c r="P1034" s="142">
        <v>0</v>
      </c>
      <c r="Q1034" s="142">
        <v>0</v>
      </c>
      <c r="R1034" s="142">
        <v>0</v>
      </c>
      <c r="S1034" s="142">
        <v>0</v>
      </c>
      <c r="T1034" s="142">
        <v>0</v>
      </c>
      <c r="U1034" s="142">
        <v>0</v>
      </c>
      <c r="V1034" s="142">
        <v>0</v>
      </c>
      <c r="W1034" s="142">
        <v>0</v>
      </c>
    </row>
    <row r="1035" spans="1:23" ht="63" x14ac:dyDescent="0.25">
      <c r="A1035" s="141">
        <f t="shared" si="374"/>
        <v>894</v>
      </c>
      <c r="B1035" s="135" t="s">
        <v>1434</v>
      </c>
      <c r="C1035" s="136" t="s">
        <v>1435</v>
      </c>
      <c r="D1035" s="142">
        <v>0</v>
      </c>
      <c r="E1035" s="142">
        <v>0</v>
      </c>
      <c r="F1035" s="142">
        <v>0</v>
      </c>
      <c r="G1035" s="142">
        <v>0</v>
      </c>
      <c r="H1035" s="142">
        <v>0</v>
      </c>
      <c r="I1035" s="142">
        <v>0</v>
      </c>
      <c r="J1035" s="147"/>
      <c r="K1035" s="147"/>
      <c r="L1035" s="134">
        <v>0</v>
      </c>
      <c r="M1035" s="134">
        <v>0</v>
      </c>
      <c r="N1035" s="142">
        <v>0</v>
      </c>
      <c r="O1035" s="142">
        <v>0</v>
      </c>
      <c r="P1035" s="142">
        <v>0</v>
      </c>
      <c r="Q1035" s="142">
        <v>0</v>
      </c>
      <c r="R1035" s="142">
        <v>0</v>
      </c>
      <c r="S1035" s="142">
        <v>0</v>
      </c>
      <c r="T1035" s="142">
        <v>0</v>
      </c>
      <c r="U1035" s="142">
        <v>0</v>
      </c>
      <c r="V1035" s="142">
        <v>0</v>
      </c>
      <c r="W1035" s="142">
        <v>0</v>
      </c>
    </row>
    <row r="1036" spans="1:23" ht="47.25" x14ac:dyDescent="0.25">
      <c r="A1036" s="141">
        <f t="shared" si="374"/>
        <v>895</v>
      </c>
      <c r="B1036" s="135" t="s">
        <v>1436</v>
      </c>
      <c r="C1036" s="136" t="s">
        <v>1437</v>
      </c>
      <c r="D1036" s="142">
        <v>0</v>
      </c>
      <c r="E1036" s="142">
        <v>0</v>
      </c>
      <c r="F1036" s="142">
        <v>0</v>
      </c>
      <c r="G1036" s="142">
        <v>0</v>
      </c>
      <c r="H1036" s="142">
        <v>0</v>
      </c>
      <c r="I1036" s="142">
        <v>0</v>
      </c>
      <c r="J1036" s="147"/>
      <c r="K1036" s="147"/>
      <c r="L1036" s="134">
        <v>0</v>
      </c>
      <c r="M1036" s="134">
        <v>0</v>
      </c>
      <c r="N1036" s="142">
        <v>0</v>
      </c>
      <c r="O1036" s="142">
        <v>0</v>
      </c>
      <c r="P1036" s="142">
        <v>0</v>
      </c>
      <c r="Q1036" s="142">
        <v>0</v>
      </c>
      <c r="R1036" s="142">
        <v>0</v>
      </c>
      <c r="S1036" s="142">
        <v>0</v>
      </c>
      <c r="T1036" s="142">
        <v>0</v>
      </c>
      <c r="U1036" s="142">
        <v>0</v>
      </c>
      <c r="V1036" s="142">
        <v>0</v>
      </c>
      <c r="W1036" s="142">
        <v>0</v>
      </c>
    </row>
    <row r="1037" spans="1:23" ht="63" x14ac:dyDescent="0.25">
      <c r="A1037" s="141">
        <f t="shared" si="374"/>
        <v>896</v>
      </c>
      <c r="B1037" s="135" t="s">
        <v>2130</v>
      </c>
      <c r="C1037" s="136" t="s">
        <v>1438</v>
      </c>
      <c r="D1037" s="142">
        <v>0</v>
      </c>
      <c r="E1037" s="142">
        <v>0</v>
      </c>
      <c r="F1037" s="142">
        <v>0</v>
      </c>
      <c r="G1037" s="142">
        <v>0</v>
      </c>
      <c r="H1037" s="142">
        <v>0</v>
      </c>
      <c r="I1037" s="142">
        <v>0</v>
      </c>
      <c r="J1037" s="147"/>
      <c r="K1037" s="147"/>
      <c r="L1037" s="134">
        <v>0</v>
      </c>
      <c r="M1037" s="134">
        <v>0</v>
      </c>
      <c r="N1037" s="142">
        <v>0</v>
      </c>
      <c r="O1037" s="142">
        <v>0</v>
      </c>
      <c r="P1037" s="142">
        <v>0</v>
      </c>
      <c r="Q1037" s="142">
        <v>0</v>
      </c>
      <c r="R1037" s="142">
        <v>0</v>
      </c>
      <c r="S1037" s="142">
        <v>0</v>
      </c>
      <c r="T1037" s="142">
        <v>0</v>
      </c>
      <c r="U1037" s="142">
        <v>0</v>
      </c>
      <c r="V1037" s="142">
        <v>0</v>
      </c>
      <c r="W1037" s="142">
        <v>0</v>
      </c>
    </row>
    <row r="1038" spans="1:23" ht="94.5" x14ac:dyDescent="0.25">
      <c r="A1038" s="141">
        <f t="shared" si="374"/>
        <v>897</v>
      </c>
      <c r="B1038" s="135" t="s">
        <v>2131</v>
      </c>
      <c r="C1038" s="136" t="s">
        <v>2132</v>
      </c>
      <c r="D1038" s="142">
        <v>0</v>
      </c>
      <c r="E1038" s="142">
        <v>0</v>
      </c>
      <c r="F1038" s="142">
        <v>0</v>
      </c>
      <c r="G1038" s="142">
        <v>0</v>
      </c>
      <c r="H1038" s="142">
        <v>0.16500000000000001</v>
      </c>
      <c r="I1038" s="142">
        <v>0</v>
      </c>
      <c r="J1038" s="147"/>
      <c r="K1038" s="147"/>
      <c r="L1038" s="134">
        <v>0.16500000000000001</v>
      </c>
      <c r="M1038" s="134">
        <v>0</v>
      </c>
      <c r="N1038" s="142">
        <v>0</v>
      </c>
      <c r="O1038" s="142">
        <v>0</v>
      </c>
      <c r="P1038" s="142">
        <v>0</v>
      </c>
      <c r="Q1038" s="142">
        <v>0</v>
      </c>
      <c r="R1038" s="142">
        <v>0</v>
      </c>
      <c r="S1038" s="142">
        <v>0</v>
      </c>
      <c r="T1038" s="142">
        <v>0</v>
      </c>
      <c r="U1038" s="142">
        <v>0</v>
      </c>
      <c r="V1038" s="142">
        <v>0</v>
      </c>
      <c r="W1038" s="142">
        <v>0</v>
      </c>
    </row>
    <row r="1039" spans="1:23" ht="63" x14ac:dyDescent="0.25">
      <c r="A1039" s="141">
        <f t="shared" si="374"/>
        <v>898</v>
      </c>
      <c r="B1039" s="135" t="s">
        <v>1439</v>
      </c>
      <c r="C1039" s="136" t="s">
        <v>1440</v>
      </c>
      <c r="D1039" s="142">
        <v>0</v>
      </c>
      <c r="E1039" s="142">
        <v>0</v>
      </c>
      <c r="F1039" s="142">
        <v>0</v>
      </c>
      <c r="G1039" s="142">
        <v>0</v>
      </c>
      <c r="H1039" s="142">
        <v>0</v>
      </c>
      <c r="I1039" s="142">
        <v>0</v>
      </c>
      <c r="J1039" s="147"/>
      <c r="K1039" s="147"/>
      <c r="L1039" s="134">
        <v>0</v>
      </c>
      <c r="M1039" s="134">
        <v>0</v>
      </c>
      <c r="N1039" s="142">
        <v>0</v>
      </c>
      <c r="O1039" s="142">
        <v>0</v>
      </c>
      <c r="P1039" s="142">
        <v>0</v>
      </c>
      <c r="Q1039" s="142">
        <v>0</v>
      </c>
      <c r="R1039" s="142">
        <v>0</v>
      </c>
      <c r="S1039" s="142">
        <v>0</v>
      </c>
      <c r="T1039" s="142">
        <v>0</v>
      </c>
      <c r="U1039" s="142">
        <v>0</v>
      </c>
      <c r="V1039" s="142">
        <v>0</v>
      </c>
      <c r="W1039" s="142">
        <v>0</v>
      </c>
    </row>
    <row r="1040" spans="1:23" ht="78.75" x14ac:dyDescent="0.25">
      <c r="A1040" s="141">
        <f t="shared" si="374"/>
        <v>899</v>
      </c>
      <c r="B1040" s="135" t="s">
        <v>2133</v>
      </c>
      <c r="C1040" s="136" t="s">
        <v>2134</v>
      </c>
      <c r="D1040" s="142">
        <v>0</v>
      </c>
      <c r="E1040" s="142">
        <v>0</v>
      </c>
      <c r="F1040" s="142">
        <v>0</v>
      </c>
      <c r="G1040" s="142">
        <v>0</v>
      </c>
      <c r="H1040" s="142">
        <v>0</v>
      </c>
      <c r="I1040" s="142">
        <v>0</v>
      </c>
      <c r="J1040" s="147"/>
      <c r="K1040" s="147"/>
      <c r="L1040" s="134">
        <v>0</v>
      </c>
      <c r="M1040" s="134">
        <v>0</v>
      </c>
      <c r="N1040" s="142">
        <v>0</v>
      </c>
      <c r="O1040" s="142">
        <v>0</v>
      </c>
      <c r="P1040" s="142">
        <v>0</v>
      </c>
      <c r="Q1040" s="142">
        <v>0</v>
      </c>
      <c r="R1040" s="142">
        <v>0</v>
      </c>
      <c r="S1040" s="142">
        <v>0</v>
      </c>
      <c r="T1040" s="142">
        <v>0</v>
      </c>
      <c r="U1040" s="142">
        <v>0</v>
      </c>
      <c r="V1040" s="142">
        <v>0</v>
      </c>
      <c r="W1040" s="142">
        <v>0</v>
      </c>
    </row>
    <row r="1041" spans="1:23" ht="15.75" x14ac:dyDescent="0.25">
      <c r="A1041" s="173"/>
      <c r="B1041" s="192" t="s">
        <v>261</v>
      </c>
      <c r="C1041" s="193"/>
      <c r="D1041" s="203">
        <f t="shared" ref="D1041:L1041" si="409">SUM(D1042:D1045)</f>
        <v>0</v>
      </c>
      <c r="E1041" s="203">
        <f t="shared" si="409"/>
        <v>0</v>
      </c>
      <c r="F1041" s="203">
        <f t="shared" si="409"/>
        <v>0.52700000000000002</v>
      </c>
      <c r="G1041" s="203">
        <f t="shared" si="409"/>
        <v>0</v>
      </c>
      <c r="H1041" s="203">
        <f t="shared" si="409"/>
        <v>0</v>
      </c>
      <c r="I1041" s="203">
        <f t="shared" si="409"/>
        <v>0</v>
      </c>
      <c r="J1041" s="203">
        <f t="shared" si="409"/>
        <v>0</v>
      </c>
      <c r="K1041" s="203">
        <f t="shared" si="409"/>
        <v>0</v>
      </c>
      <c r="L1041" s="203">
        <f t="shared" si="409"/>
        <v>0.52700000000000002</v>
      </c>
      <c r="M1041" s="203">
        <v>0</v>
      </c>
      <c r="N1041" s="203">
        <f t="shared" ref="N1041:W1041" si="410">SUM(N1042:N1045)</f>
        <v>0</v>
      </c>
      <c r="O1041" s="203">
        <f t="shared" si="410"/>
        <v>0</v>
      </c>
      <c r="P1041" s="203">
        <f t="shared" si="410"/>
        <v>0</v>
      </c>
      <c r="Q1041" s="203">
        <f t="shared" si="410"/>
        <v>0</v>
      </c>
      <c r="R1041" s="203">
        <f t="shared" si="410"/>
        <v>0</v>
      </c>
      <c r="S1041" s="203">
        <f t="shared" si="410"/>
        <v>0</v>
      </c>
      <c r="T1041" s="203">
        <f t="shared" si="410"/>
        <v>0</v>
      </c>
      <c r="U1041" s="203">
        <f t="shared" si="410"/>
        <v>0</v>
      </c>
      <c r="V1041" s="203">
        <f t="shared" si="410"/>
        <v>0</v>
      </c>
      <c r="W1041" s="203">
        <f t="shared" si="410"/>
        <v>0</v>
      </c>
    </row>
    <row r="1042" spans="1:23" ht="47.25" x14ac:dyDescent="0.25">
      <c r="A1042" s="141">
        <f t="shared" si="374"/>
        <v>900</v>
      </c>
      <c r="B1042" s="135" t="s">
        <v>1441</v>
      </c>
      <c r="C1042" s="136" t="s">
        <v>1442</v>
      </c>
      <c r="D1042" s="142">
        <v>0</v>
      </c>
      <c r="E1042" s="142">
        <v>0</v>
      </c>
      <c r="F1042" s="142">
        <v>0</v>
      </c>
      <c r="G1042" s="142">
        <v>0</v>
      </c>
      <c r="H1042" s="142">
        <v>0</v>
      </c>
      <c r="I1042" s="142">
        <v>0</v>
      </c>
      <c r="J1042" s="147"/>
      <c r="K1042" s="147"/>
      <c r="L1042" s="134">
        <v>0</v>
      </c>
      <c r="M1042" s="134">
        <v>0</v>
      </c>
      <c r="N1042" s="142">
        <v>0</v>
      </c>
      <c r="O1042" s="142">
        <v>0</v>
      </c>
      <c r="P1042" s="142">
        <v>0</v>
      </c>
      <c r="Q1042" s="142">
        <v>0</v>
      </c>
      <c r="R1042" s="142">
        <v>0</v>
      </c>
      <c r="S1042" s="142">
        <v>0</v>
      </c>
      <c r="T1042" s="142">
        <v>0</v>
      </c>
      <c r="U1042" s="142">
        <v>0</v>
      </c>
      <c r="V1042" s="142">
        <v>0</v>
      </c>
      <c r="W1042" s="142">
        <v>0</v>
      </c>
    </row>
    <row r="1043" spans="1:23" ht="63" x14ac:dyDescent="0.25">
      <c r="A1043" s="141">
        <f t="shared" si="374"/>
        <v>901</v>
      </c>
      <c r="B1043" s="135" t="s">
        <v>1443</v>
      </c>
      <c r="C1043" s="136" t="s">
        <v>1444</v>
      </c>
      <c r="D1043" s="142">
        <v>0</v>
      </c>
      <c r="E1043" s="142">
        <v>0</v>
      </c>
      <c r="F1043" s="142">
        <v>0</v>
      </c>
      <c r="G1043" s="142">
        <v>0</v>
      </c>
      <c r="H1043" s="142">
        <v>0</v>
      </c>
      <c r="I1043" s="142">
        <v>0</v>
      </c>
      <c r="J1043" s="147"/>
      <c r="K1043" s="147"/>
      <c r="L1043" s="134">
        <v>0</v>
      </c>
      <c r="M1043" s="134">
        <v>0</v>
      </c>
      <c r="N1043" s="142">
        <v>0</v>
      </c>
      <c r="O1043" s="142">
        <v>0</v>
      </c>
      <c r="P1043" s="142">
        <v>0</v>
      </c>
      <c r="Q1043" s="142">
        <v>0</v>
      </c>
      <c r="R1043" s="142">
        <v>0</v>
      </c>
      <c r="S1043" s="142">
        <v>0</v>
      </c>
      <c r="T1043" s="142">
        <v>0</v>
      </c>
      <c r="U1043" s="142">
        <v>0</v>
      </c>
      <c r="V1043" s="142">
        <v>0</v>
      </c>
      <c r="W1043" s="142">
        <v>0</v>
      </c>
    </row>
    <row r="1044" spans="1:23" ht="47.25" x14ac:dyDescent="0.25">
      <c r="A1044" s="141">
        <f t="shared" si="374"/>
        <v>902</v>
      </c>
      <c r="B1044" s="135" t="s">
        <v>272</v>
      </c>
      <c r="C1044" s="136" t="s">
        <v>1445</v>
      </c>
      <c r="D1044" s="142">
        <v>0</v>
      </c>
      <c r="E1044" s="142">
        <v>0</v>
      </c>
      <c r="F1044" s="142">
        <v>0.52700000000000002</v>
      </c>
      <c r="G1044" s="142">
        <v>0</v>
      </c>
      <c r="H1044" s="142">
        <v>0</v>
      </c>
      <c r="I1044" s="142">
        <v>0</v>
      </c>
      <c r="J1044" s="147"/>
      <c r="K1044" s="147"/>
      <c r="L1044" s="134">
        <v>0.52700000000000002</v>
      </c>
      <c r="M1044" s="134">
        <v>0</v>
      </c>
      <c r="N1044" s="142">
        <v>0</v>
      </c>
      <c r="O1044" s="142">
        <v>0</v>
      </c>
      <c r="P1044" s="142">
        <v>0</v>
      </c>
      <c r="Q1044" s="142">
        <v>0</v>
      </c>
      <c r="R1044" s="142">
        <v>0</v>
      </c>
      <c r="S1044" s="142">
        <v>0</v>
      </c>
      <c r="T1044" s="142">
        <v>0</v>
      </c>
      <c r="U1044" s="142">
        <v>0</v>
      </c>
      <c r="V1044" s="142">
        <v>0</v>
      </c>
      <c r="W1044" s="142">
        <v>0</v>
      </c>
    </row>
    <row r="1045" spans="1:23" ht="31.5" x14ac:dyDescent="0.25">
      <c r="A1045" s="141">
        <f t="shared" si="374"/>
        <v>903</v>
      </c>
      <c r="B1045" s="135" t="s">
        <v>1446</v>
      </c>
      <c r="C1045" s="136" t="s">
        <v>2135</v>
      </c>
      <c r="D1045" s="142">
        <v>0</v>
      </c>
      <c r="E1045" s="142">
        <v>0</v>
      </c>
      <c r="F1045" s="142">
        <v>0</v>
      </c>
      <c r="G1045" s="142">
        <v>0</v>
      </c>
      <c r="H1045" s="142">
        <v>0</v>
      </c>
      <c r="I1045" s="142">
        <v>0</v>
      </c>
      <c r="J1045" s="147"/>
      <c r="K1045" s="147"/>
      <c r="L1045" s="134">
        <v>0</v>
      </c>
      <c r="M1045" s="134">
        <v>0</v>
      </c>
      <c r="N1045" s="142">
        <v>0</v>
      </c>
      <c r="O1045" s="142">
        <v>0</v>
      </c>
      <c r="P1045" s="142">
        <v>0</v>
      </c>
      <c r="Q1045" s="142">
        <v>0</v>
      </c>
      <c r="R1045" s="142">
        <v>0</v>
      </c>
      <c r="S1045" s="142">
        <v>0</v>
      </c>
      <c r="T1045" s="142">
        <v>0</v>
      </c>
      <c r="U1045" s="142">
        <v>0</v>
      </c>
      <c r="V1045" s="142">
        <v>0</v>
      </c>
      <c r="W1045" s="142">
        <v>0</v>
      </c>
    </row>
    <row r="1046" spans="1:23" ht="15.75" x14ac:dyDescent="0.25">
      <c r="A1046" s="173"/>
      <c r="B1046" s="192" t="s">
        <v>607</v>
      </c>
      <c r="C1046" s="193"/>
      <c r="D1046" s="203">
        <f t="shared" ref="D1046:L1046" si="411">SUM(D1047:D1047)</f>
        <v>0</v>
      </c>
      <c r="E1046" s="203">
        <f t="shared" si="411"/>
        <v>0</v>
      </c>
      <c r="F1046" s="203">
        <f t="shared" si="411"/>
        <v>0</v>
      </c>
      <c r="G1046" s="203">
        <f t="shared" si="411"/>
        <v>0</v>
      </c>
      <c r="H1046" s="203">
        <f t="shared" si="411"/>
        <v>0</v>
      </c>
      <c r="I1046" s="203">
        <f t="shared" si="411"/>
        <v>0</v>
      </c>
      <c r="J1046" s="203">
        <f t="shared" si="411"/>
        <v>0</v>
      </c>
      <c r="K1046" s="203">
        <f t="shared" si="411"/>
        <v>0</v>
      </c>
      <c r="L1046" s="203">
        <f t="shared" si="411"/>
        <v>0</v>
      </c>
      <c r="M1046" s="203">
        <v>0</v>
      </c>
      <c r="N1046" s="203">
        <f t="shared" ref="N1046:W1046" si="412">SUM(N1047:N1047)</f>
        <v>0</v>
      </c>
      <c r="O1046" s="203">
        <f t="shared" si="412"/>
        <v>0</v>
      </c>
      <c r="P1046" s="203">
        <f t="shared" si="412"/>
        <v>0</v>
      </c>
      <c r="Q1046" s="203">
        <f t="shared" si="412"/>
        <v>0</v>
      </c>
      <c r="R1046" s="203">
        <f t="shared" si="412"/>
        <v>0</v>
      </c>
      <c r="S1046" s="203">
        <f t="shared" si="412"/>
        <v>0</v>
      </c>
      <c r="T1046" s="203">
        <f t="shared" si="412"/>
        <v>0</v>
      </c>
      <c r="U1046" s="203">
        <f t="shared" si="412"/>
        <v>0</v>
      </c>
      <c r="V1046" s="203">
        <f t="shared" si="412"/>
        <v>0</v>
      </c>
      <c r="W1046" s="203">
        <f t="shared" si="412"/>
        <v>0</v>
      </c>
    </row>
    <row r="1047" spans="1:23" ht="78.75" x14ac:dyDescent="0.25">
      <c r="A1047" s="141">
        <f t="shared" si="374"/>
        <v>904</v>
      </c>
      <c r="B1047" s="135" t="s">
        <v>1447</v>
      </c>
      <c r="C1047" s="136" t="s">
        <v>1448</v>
      </c>
      <c r="D1047" s="142">
        <v>0</v>
      </c>
      <c r="E1047" s="142">
        <v>0</v>
      </c>
      <c r="F1047" s="142">
        <v>0</v>
      </c>
      <c r="G1047" s="142">
        <v>0</v>
      </c>
      <c r="H1047" s="142">
        <v>0</v>
      </c>
      <c r="I1047" s="142">
        <v>0</v>
      </c>
      <c r="J1047" s="147"/>
      <c r="K1047" s="147"/>
      <c r="L1047" s="134">
        <v>0</v>
      </c>
      <c r="M1047" s="134">
        <v>0</v>
      </c>
      <c r="N1047" s="142">
        <v>0</v>
      </c>
      <c r="O1047" s="142">
        <v>0</v>
      </c>
      <c r="P1047" s="142">
        <v>0</v>
      </c>
      <c r="Q1047" s="142">
        <v>0</v>
      </c>
      <c r="R1047" s="142">
        <v>0</v>
      </c>
      <c r="S1047" s="142">
        <v>0</v>
      </c>
      <c r="T1047" s="142">
        <v>0</v>
      </c>
      <c r="U1047" s="142">
        <v>0</v>
      </c>
      <c r="V1047" s="142">
        <v>0</v>
      </c>
      <c r="W1047" s="142">
        <v>0</v>
      </c>
    </row>
    <row r="1048" spans="1:23" ht="15.75" x14ac:dyDescent="0.25">
      <c r="A1048" s="173"/>
      <c r="B1048" s="192" t="s">
        <v>646</v>
      </c>
      <c r="C1048" s="193"/>
      <c r="D1048" s="203">
        <f t="shared" ref="D1048:W1048" si="413">SUM(D1049:D1055)</f>
        <v>3.4220000000000002</v>
      </c>
      <c r="E1048" s="203">
        <f t="shared" si="413"/>
        <v>0</v>
      </c>
      <c r="F1048" s="203">
        <f t="shared" si="413"/>
        <v>0</v>
      </c>
      <c r="G1048" s="203">
        <f t="shared" si="413"/>
        <v>0</v>
      </c>
      <c r="H1048" s="203">
        <f t="shared" si="413"/>
        <v>0</v>
      </c>
      <c r="I1048" s="203">
        <f t="shared" si="413"/>
        <v>0</v>
      </c>
      <c r="J1048" s="203">
        <f t="shared" si="413"/>
        <v>0</v>
      </c>
      <c r="K1048" s="203">
        <f t="shared" si="413"/>
        <v>0</v>
      </c>
      <c r="L1048" s="203">
        <f t="shared" si="413"/>
        <v>3.4220000000000002</v>
      </c>
      <c r="M1048" s="203">
        <v>0</v>
      </c>
      <c r="N1048" s="203">
        <f t="shared" si="413"/>
        <v>0</v>
      </c>
      <c r="O1048" s="203">
        <f t="shared" si="413"/>
        <v>0</v>
      </c>
      <c r="P1048" s="203">
        <f t="shared" si="413"/>
        <v>0</v>
      </c>
      <c r="Q1048" s="203">
        <f t="shared" si="413"/>
        <v>0</v>
      </c>
      <c r="R1048" s="203">
        <f t="shared" si="413"/>
        <v>0</v>
      </c>
      <c r="S1048" s="203">
        <f t="shared" si="413"/>
        <v>0</v>
      </c>
      <c r="T1048" s="203">
        <f t="shared" si="413"/>
        <v>0</v>
      </c>
      <c r="U1048" s="203">
        <f t="shared" si="413"/>
        <v>0</v>
      </c>
      <c r="V1048" s="203">
        <f t="shared" si="413"/>
        <v>0</v>
      </c>
      <c r="W1048" s="203">
        <f t="shared" si="413"/>
        <v>0</v>
      </c>
    </row>
    <row r="1049" spans="1:23" ht="94.5" x14ac:dyDescent="0.25">
      <c r="A1049" s="141">
        <f t="shared" ref="A1049:A1077" si="414">IF(A1048&gt;0,A1048+1,A1047+1)</f>
        <v>905</v>
      </c>
      <c r="B1049" s="135" t="s">
        <v>1449</v>
      </c>
      <c r="C1049" s="136" t="s">
        <v>1450</v>
      </c>
      <c r="D1049" s="142">
        <v>3.4220000000000002</v>
      </c>
      <c r="E1049" s="142">
        <v>0</v>
      </c>
      <c r="F1049" s="142">
        <v>0</v>
      </c>
      <c r="G1049" s="142">
        <v>0</v>
      </c>
      <c r="H1049" s="142">
        <v>0</v>
      </c>
      <c r="I1049" s="142">
        <v>0</v>
      </c>
      <c r="J1049" s="147"/>
      <c r="K1049" s="147"/>
      <c r="L1049" s="134">
        <v>3.4220000000000002</v>
      </c>
      <c r="M1049" s="134">
        <v>0</v>
      </c>
      <c r="N1049" s="142">
        <v>0</v>
      </c>
      <c r="O1049" s="142">
        <v>0</v>
      </c>
      <c r="P1049" s="142">
        <v>0</v>
      </c>
      <c r="Q1049" s="142">
        <v>0</v>
      </c>
      <c r="R1049" s="142">
        <v>0</v>
      </c>
      <c r="S1049" s="142">
        <v>0</v>
      </c>
      <c r="T1049" s="142">
        <v>0</v>
      </c>
      <c r="U1049" s="142">
        <v>0</v>
      </c>
      <c r="V1049" s="142">
        <v>0</v>
      </c>
      <c r="W1049" s="142">
        <v>0</v>
      </c>
    </row>
    <row r="1050" spans="1:23" ht="63" x14ac:dyDescent="0.25">
      <c r="A1050" s="141">
        <f t="shared" si="414"/>
        <v>906</v>
      </c>
      <c r="B1050" s="135" t="s">
        <v>1451</v>
      </c>
      <c r="C1050" s="136" t="s">
        <v>2136</v>
      </c>
      <c r="D1050" s="142">
        <v>0</v>
      </c>
      <c r="E1050" s="142">
        <v>0</v>
      </c>
      <c r="F1050" s="142">
        <v>0</v>
      </c>
      <c r="G1050" s="142">
        <v>0</v>
      </c>
      <c r="H1050" s="142">
        <v>0</v>
      </c>
      <c r="I1050" s="142">
        <v>0</v>
      </c>
      <c r="J1050" s="147"/>
      <c r="K1050" s="147"/>
      <c r="L1050" s="134">
        <v>0</v>
      </c>
      <c r="M1050" s="134">
        <v>0</v>
      </c>
      <c r="N1050" s="142">
        <v>0</v>
      </c>
      <c r="O1050" s="142">
        <v>0</v>
      </c>
      <c r="P1050" s="142">
        <v>0</v>
      </c>
      <c r="Q1050" s="142">
        <v>0</v>
      </c>
      <c r="R1050" s="142">
        <v>0</v>
      </c>
      <c r="S1050" s="142">
        <v>0</v>
      </c>
      <c r="T1050" s="142">
        <v>0</v>
      </c>
      <c r="U1050" s="142">
        <v>0</v>
      </c>
      <c r="V1050" s="142">
        <v>0</v>
      </c>
      <c r="W1050" s="142">
        <v>0</v>
      </c>
    </row>
    <row r="1051" spans="1:23" ht="94.5" x14ac:dyDescent="0.25">
      <c r="A1051" s="141">
        <f t="shared" si="414"/>
        <v>907</v>
      </c>
      <c r="B1051" s="135" t="s">
        <v>1452</v>
      </c>
      <c r="C1051" s="136" t="s">
        <v>1453</v>
      </c>
      <c r="D1051" s="142">
        <v>0</v>
      </c>
      <c r="E1051" s="142">
        <v>0</v>
      </c>
      <c r="F1051" s="142">
        <v>0</v>
      </c>
      <c r="G1051" s="142">
        <v>0</v>
      </c>
      <c r="H1051" s="142">
        <v>0</v>
      </c>
      <c r="I1051" s="142">
        <v>0</v>
      </c>
      <c r="J1051" s="147"/>
      <c r="K1051" s="147"/>
      <c r="L1051" s="134">
        <v>0</v>
      </c>
      <c r="M1051" s="134">
        <v>0</v>
      </c>
      <c r="N1051" s="142">
        <v>0</v>
      </c>
      <c r="O1051" s="142">
        <v>0</v>
      </c>
      <c r="P1051" s="142">
        <v>0</v>
      </c>
      <c r="Q1051" s="142">
        <v>0</v>
      </c>
      <c r="R1051" s="142">
        <v>0</v>
      </c>
      <c r="S1051" s="142">
        <v>0</v>
      </c>
      <c r="T1051" s="142">
        <v>0</v>
      </c>
      <c r="U1051" s="142">
        <v>0</v>
      </c>
      <c r="V1051" s="142">
        <v>0</v>
      </c>
      <c r="W1051" s="142">
        <v>0</v>
      </c>
    </row>
    <row r="1052" spans="1:23" ht="63" x14ac:dyDescent="0.25">
      <c r="A1052" s="141">
        <f t="shared" si="414"/>
        <v>908</v>
      </c>
      <c r="B1052" s="135" t="s">
        <v>1454</v>
      </c>
      <c r="C1052" s="136" t="s">
        <v>1455</v>
      </c>
      <c r="D1052" s="142">
        <v>0</v>
      </c>
      <c r="E1052" s="142">
        <v>0</v>
      </c>
      <c r="F1052" s="142">
        <v>0</v>
      </c>
      <c r="G1052" s="142">
        <v>0</v>
      </c>
      <c r="H1052" s="142">
        <v>0</v>
      </c>
      <c r="I1052" s="142">
        <v>0</v>
      </c>
      <c r="J1052" s="147"/>
      <c r="K1052" s="147"/>
      <c r="L1052" s="134">
        <v>0</v>
      </c>
      <c r="M1052" s="134">
        <v>0</v>
      </c>
      <c r="N1052" s="142">
        <v>0</v>
      </c>
      <c r="O1052" s="142">
        <v>0</v>
      </c>
      <c r="P1052" s="142">
        <v>0</v>
      </c>
      <c r="Q1052" s="142">
        <v>0</v>
      </c>
      <c r="R1052" s="142">
        <v>0</v>
      </c>
      <c r="S1052" s="142">
        <v>0</v>
      </c>
      <c r="T1052" s="142">
        <v>0</v>
      </c>
      <c r="U1052" s="142">
        <v>0</v>
      </c>
      <c r="V1052" s="142">
        <v>0</v>
      </c>
      <c r="W1052" s="142">
        <v>0</v>
      </c>
    </row>
    <row r="1053" spans="1:23" ht="110.25" x14ac:dyDescent="0.25">
      <c r="A1053" s="141">
        <f t="shared" si="414"/>
        <v>909</v>
      </c>
      <c r="B1053" s="135" t="s">
        <v>2137</v>
      </c>
      <c r="C1053" s="136" t="s">
        <v>2138</v>
      </c>
      <c r="D1053" s="142">
        <v>0</v>
      </c>
      <c r="E1053" s="142">
        <v>0</v>
      </c>
      <c r="F1053" s="142">
        <v>0</v>
      </c>
      <c r="G1053" s="142">
        <v>0</v>
      </c>
      <c r="H1053" s="142">
        <v>0</v>
      </c>
      <c r="I1053" s="142">
        <v>0</v>
      </c>
      <c r="J1053" s="147"/>
      <c r="K1053" s="147"/>
      <c r="L1053" s="134">
        <v>0</v>
      </c>
      <c r="M1053" s="134">
        <v>0</v>
      </c>
      <c r="N1053" s="142">
        <v>0</v>
      </c>
      <c r="O1053" s="142">
        <v>0</v>
      </c>
      <c r="P1053" s="142">
        <v>0</v>
      </c>
      <c r="Q1053" s="142">
        <v>0</v>
      </c>
      <c r="R1053" s="142">
        <v>0</v>
      </c>
      <c r="S1053" s="142">
        <v>0</v>
      </c>
      <c r="T1053" s="142">
        <v>0</v>
      </c>
      <c r="U1053" s="142">
        <v>0</v>
      </c>
      <c r="V1053" s="142">
        <v>0</v>
      </c>
      <c r="W1053" s="142">
        <v>0</v>
      </c>
    </row>
    <row r="1054" spans="1:23" ht="63" x14ac:dyDescent="0.25">
      <c r="A1054" s="141">
        <f t="shared" si="414"/>
        <v>910</v>
      </c>
      <c r="B1054" s="135" t="s">
        <v>2139</v>
      </c>
      <c r="C1054" s="136" t="s">
        <v>2140</v>
      </c>
      <c r="D1054" s="142">
        <v>0</v>
      </c>
      <c r="E1054" s="142">
        <v>0</v>
      </c>
      <c r="F1054" s="142">
        <v>0</v>
      </c>
      <c r="G1054" s="142">
        <v>0</v>
      </c>
      <c r="H1054" s="142">
        <v>0</v>
      </c>
      <c r="I1054" s="142">
        <v>0</v>
      </c>
      <c r="J1054" s="147"/>
      <c r="K1054" s="147"/>
      <c r="L1054" s="134">
        <v>0</v>
      </c>
      <c r="M1054" s="134">
        <v>0</v>
      </c>
      <c r="N1054" s="142">
        <v>0</v>
      </c>
      <c r="O1054" s="142">
        <v>0</v>
      </c>
      <c r="P1054" s="142">
        <v>0</v>
      </c>
      <c r="Q1054" s="142">
        <v>0</v>
      </c>
      <c r="R1054" s="142">
        <v>0</v>
      </c>
      <c r="S1054" s="142">
        <v>0</v>
      </c>
      <c r="T1054" s="142">
        <v>0</v>
      </c>
      <c r="U1054" s="142">
        <v>0</v>
      </c>
      <c r="V1054" s="142">
        <v>0</v>
      </c>
      <c r="W1054" s="142">
        <v>0</v>
      </c>
    </row>
    <row r="1055" spans="1:23" ht="78.75" x14ac:dyDescent="0.25">
      <c r="A1055" s="267">
        <f t="shared" si="414"/>
        <v>911</v>
      </c>
      <c r="B1055" s="135" t="s">
        <v>2141</v>
      </c>
      <c r="C1055" s="136" t="s">
        <v>1456</v>
      </c>
      <c r="D1055" s="142">
        <v>0</v>
      </c>
      <c r="E1055" s="142">
        <v>0</v>
      </c>
      <c r="F1055" s="142">
        <v>0</v>
      </c>
      <c r="G1055" s="142">
        <v>0</v>
      </c>
      <c r="H1055" s="142">
        <v>0</v>
      </c>
      <c r="I1055" s="142">
        <v>0</v>
      </c>
      <c r="J1055" s="147"/>
      <c r="K1055" s="147"/>
      <c r="L1055" s="134">
        <v>0</v>
      </c>
      <c r="M1055" s="134">
        <v>0</v>
      </c>
      <c r="N1055" s="142">
        <v>0</v>
      </c>
      <c r="O1055" s="142">
        <v>0</v>
      </c>
      <c r="P1055" s="142">
        <v>0</v>
      </c>
      <c r="Q1055" s="142">
        <v>0</v>
      </c>
      <c r="R1055" s="142">
        <v>0</v>
      </c>
      <c r="S1055" s="142">
        <v>0</v>
      </c>
      <c r="T1055" s="142">
        <v>0</v>
      </c>
      <c r="U1055" s="142">
        <v>0</v>
      </c>
      <c r="V1055" s="142">
        <v>0</v>
      </c>
      <c r="W1055" s="142">
        <v>0</v>
      </c>
    </row>
    <row r="1056" spans="1:23" ht="15.75" x14ac:dyDescent="0.25">
      <c r="A1056" s="173"/>
      <c r="B1056" s="192" t="s">
        <v>508</v>
      </c>
      <c r="C1056" s="193"/>
      <c r="D1056" s="203">
        <f t="shared" ref="D1056:L1056" si="415">SUM(D1057:D1061)</f>
        <v>0</v>
      </c>
      <c r="E1056" s="203">
        <f t="shared" si="415"/>
        <v>0</v>
      </c>
      <c r="F1056" s="203">
        <f t="shared" si="415"/>
        <v>2.2285000000000004</v>
      </c>
      <c r="G1056" s="203">
        <f t="shared" si="415"/>
        <v>1.26</v>
      </c>
      <c r="H1056" s="203">
        <f t="shared" si="415"/>
        <v>0</v>
      </c>
      <c r="I1056" s="203">
        <f t="shared" si="415"/>
        <v>0</v>
      </c>
      <c r="J1056" s="203">
        <f t="shared" si="415"/>
        <v>0</v>
      </c>
      <c r="K1056" s="203">
        <f t="shared" si="415"/>
        <v>0</v>
      </c>
      <c r="L1056" s="203">
        <f t="shared" si="415"/>
        <v>2.2285000000000004</v>
      </c>
      <c r="M1056" s="203">
        <v>1.26</v>
      </c>
      <c r="N1056" s="203">
        <f t="shared" ref="N1056:W1056" si="416">SUM(N1057:N1061)</f>
        <v>0</v>
      </c>
      <c r="O1056" s="203">
        <f t="shared" si="416"/>
        <v>0</v>
      </c>
      <c r="P1056" s="203">
        <f t="shared" si="416"/>
        <v>0</v>
      </c>
      <c r="Q1056" s="203">
        <f t="shared" si="416"/>
        <v>0</v>
      </c>
      <c r="R1056" s="203">
        <f t="shared" si="416"/>
        <v>0</v>
      </c>
      <c r="S1056" s="203">
        <f t="shared" si="416"/>
        <v>0</v>
      </c>
      <c r="T1056" s="203">
        <f t="shared" si="416"/>
        <v>0</v>
      </c>
      <c r="U1056" s="203">
        <f t="shared" si="416"/>
        <v>0</v>
      </c>
      <c r="V1056" s="203">
        <f t="shared" si="416"/>
        <v>0</v>
      </c>
      <c r="W1056" s="203">
        <f t="shared" si="416"/>
        <v>0</v>
      </c>
    </row>
    <row r="1057" spans="1:23" ht="47.25" x14ac:dyDescent="0.25">
      <c r="A1057" s="141">
        <f t="shared" si="414"/>
        <v>912</v>
      </c>
      <c r="B1057" s="135" t="s">
        <v>1457</v>
      </c>
      <c r="C1057" s="136" t="s">
        <v>1458</v>
      </c>
      <c r="D1057" s="142">
        <v>0</v>
      </c>
      <c r="E1057" s="142">
        <v>0</v>
      </c>
      <c r="F1057" s="142">
        <v>1.6440000000000001</v>
      </c>
      <c r="G1057" s="142">
        <v>1.26</v>
      </c>
      <c r="H1057" s="142">
        <v>0</v>
      </c>
      <c r="I1057" s="142">
        <v>0</v>
      </c>
      <c r="J1057" s="147"/>
      <c r="K1057" s="147"/>
      <c r="L1057" s="134">
        <v>1.6440000000000001</v>
      </c>
      <c r="M1057" s="134">
        <v>1.26</v>
      </c>
      <c r="N1057" s="142">
        <v>0</v>
      </c>
      <c r="O1057" s="142">
        <v>0</v>
      </c>
      <c r="P1057" s="142">
        <v>0</v>
      </c>
      <c r="Q1057" s="142">
        <v>0</v>
      </c>
      <c r="R1057" s="142">
        <v>0</v>
      </c>
      <c r="S1057" s="142">
        <v>0</v>
      </c>
      <c r="T1057" s="142">
        <v>0</v>
      </c>
      <c r="U1057" s="142">
        <v>0</v>
      </c>
      <c r="V1057" s="142">
        <v>0</v>
      </c>
      <c r="W1057" s="142">
        <v>0</v>
      </c>
    </row>
    <row r="1058" spans="1:23" ht="47.25" x14ac:dyDescent="0.25">
      <c r="A1058" s="141">
        <f t="shared" si="414"/>
        <v>913</v>
      </c>
      <c r="B1058" s="135" t="s">
        <v>1459</v>
      </c>
      <c r="C1058" s="136" t="s">
        <v>1460</v>
      </c>
      <c r="D1058" s="142">
        <v>0</v>
      </c>
      <c r="E1058" s="142">
        <v>0</v>
      </c>
      <c r="F1058" s="142">
        <v>0</v>
      </c>
      <c r="G1058" s="142">
        <v>0</v>
      </c>
      <c r="H1058" s="142">
        <v>0</v>
      </c>
      <c r="I1058" s="142">
        <v>0</v>
      </c>
      <c r="J1058" s="147"/>
      <c r="K1058" s="147"/>
      <c r="L1058" s="134">
        <v>0</v>
      </c>
      <c r="M1058" s="134">
        <v>0</v>
      </c>
      <c r="N1058" s="142">
        <v>0</v>
      </c>
      <c r="O1058" s="142">
        <v>0</v>
      </c>
      <c r="P1058" s="142">
        <v>0</v>
      </c>
      <c r="Q1058" s="142">
        <v>0</v>
      </c>
      <c r="R1058" s="142">
        <v>0</v>
      </c>
      <c r="S1058" s="142">
        <v>0</v>
      </c>
      <c r="T1058" s="142">
        <v>0</v>
      </c>
      <c r="U1058" s="142">
        <v>0</v>
      </c>
      <c r="V1058" s="142">
        <v>0</v>
      </c>
      <c r="W1058" s="142">
        <v>0</v>
      </c>
    </row>
    <row r="1059" spans="1:23" ht="110.25" x14ac:dyDescent="0.25">
      <c r="A1059" s="141">
        <f t="shared" si="414"/>
        <v>914</v>
      </c>
      <c r="B1059" s="135" t="s">
        <v>2142</v>
      </c>
      <c r="C1059" s="136" t="s">
        <v>1461</v>
      </c>
      <c r="D1059" s="142">
        <v>0</v>
      </c>
      <c r="E1059" s="142">
        <v>0</v>
      </c>
      <c r="F1059" s="142">
        <v>0</v>
      </c>
      <c r="G1059" s="142">
        <v>0</v>
      </c>
      <c r="H1059" s="142">
        <v>0</v>
      </c>
      <c r="I1059" s="142">
        <v>0</v>
      </c>
      <c r="J1059" s="147"/>
      <c r="K1059" s="147"/>
      <c r="L1059" s="134">
        <v>0</v>
      </c>
      <c r="M1059" s="134">
        <v>0</v>
      </c>
      <c r="N1059" s="142">
        <v>0</v>
      </c>
      <c r="O1059" s="142">
        <v>0</v>
      </c>
      <c r="P1059" s="142">
        <v>0</v>
      </c>
      <c r="Q1059" s="142">
        <v>0</v>
      </c>
      <c r="R1059" s="142">
        <v>0</v>
      </c>
      <c r="S1059" s="142">
        <v>0</v>
      </c>
      <c r="T1059" s="142">
        <v>0</v>
      </c>
      <c r="U1059" s="142">
        <v>0</v>
      </c>
      <c r="V1059" s="142">
        <v>0</v>
      </c>
      <c r="W1059" s="142">
        <v>0</v>
      </c>
    </row>
    <row r="1060" spans="1:23" ht="31.5" x14ac:dyDescent="0.25">
      <c r="A1060" s="141">
        <f t="shared" si="414"/>
        <v>915</v>
      </c>
      <c r="B1060" s="135" t="s">
        <v>1462</v>
      </c>
      <c r="C1060" s="136" t="s">
        <v>2143</v>
      </c>
      <c r="D1060" s="142">
        <v>0</v>
      </c>
      <c r="E1060" s="142">
        <v>0</v>
      </c>
      <c r="F1060" s="142">
        <v>0.39100000000000001</v>
      </c>
      <c r="G1060" s="142">
        <v>0</v>
      </c>
      <c r="H1060" s="142">
        <v>0</v>
      </c>
      <c r="I1060" s="142">
        <v>0</v>
      </c>
      <c r="J1060" s="147"/>
      <c r="K1060" s="147"/>
      <c r="L1060" s="134">
        <v>0.39100000000000001</v>
      </c>
      <c r="M1060" s="134">
        <v>0</v>
      </c>
      <c r="N1060" s="142">
        <v>0</v>
      </c>
      <c r="O1060" s="142">
        <v>0</v>
      </c>
      <c r="P1060" s="142">
        <v>0</v>
      </c>
      <c r="Q1060" s="142">
        <v>0</v>
      </c>
      <c r="R1060" s="142">
        <v>0</v>
      </c>
      <c r="S1060" s="142">
        <v>0</v>
      </c>
      <c r="T1060" s="142">
        <v>0</v>
      </c>
      <c r="U1060" s="142">
        <v>0</v>
      </c>
      <c r="V1060" s="142">
        <v>0</v>
      </c>
      <c r="W1060" s="142">
        <v>0</v>
      </c>
    </row>
    <row r="1061" spans="1:23" ht="47.25" x14ac:dyDescent="0.25">
      <c r="A1061" s="141">
        <f t="shared" si="414"/>
        <v>916</v>
      </c>
      <c r="B1061" s="135" t="s">
        <v>1463</v>
      </c>
      <c r="C1061" s="136" t="s">
        <v>2144</v>
      </c>
      <c r="D1061" s="142">
        <v>0</v>
      </c>
      <c r="E1061" s="142">
        <v>0</v>
      </c>
      <c r="F1061" s="142">
        <v>0.19350000000000001</v>
      </c>
      <c r="G1061" s="142">
        <v>0</v>
      </c>
      <c r="H1061" s="142">
        <v>0</v>
      </c>
      <c r="I1061" s="142">
        <v>0</v>
      </c>
      <c r="J1061" s="147"/>
      <c r="K1061" s="147"/>
      <c r="L1061" s="134">
        <v>0.19350000000000001</v>
      </c>
      <c r="M1061" s="134">
        <v>0</v>
      </c>
      <c r="N1061" s="142">
        <v>0</v>
      </c>
      <c r="O1061" s="142">
        <v>0</v>
      </c>
      <c r="P1061" s="142">
        <v>0</v>
      </c>
      <c r="Q1061" s="142">
        <v>0</v>
      </c>
      <c r="R1061" s="142">
        <v>0</v>
      </c>
      <c r="S1061" s="142">
        <v>0</v>
      </c>
      <c r="T1061" s="142">
        <v>0</v>
      </c>
      <c r="U1061" s="142">
        <v>0</v>
      </c>
      <c r="V1061" s="142">
        <v>0</v>
      </c>
      <c r="W1061" s="142">
        <v>0</v>
      </c>
    </row>
    <row r="1062" spans="1:23" ht="15.75" x14ac:dyDescent="0.25">
      <c r="A1062" s="173"/>
      <c r="B1062" s="192" t="s">
        <v>611</v>
      </c>
      <c r="C1062" s="193"/>
      <c r="D1062" s="203">
        <f t="shared" ref="D1062:L1062" si="417">SUM(D1063:D1063)</f>
        <v>0</v>
      </c>
      <c r="E1062" s="203">
        <f t="shared" si="417"/>
        <v>0</v>
      </c>
      <c r="F1062" s="203">
        <f t="shared" si="417"/>
        <v>0</v>
      </c>
      <c r="G1062" s="203">
        <f t="shared" si="417"/>
        <v>0</v>
      </c>
      <c r="H1062" s="203">
        <f t="shared" si="417"/>
        <v>0</v>
      </c>
      <c r="I1062" s="203">
        <f t="shared" si="417"/>
        <v>0</v>
      </c>
      <c r="J1062" s="203">
        <f t="shared" si="417"/>
        <v>0</v>
      </c>
      <c r="K1062" s="203">
        <f t="shared" si="417"/>
        <v>0</v>
      </c>
      <c r="L1062" s="203">
        <f t="shared" si="417"/>
        <v>0</v>
      </c>
      <c r="M1062" s="203">
        <v>0</v>
      </c>
      <c r="N1062" s="203">
        <f t="shared" ref="N1062:W1062" si="418">SUM(N1063:N1063)</f>
        <v>0</v>
      </c>
      <c r="O1062" s="203">
        <f t="shared" si="418"/>
        <v>0</v>
      </c>
      <c r="P1062" s="203">
        <f t="shared" si="418"/>
        <v>0</v>
      </c>
      <c r="Q1062" s="203">
        <f t="shared" si="418"/>
        <v>0</v>
      </c>
      <c r="R1062" s="203">
        <f t="shared" si="418"/>
        <v>0</v>
      </c>
      <c r="S1062" s="203">
        <f t="shared" si="418"/>
        <v>0</v>
      </c>
      <c r="T1062" s="203">
        <f t="shared" si="418"/>
        <v>0</v>
      </c>
      <c r="U1062" s="203">
        <f t="shared" si="418"/>
        <v>0</v>
      </c>
      <c r="V1062" s="203">
        <f t="shared" si="418"/>
        <v>0</v>
      </c>
      <c r="W1062" s="203">
        <f t="shared" si="418"/>
        <v>0</v>
      </c>
    </row>
    <row r="1063" spans="1:23" ht="78.75" x14ac:dyDescent="0.25">
      <c r="A1063" s="141">
        <f t="shared" si="414"/>
        <v>917</v>
      </c>
      <c r="B1063" s="135" t="s">
        <v>1464</v>
      </c>
      <c r="C1063" s="136" t="s">
        <v>1465</v>
      </c>
      <c r="D1063" s="142">
        <v>0</v>
      </c>
      <c r="E1063" s="142">
        <v>0</v>
      </c>
      <c r="F1063" s="142">
        <v>0</v>
      </c>
      <c r="G1063" s="142">
        <v>0</v>
      </c>
      <c r="H1063" s="142">
        <v>0</v>
      </c>
      <c r="I1063" s="142">
        <v>0</v>
      </c>
      <c r="J1063" s="147"/>
      <c r="K1063" s="147"/>
      <c r="L1063" s="134">
        <v>0</v>
      </c>
      <c r="M1063" s="134">
        <v>0</v>
      </c>
      <c r="N1063" s="142">
        <v>0</v>
      </c>
      <c r="O1063" s="142">
        <v>0</v>
      </c>
      <c r="P1063" s="142">
        <v>0</v>
      </c>
      <c r="Q1063" s="142">
        <v>0</v>
      </c>
      <c r="R1063" s="142">
        <v>0</v>
      </c>
      <c r="S1063" s="142">
        <v>0</v>
      </c>
      <c r="T1063" s="142">
        <v>0</v>
      </c>
      <c r="U1063" s="142">
        <v>0</v>
      </c>
      <c r="V1063" s="142">
        <v>0</v>
      </c>
      <c r="W1063" s="142">
        <v>0</v>
      </c>
    </row>
    <row r="1064" spans="1:23" ht="15.75" x14ac:dyDescent="0.25">
      <c r="A1064" s="173"/>
      <c r="B1064" s="192" t="s">
        <v>1121</v>
      </c>
      <c r="C1064" s="193"/>
      <c r="D1064" s="203">
        <f t="shared" ref="D1064:L1064" si="419">D1065</f>
        <v>0</v>
      </c>
      <c r="E1064" s="203">
        <f t="shared" si="419"/>
        <v>0</v>
      </c>
      <c r="F1064" s="203">
        <f t="shared" si="419"/>
        <v>0</v>
      </c>
      <c r="G1064" s="203">
        <f t="shared" si="419"/>
        <v>0.8</v>
      </c>
      <c r="H1064" s="203">
        <f t="shared" si="419"/>
        <v>0</v>
      </c>
      <c r="I1064" s="203">
        <f t="shared" si="419"/>
        <v>0</v>
      </c>
      <c r="J1064" s="203">
        <f t="shared" si="419"/>
        <v>0</v>
      </c>
      <c r="K1064" s="203">
        <f t="shared" si="419"/>
        <v>0</v>
      </c>
      <c r="L1064" s="203">
        <f t="shared" si="419"/>
        <v>0</v>
      </c>
      <c r="M1064" s="203">
        <v>0.8</v>
      </c>
      <c r="N1064" s="203">
        <f t="shared" ref="N1064:W1064" si="420">N1065</f>
        <v>0</v>
      </c>
      <c r="O1064" s="203">
        <f t="shared" si="420"/>
        <v>0</v>
      </c>
      <c r="P1064" s="203">
        <f t="shared" si="420"/>
        <v>0</v>
      </c>
      <c r="Q1064" s="203">
        <f t="shared" si="420"/>
        <v>0</v>
      </c>
      <c r="R1064" s="203">
        <f t="shared" si="420"/>
        <v>0</v>
      </c>
      <c r="S1064" s="203">
        <f t="shared" si="420"/>
        <v>0</v>
      </c>
      <c r="T1064" s="203">
        <f t="shared" si="420"/>
        <v>0</v>
      </c>
      <c r="U1064" s="203">
        <f t="shared" si="420"/>
        <v>0</v>
      </c>
      <c r="V1064" s="203">
        <f t="shared" si="420"/>
        <v>0</v>
      </c>
      <c r="W1064" s="203">
        <f t="shared" si="420"/>
        <v>0</v>
      </c>
    </row>
    <row r="1065" spans="1:23" ht="63" x14ac:dyDescent="0.25">
      <c r="A1065" s="141">
        <f t="shared" si="414"/>
        <v>918</v>
      </c>
      <c r="B1065" s="135" t="s">
        <v>1466</v>
      </c>
      <c r="C1065" s="136" t="s">
        <v>1467</v>
      </c>
      <c r="D1065" s="142">
        <v>0</v>
      </c>
      <c r="E1065" s="142">
        <v>0</v>
      </c>
      <c r="F1065" s="142">
        <v>0</v>
      </c>
      <c r="G1065" s="142">
        <v>0.8</v>
      </c>
      <c r="H1065" s="142">
        <v>0</v>
      </c>
      <c r="I1065" s="142">
        <v>0</v>
      </c>
      <c r="J1065" s="147"/>
      <c r="K1065" s="147"/>
      <c r="L1065" s="134">
        <v>0</v>
      </c>
      <c r="M1065" s="134">
        <v>0.8</v>
      </c>
      <c r="N1065" s="142">
        <v>0</v>
      </c>
      <c r="O1065" s="142">
        <v>0</v>
      </c>
      <c r="P1065" s="142">
        <v>0</v>
      </c>
      <c r="Q1065" s="142">
        <v>0</v>
      </c>
      <c r="R1065" s="142">
        <v>0</v>
      </c>
      <c r="S1065" s="142">
        <v>0</v>
      </c>
      <c r="T1065" s="142">
        <v>0</v>
      </c>
      <c r="U1065" s="142">
        <v>0</v>
      </c>
      <c r="V1065" s="142">
        <v>0</v>
      </c>
      <c r="W1065" s="142">
        <v>0</v>
      </c>
    </row>
    <row r="1066" spans="1:23" ht="15.75" x14ac:dyDescent="0.25">
      <c r="A1066" s="173"/>
      <c r="B1066" s="192" t="s">
        <v>617</v>
      </c>
      <c r="C1066" s="193"/>
      <c r="D1066" s="203">
        <f t="shared" ref="D1066:L1066" si="421">SUM(D1067:D1067)</f>
        <v>0</v>
      </c>
      <c r="E1066" s="203">
        <f t="shared" si="421"/>
        <v>0</v>
      </c>
      <c r="F1066" s="203">
        <f t="shared" si="421"/>
        <v>0</v>
      </c>
      <c r="G1066" s="203">
        <f t="shared" si="421"/>
        <v>0</v>
      </c>
      <c r="H1066" s="203">
        <f t="shared" si="421"/>
        <v>0.33799999999999997</v>
      </c>
      <c r="I1066" s="203">
        <f t="shared" si="421"/>
        <v>0</v>
      </c>
      <c r="J1066" s="203">
        <f t="shared" si="421"/>
        <v>0</v>
      </c>
      <c r="K1066" s="203">
        <f t="shared" si="421"/>
        <v>0</v>
      </c>
      <c r="L1066" s="203">
        <f t="shared" si="421"/>
        <v>0.33799999999999997</v>
      </c>
      <c r="M1066" s="203">
        <v>0</v>
      </c>
      <c r="N1066" s="203">
        <f t="shared" ref="N1066:W1066" si="422">SUM(N1067:N1067)</f>
        <v>0</v>
      </c>
      <c r="O1066" s="203">
        <f t="shared" si="422"/>
        <v>0</v>
      </c>
      <c r="P1066" s="203">
        <f t="shared" si="422"/>
        <v>0</v>
      </c>
      <c r="Q1066" s="203">
        <f t="shared" si="422"/>
        <v>0</v>
      </c>
      <c r="R1066" s="203">
        <f t="shared" si="422"/>
        <v>0</v>
      </c>
      <c r="S1066" s="203">
        <f t="shared" si="422"/>
        <v>0</v>
      </c>
      <c r="T1066" s="203">
        <f t="shared" si="422"/>
        <v>0</v>
      </c>
      <c r="U1066" s="203">
        <f t="shared" si="422"/>
        <v>0</v>
      </c>
      <c r="V1066" s="203">
        <f t="shared" si="422"/>
        <v>0</v>
      </c>
      <c r="W1066" s="203">
        <f t="shared" si="422"/>
        <v>0</v>
      </c>
    </row>
    <row r="1067" spans="1:23" ht="47.25" x14ac:dyDescent="0.25">
      <c r="A1067" s="141">
        <f t="shared" si="414"/>
        <v>919</v>
      </c>
      <c r="B1067" s="135" t="s">
        <v>1468</v>
      </c>
      <c r="C1067" s="136" t="s">
        <v>1469</v>
      </c>
      <c r="D1067" s="142">
        <v>0</v>
      </c>
      <c r="E1067" s="142">
        <v>0</v>
      </c>
      <c r="F1067" s="142">
        <v>0</v>
      </c>
      <c r="G1067" s="142">
        <v>0</v>
      </c>
      <c r="H1067" s="142">
        <v>0.33799999999999997</v>
      </c>
      <c r="I1067" s="142">
        <v>0</v>
      </c>
      <c r="J1067" s="147"/>
      <c r="K1067" s="147"/>
      <c r="L1067" s="134">
        <v>0.33799999999999997</v>
      </c>
      <c r="M1067" s="134">
        <v>0</v>
      </c>
      <c r="N1067" s="142">
        <v>0</v>
      </c>
      <c r="O1067" s="142">
        <v>0</v>
      </c>
      <c r="P1067" s="142">
        <v>0</v>
      </c>
      <c r="Q1067" s="142">
        <v>0</v>
      </c>
      <c r="R1067" s="142">
        <v>0</v>
      </c>
      <c r="S1067" s="142">
        <v>0</v>
      </c>
      <c r="T1067" s="142">
        <v>0</v>
      </c>
      <c r="U1067" s="142">
        <v>0</v>
      </c>
      <c r="V1067" s="142">
        <v>0</v>
      </c>
      <c r="W1067" s="142">
        <v>0</v>
      </c>
    </row>
    <row r="1068" spans="1:23" ht="15.75" x14ac:dyDescent="0.25">
      <c r="A1068" s="173"/>
      <c r="B1068" s="192" t="s">
        <v>1470</v>
      </c>
      <c r="C1068" s="193"/>
      <c r="D1068" s="203">
        <f t="shared" ref="D1068:L1068" si="423">SUM(D1069:D1070)</f>
        <v>0</v>
      </c>
      <c r="E1068" s="203">
        <f t="shared" si="423"/>
        <v>0</v>
      </c>
      <c r="F1068" s="203">
        <f t="shared" si="423"/>
        <v>0</v>
      </c>
      <c r="G1068" s="203">
        <f t="shared" si="423"/>
        <v>0</v>
      </c>
      <c r="H1068" s="203">
        <f t="shared" si="423"/>
        <v>0.04</v>
      </c>
      <c r="I1068" s="203">
        <f t="shared" si="423"/>
        <v>0</v>
      </c>
      <c r="J1068" s="203">
        <f t="shared" si="423"/>
        <v>0</v>
      </c>
      <c r="K1068" s="203">
        <f t="shared" si="423"/>
        <v>0</v>
      </c>
      <c r="L1068" s="203">
        <f t="shared" si="423"/>
        <v>0.04</v>
      </c>
      <c r="M1068" s="203">
        <v>0</v>
      </c>
      <c r="N1068" s="203">
        <f t="shared" ref="N1068:W1068" si="424">SUM(N1069:N1070)</f>
        <v>0</v>
      </c>
      <c r="O1068" s="203">
        <f t="shared" si="424"/>
        <v>0</v>
      </c>
      <c r="P1068" s="203">
        <f t="shared" si="424"/>
        <v>0</v>
      </c>
      <c r="Q1068" s="203">
        <f t="shared" si="424"/>
        <v>0</v>
      </c>
      <c r="R1068" s="203">
        <f t="shared" si="424"/>
        <v>0</v>
      </c>
      <c r="S1068" s="203">
        <f t="shared" si="424"/>
        <v>0</v>
      </c>
      <c r="T1068" s="203">
        <f t="shared" si="424"/>
        <v>0</v>
      </c>
      <c r="U1068" s="203">
        <f t="shared" si="424"/>
        <v>0</v>
      </c>
      <c r="V1068" s="203">
        <f t="shared" si="424"/>
        <v>0</v>
      </c>
      <c r="W1068" s="203">
        <f t="shared" si="424"/>
        <v>0</v>
      </c>
    </row>
    <row r="1069" spans="1:23" ht="63" x14ac:dyDescent="0.25">
      <c r="A1069" s="141">
        <f t="shared" si="414"/>
        <v>920</v>
      </c>
      <c r="B1069" s="135" t="s">
        <v>1471</v>
      </c>
      <c r="C1069" s="136" t="s">
        <v>2145</v>
      </c>
      <c r="D1069" s="142">
        <v>0</v>
      </c>
      <c r="E1069" s="142">
        <v>0</v>
      </c>
      <c r="F1069" s="142">
        <v>0</v>
      </c>
      <c r="G1069" s="142">
        <v>0</v>
      </c>
      <c r="H1069" s="142">
        <v>0</v>
      </c>
      <c r="I1069" s="142">
        <v>0</v>
      </c>
      <c r="J1069" s="147"/>
      <c r="K1069" s="147"/>
      <c r="L1069" s="134">
        <v>0</v>
      </c>
      <c r="M1069" s="134">
        <v>0</v>
      </c>
      <c r="N1069" s="142">
        <v>0</v>
      </c>
      <c r="O1069" s="142">
        <v>0</v>
      </c>
      <c r="P1069" s="142">
        <v>0</v>
      </c>
      <c r="Q1069" s="142">
        <v>0</v>
      </c>
      <c r="R1069" s="142">
        <v>0</v>
      </c>
      <c r="S1069" s="142">
        <v>0</v>
      </c>
      <c r="T1069" s="142">
        <v>0</v>
      </c>
      <c r="U1069" s="142">
        <v>0</v>
      </c>
      <c r="V1069" s="142">
        <v>0</v>
      </c>
      <c r="W1069" s="142">
        <v>0</v>
      </c>
    </row>
    <row r="1070" spans="1:23" ht="47.25" x14ac:dyDescent="0.25">
      <c r="A1070" s="267">
        <f t="shared" si="414"/>
        <v>921</v>
      </c>
      <c r="B1070" s="135" t="s">
        <v>1473</v>
      </c>
      <c r="C1070" s="136" t="s">
        <v>2146</v>
      </c>
      <c r="D1070" s="142">
        <v>0</v>
      </c>
      <c r="E1070" s="142">
        <v>0</v>
      </c>
      <c r="F1070" s="142">
        <v>0</v>
      </c>
      <c r="G1070" s="142">
        <v>0</v>
      </c>
      <c r="H1070" s="142">
        <v>0.04</v>
      </c>
      <c r="I1070" s="142">
        <v>0</v>
      </c>
      <c r="J1070" s="147"/>
      <c r="K1070" s="147"/>
      <c r="L1070" s="134">
        <v>0.04</v>
      </c>
      <c r="M1070" s="134">
        <v>0</v>
      </c>
      <c r="N1070" s="142">
        <v>0</v>
      </c>
      <c r="O1070" s="142">
        <v>0</v>
      </c>
      <c r="P1070" s="142">
        <v>0</v>
      </c>
      <c r="Q1070" s="142">
        <v>0</v>
      </c>
      <c r="R1070" s="142">
        <v>0</v>
      </c>
      <c r="S1070" s="142">
        <v>0</v>
      </c>
      <c r="T1070" s="142">
        <v>0</v>
      </c>
      <c r="U1070" s="142">
        <v>0</v>
      </c>
      <c r="V1070" s="142">
        <v>0</v>
      </c>
      <c r="W1070" s="142">
        <v>0</v>
      </c>
    </row>
    <row r="1071" spans="1:23" ht="15.75" x14ac:dyDescent="0.25">
      <c r="A1071" s="173"/>
      <c r="B1071" s="192" t="s">
        <v>691</v>
      </c>
      <c r="C1071" s="193"/>
      <c r="D1071" s="203">
        <f t="shared" ref="D1071:L1071" si="425">SUM(D1072:D1073)</f>
        <v>0</v>
      </c>
      <c r="E1071" s="203">
        <f t="shared" si="425"/>
        <v>0</v>
      </c>
      <c r="F1071" s="203">
        <f t="shared" si="425"/>
        <v>0</v>
      </c>
      <c r="G1071" s="203">
        <f t="shared" si="425"/>
        <v>0</v>
      </c>
      <c r="H1071" s="203">
        <f t="shared" si="425"/>
        <v>0</v>
      </c>
      <c r="I1071" s="203">
        <f t="shared" si="425"/>
        <v>0</v>
      </c>
      <c r="J1071" s="203">
        <f t="shared" si="425"/>
        <v>0</v>
      </c>
      <c r="K1071" s="203">
        <f t="shared" si="425"/>
        <v>0</v>
      </c>
      <c r="L1071" s="203">
        <f t="shared" si="425"/>
        <v>0</v>
      </c>
      <c r="M1071" s="203">
        <v>0</v>
      </c>
      <c r="N1071" s="203">
        <f t="shared" ref="N1071:W1071" si="426">SUM(N1072:N1073)</f>
        <v>0</v>
      </c>
      <c r="O1071" s="203">
        <f t="shared" si="426"/>
        <v>0</v>
      </c>
      <c r="P1071" s="203">
        <f t="shared" si="426"/>
        <v>0</v>
      </c>
      <c r="Q1071" s="203">
        <f t="shared" si="426"/>
        <v>0</v>
      </c>
      <c r="R1071" s="203">
        <f t="shared" si="426"/>
        <v>0</v>
      </c>
      <c r="S1071" s="203">
        <f t="shared" si="426"/>
        <v>0</v>
      </c>
      <c r="T1071" s="203">
        <f t="shared" si="426"/>
        <v>0</v>
      </c>
      <c r="U1071" s="203">
        <f t="shared" si="426"/>
        <v>0</v>
      </c>
      <c r="V1071" s="203">
        <f t="shared" si="426"/>
        <v>0</v>
      </c>
      <c r="W1071" s="203">
        <f t="shared" si="426"/>
        <v>0</v>
      </c>
    </row>
    <row r="1072" spans="1:23" ht="63" x14ac:dyDescent="0.25">
      <c r="A1072" s="141">
        <f t="shared" si="414"/>
        <v>922</v>
      </c>
      <c r="B1072" s="135" t="s">
        <v>1474</v>
      </c>
      <c r="C1072" s="136" t="s">
        <v>1475</v>
      </c>
      <c r="D1072" s="142">
        <v>0</v>
      </c>
      <c r="E1072" s="142">
        <v>0</v>
      </c>
      <c r="F1072" s="142">
        <v>0</v>
      </c>
      <c r="G1072" s="142">
        <v>0</v>
      </c>
      <c r="H1072" s="142">
        <v>0</v>
      </c>
      <c r="I1072" s="142">
        <v>0</v>
      </c>
      <c r="J1072" s="147"/>
      <c r="K1072" s="147"/>
      <c r="L1072" s="134">
        <v>0</v>
      </c>
      <c r="M1072" s="134">
        <v>0</v>
      </c>
      <c r="N1072" s="142">
        <v>0</v>
      </c>
      <c r="O1072" s="142">
        <v>0</v>
      </c>
      <c r="P1072" s="142">
        <v>0</v>
      </c>
      <c r="Q1072" s="142">
        <v>0</v>
      </c>
      <c r="R1072" s="142">
        <v>0</v>
      </c>
      <c r="S1072" s="142">
        <v>0</v>
      </c>
      <c r="T1072" s="142">
        <v>0</v>
      </c>
      <c r="U1072" s="142">
        <v>0</v>
      </c>
      <c r="V1072" s="142">
        <v>0</v>
      </c>
      <c r="W1072" s="142">
        <v>0</v>
      </c>
    </row>
    <row r="1073" spans="1:23" ht="63" x14ac:dyDescent="0.25">
      <c r="A1073" s="241">
        <f t="shared" si="414"/>
        <v>923</v>
      </c>
      <c r="B1073" s="135" t="s">
        <v>1476</v>
      </c>
      <c r="C1073" s="136" t="s">
        <v>1477</v>
      </c>
      <c r="D1073" s="142">
        <v>0</v>
      </c>
      <c r="E1073" s="142">
        <v>0</v>
      </c>
      <c r="F1073" s="142">
        <v>0</v>
      </c>
      <c r="G1073" s="142">
        <v>0</v>
      </c>
      <c r="H1073" s="142">
        <v>0</v>
      </c>
      <c r="I1073" s="142">
        <v>0</v>
      </c>
      <c r="J1073" s="147"/>
      <c r="K1073" s="147"/>
      <c r="L1073" s="134">
        <v>0</v>
      </c>
      <c r="M1073" s="134">
        <v>0</v>
      </c>
      <c r="N1073" s="142">
        <v>0</v>
      </c>
      <c r="O1073" s="142">
        <v>0</v>
      </c>
      <c r="P1073" s="142">
        <v>0</v>
      </c>
      <c r="Q1073" s="142">
        <v>0</v>
      </c>
      <c r="R1073" s="142">
        <v>0</v>
      </c>
      <c r="S1073" s="142">
        <v>0</v>
      </c>
      <c r="T1073" s="142">
        <v>0</v>
      </c>
      <c r="U1073" s="142">
        <v>0</v>
      </c>
      <c r="V1073" s="142">
        <v>0</v>
      </c>
      <c r="W1073" s="142">
        <v>0</v>
      </c>
    </row>
    <row r="1074" spans="1:23" ht="15.75" x14ac:dyDescent="0.25">
      <c r="A1074" s="173"/>
      <c r="B1074" s="192" t="s">
        <v>2147</v>
      </c>
      <c r="C1074" s="193"/>
      <c r="D1074" s="203">
        <f t="shared" ref="D1074:L1074" si="427">SUM(D1075)</f>
        <v>0</v>
      </c>
      <c r="E1074" s="203">
        <f t="shared" si="427"/>
        <v>0</v>
      </c>
      <c r="F1074" s="203">
        <f t="shared" si="427"/>
        <v>0</v>
      </c>
      <c r="G1074" s="203">
        <f t="shared" si="427"/>
        <v>0</v>
      </c>
      <c r="H1074" s="203">
        <f t="shared" si="427"/>
        <v>0</v>
      </c>
      <c r="I1074" s="203">
        <f t="shared" si="427"/>
        <v>0</v>
      </c>
      <c r="J1074" s="203">
        <f t="shared" si="427"/>
        <v>0</v>
      </c>
      <c r="K1074" s="203">
        <f t="shared" si="427"/>
        <v>0</v>
      </c>
      <c r="L1074" s="203">
        <f t="shared" si="427"/>
        <v>0</v>
      </c>
      <c r="M1074" s="203">
        <v>0</v>
      </c>
      <c r="N1074" s="203">
        <f t="shared" ref="N1074:W1074" si="428">SUM(N1075)</f>
        <v>0</v>
      </c>
      <c r="O1074" s="203">
        <f t="shared" si="428"/>
        <v>0</v>
      </c>
      <c r="P1074" s="203">
        <f t="shared" si="428"/>
        <v>0</v>
      </c>
      <c r="Q1074" s="203">
        <f t="shared" si="428"/>
        <v>0</v>
      </c>
      <c r="R1074" s="203">
        <f t="shared" si="428"/>
        <v>0</v>
      </c>
      <c r="S1074" s="203">
        <f t="shared" si="428"/>
        <v>0</v>
      </c>
      <c r="T1074" s="203">
        <f t="shared" si="428"/>
        <v>0</v>
      </c>
      <c r="U1074" s="203">
        <f t="shared" si="428"/>
        <v>0</v>
      </c>
      <c r="V1074" s="203">
        <f t="shared" si="428"/>
        <v>0</v>
      </c>
      <c r="W1074" s="203">
        <f t="shared" si="428"/>
        <v>0</v>
      </c>
    </row>
    <row r="1075" spans="1:23" ht="78.75" x14ac:dyDescent="0.25">
      <c r="A1075" s="267">
        <f t="shared" si="414"/>
        <v>924</v>
      </c>
      <c r="B1075" s="135" t="s">
        <v>1478</v>
      </c>
      <c r="C1075" s="136" t="s">
        <v>1479</v>
      </c>
      <c r="D1075" s="142">
        <v>0</v>
      </c>
      <c r="E1075" s="142">
        <v>0</v>
      </c>
      <c r="F1075" s="142">
        <v>0</v>
      </c>
      <c r="G1075" s="142">
        <v>0</v>
      </c>
      <c r="H1075" s="142">
        <v>0</v>
      </c>
      <c r="I1075" s="142">
        <v>0</v>
      </c>
      <c r="J1075" s="147"/>
      <c r="K1075" s="147"/>
      <c r="L1075" s="134">
        <v>0</v>
      </c>
      <c r="M1075" s="134">
        <v>0</v>
      </c>
      <c r="N1075" s="142">
        <v>0</v>
      </c>
      <c r="O1075" s="142">
        <v>0</v>
      </c>
      <c r="P1075" s="142">
        <v>0</v>
      </c>
      <c r="Q1075" s="142">
        <v>0</v>
      </c>
      <c r="R1075" s="142">
        <v>0</v>
      </c>
      <c r="S1075" s="142">
        <v>0</v>
      </c>
      <c r="T1075" s="142">
        <v>0</v>
      </c>
      <c r="U1075" s="142">
        <v>0</v>
      </c>
      <c r="V1075" s="142">
        <v>0</v>
      </c>
      <c r="W1075" s="142">
        <v>0</v>
      </c>
    </row>
    <row r="1076" spans="1:23" ht="15.75" x14ac:dyDescent="0.25">
      <c r="A1076" s="252"/>
      <c r="B1076" s="192" t="s">
        <v>229</v>
      </c>
      <c r="C1076" s="193"/>
      <c r="D1076" s="203">
        <f t="shared" ref="D1076:W1076" si="429">D1077</f>
        <v>0</v>
      </c>
      <c r="E1076" s="203">
        <f t="shared" si="429"/>
        <v>0</v>
      </c>
      <c r="F1076" s="203">
        <f t="shared" si="429"/>
        <v>0</v>
      </c>
      <c r="G1076" s="203">
        <f t="shared" si="429"/>
        <v>0</v>
      </c>
      <c r="H1076" s="203">
        <f t="shared" si="429"/>
        <v>0</v>
      </c>
      <c r="I1076" s="203">
        <f t="shared" si="429"/>
        <v>0</v>
      </c>
      <c r="J1076" s="203">
        <f t="shared" si="429"/>
        <v>0</v>
      </c>
      <c r="K1076" s="203">
        <f t="shared" si="429"/>
        <v>0</v>
      </c>
      <c r="L1076" s="203">
        <f t="shared" si="429"/>
        <v>0</v>
      </c>
      <c r="M1076" s="203">
        <v>0</v>
      </c>
      <c r="N1076" s="203">
        <f t="shared" si="429"/>
        <v>0</v>
      </c>
      <c r="O1076" s="203">
        <f t="shared" si="429"/>
        <v>0</v>
      </c>
      <c r="P1076" s="203">
        <f t="shared" si="429"/>
        <v>0</v>
      </c>
      <c r="Q1076" s="203">
        <f t="shared" si="429"/>
        <v>0</v>
      </c>
      <c r="R1076" s="203">
        <f t="shared" si="429"/>
        <v>0</v>
      </c>
      <c r="S1076" s="203">
        <f t="shared" si="429"/>
        <v>0</v>
      </c>
      <c r="T1076" s="203">
        <f t="shared" si="429"/>
        <v>0</v>
      </c>
      <c r="U1076" s="203">
        <f t="shared" si="429"/>
        <v>0</v>
      </c>
      <c r="V1076" s="203">
        <f t="shared" si="429"/>
        <v>0</v>
      </c>
      <c r="W1076" s="203">
        <f t="shared" si="429"/>
        <v>0</v>
      </c>
    </row>
    <row r="1077" spans="1:23" ht="47.25" x14ac:dyDescent="0.25">
      <c r="A1077" s="234">
        <f t="shared" si="414"/>
        <v>925</v>
      </c>
      <c r="B1077" s="135" t="s">
        <v>2148</v>
      </c>
      <c r="C1077" s="136" t="s">
        <v>2149</v>
      </c>
      <c r="D1077" s="142">
        <v>0</v>
      </c>
      <c r="E1077" s="142">
        <v>0</v>
      </c>
      <c r="F1077" s="142">
        <v>0</v>
      </c>
      <c r="G1077" s="142">
        <v>0</v>
      </c>
      <c r="H1077" s="142">
        <v>0</v>
      </c>
      <c r="I1077" s="142">
        <v>0</v>
      </c>
      <c r="J1077" s="147"/>
      <c r="K1077" s="147"/>
      <c r="L1077" s="134">
        <v>0</v>
      </c>
      <c r="M1077" s="134">
        <v>0</v>
      </c>
      <c r="N1077" s="142">
        <v>0</v>
      </c>
      <c r="O1077" s="142">
        <v>0</v>
      </c>
      <c r="P1077" s="142">
        <v>0</v>
      </c>
      <c r="Q1077" s="142">
        <v>0</v>
      </c>
      <c r="R1077" s="142">
        <v>0</v>
      </c>
      <c r="S1077" s="142">
        <v>0</v>
      </c>
      <c r="T1077" s="142">
        <v>0</v>
      </c>
      <c r="U1077" s="142">
        <v>0</v>
      </c>
      <c r="V1077" s="142">
        <v>0</v>
      </c>
      <c r="W1077" s="142">
        <v>0</v>
      </c>
    </row>
    <row r="1078" spans="1:23" ht="15.75" x14ac:dyDescent="0.25">
      <c r="A1078" s="173"/>
      <c r="B1078" s="192" t="s">
        <v>1480</v>
      </c>
      <c r="C1078" s="193"/>
      <c r="D1078" s="203">
        <v>0</v>
      </c>
      <c r="E1078" s="203">
        <v>0</v>
      </c>
      <c r="F1078" s="203">
        <v>0</v>
      </c>
      <c r="G1078" s="203">
        <v>0</v>
      </c>
      <c r="H1078" s="203">
        <v>0</v>
      </c>
      <c r="I1078" s="203">
        <v>0</v>
      </c>
      <c r="J1078" s="203">
        <v>0</v>
      </c>
      <c r="K1078" s="203">
        <v>0</v>
      </c>
      <c r="L1078" s="203">
        <v>0</v>
      </c>
      <c r="M1078" s="203">
        <v>0</v>
      </c>
      <c r="N1078" s="203">
        <f t="shared" ref="N1078:W1078" si="430">SUM(N1079:N1085)</f>
        <v>0</v>
      </c>
      <c r="O1078" s="203">
        <f t="shared" si="430"/>
        <v>0</v>
      </c>
      <c r="P1078" s="203">
        <f t="shared" si="430"/>
        <v>0</v>
      </c>
      <c r="Q1078" s="203">
        <f t="shared" si="430"/>
        <v>0</v>
      </c>
      <c r="R1078" s="203">
        <f t="shared" si="430"/>
        <v>0</v>
      </c>
      <c r="S1078" s="203">
        <f t="shared" si="430"/>
        <v>0</v>
      </c>
      <c r="T1078" s="203">
        <f t="shared" si="430"/>
        <v>0</v>
      </c>
      <c r="U1078" s="203">
        <f t="shared" si="430"/>
        <v>0</v>
      </c>
      <c r="V1078" s="203">
        <f t="shared" si="430"/>
        <v>0</v>
      </c>
      <c r="W1078" s="203">
        <f t="shared" si="430"/>
        <v>0</v>
      </c>
    </row>
    <row r="1079" spans="1:23" ht="15.75" x14ac:dyDescent="0.25">
      <c r="A1079" s="185">
        <v>926</v>
      </c>
      <c r="B1079" s="135" t="s">
        <v>2150</v>
      </c>
      <c r="C1079" s="136" t="s">
        <v>1481</v>
      </c>
      <c r="D1079" s="206">
        <v>0</v>
      </c>
      <c r="E1079" s="206">
        <v>0</v>
      </c>
      <c r="F1079" s="206">
        <v>0</v>
      </c>
      <c r="G1079" s="206">
        <v>0</v>
      </c>
      <c r="H1079" s="206">
        <v>0</v>
      </c>
      <c r="I1079" s="206">
        <v>0</v>
      </c>
      <c r="J1079" s="147"/>
      <c r="K1079" s="147"/>
      <c r="L1079" s="134">
        <v>0</v>
      </c>
      <c r="M1079" s="134">
        <v>0</v>
      </c>
      <c r="N1079" s="142">
        <v>0</v>
      </c>
      <c r="O1079" s="142">
        <v>0</v>
      </c>
      <c r="P1079" s="142">
        <v>0</v>
      </c>
      <c r="Q1079" s="142">
        <v>0</v>
      </c>
      <c r="R1079" s="142">
        <v>0</v>
      </c>
      <c r="S1079" s="142">
        <v>0</v>
      </c>
      <c r="T1079" s="142">
        <v>0</v>
      </c>
      <c r="U1079" s="142">
        <v>0</v>
      </c>
      <c r="V1079" s="142">
        <v>0</v>
      </c>
      <c r="W1079" s="142">
        <v>0</v>
      </c>
    </row>
    <row r="1080" spans="1:23" ht="15.75" x14ac:dyDescent="0.25">
      <c r="A1080" s="185">
        <v>927</v>
      </c>
      <c r="B1080" s="135" t="s">
        <v>1482</v>
      </c>
      <c r="C1080" s="136" t="s">
        <v>1481</v>
      </c>
      <c r="D1080" s="206">
        <v>0</v>
      </c>
      <c r="E1080" s="206">
        <v>0</v>
      </c>
      <c r="F1080" s="206">
        <v>0</v>
      </c>
      <c r="G1080" s="206">
        <v>0</v>
      </c>
      <c r="H1080" s="206">
        <v>0</v>
      </c>
      <c r="I1080" s="206">
        <v>0</v>
      </c>
      <c r="J1080" s="147"/>
      <c r="K1080" s="147"/>
      <c r="L1080" s="134">
        <v>0</v>
      </c>
      <c r="M1080" s="134">
        <v>0</v>
      </c>
      <c r="N1080" s="142">
        <v>0</v>
      </c>
      <c r="O1080" s="142">
        <v>0</v>
      </c>
      <c r="P1080" s="142">
        <v>0</v>
      </c>
      <c r="Q1080" s="142">
        <v>0</v>
      </c>
      <c r="R1080" s="142">
        <v>0</v>
      </c>
      <c r="S1080" s="142">
        <v>0</v>
      </c>
      <c r="T1080" s="142">
        <v>0</v>
      </c>
      <c r="U1080" s="142">
        <v>0</v>
      </c>
      <c r="V1080" s="142">
        <v>0</v>
      </c>
      <c r="W1080" s="142">
        <v>0</v>
      </c>
    </row>
    <row r="1081" spans="1:23" ht="15.75" x14ac:dyDescent="0.25">
      <c r="A1081" s="185">
        <v>928</v>
      </c>
      <c r="B1081" s="135" t="s">
        <v>1483</v>
      </c>
      <c r="C1081" s="136" t="s">
        <v>1481</v>
      </c>
      <c r="D1081" s="206">
        <v>0</v>
      </c>
      <c r="E1081" s="206">
        <v>0</v>
      </c>
      <c r="F1081" s="206">
        <v>0</v>
      </c>
      <c r="G1081" s="206">
        <v>0</v>
      </c>
      <c r="H1081" s="206">
        <v>0</v>
      </c>
      <c r="I1081" s="206">
        <v>0</v>
      </c>
      <c r="J1081" s="147"/>
      <c r="K1081" s="147"/>
      <c r="L1081" s="134">
        <v>0</v>
      </c>
      <c r="M1081" s="134">
        <v>0</v>
      </c>
      <c r="N1081" s="142">
        <v>0</v>
      </c>
      <c r="O1081" s="142">
        <v>0</v>
      </c>
      <c r="P1081" s="142">
        <v>0</v>
      </c>
      <c r="Q1081" s="142">
        <v>0</v>
      </c>
      <c r="R1081" s="142">
        <v>0</v>
      </c>
      <c r="S1081" s="142">
        <v>0</v>
      </c>
      <c r="T1081" s="142">
        <v>0</v>
      </c>
      <c r="U1081" s="142">
        <v>0</v>
      </c>
      <c r="V1081" s="142">
        <v>0</v>
      </c>
      <c r="W1081" s="142">
        <v>0</v>
      </c>
    </row>
    <row r="1082" spans="1:23" ht="15.75" x14ac:dyDescent="0.25">
      <c r="A1082" s="185">
        <v>929</v>
      </c>
      <c r="B1082" s="135" t="s">
        <v>1484</v>
      </c>
      <c r="C1082" s="136" t="s">
        <v>1481</v>
      </c>
      <c r="D1082" s="206">
        <v>0</v>
      </c>
      <c r="E1082" s="206">
        <v>0</v>
      </c>
      <c r="F1082" s="206">
        <v>0</v>
      </c>
      <c r="G1082" s="206">
        <v>0</v>
      </c>
      <c r="H1082" s="206">
        <v>0</v>
      </c>
      <c r="I1082" s="206">
        <v>0</v>
      </c>
      <c r="J1082" s="147"/>
      <c r="K1082" s="147"/>
      <c r="L1082" s="134">
        <v>0</v>
      </c>
      <c r="M1082" s="134">
        <v>0</v>
      </c>
      <c r="N1082" s="142">
        <v>0</v>
      </c>
      <c r="O1082" s="142">
        <v>0</v>
      </c>
      <c r="P1082" s="142">
        <v>0</v>
      </c>
      <c r="Q1082" s="142">
        <v>0</v>
      </c>
      <c r="R1082" s="142">
        <v>0</v>
      </c>
      <c r="S1082" s="142">
        <v>0</v>
      </c>
      <c r="T1082" s="142">
        <v>0</v>
      </c>
      <c r="U1082" s="142">
        <v>0</v>
      </c>
      <c r="V1082" s="142">
        <v>0</v>
      </c>
      <c r="W1082" s="142">
        <v>0</v>
      </c>
    </row>
    <row r="1083" spans="1:23" ht="31.5" x14ac:dyDescent="0.25">
      <c r="A1083" s="185">
        <v>930</v>
      </c>
      <c r="B1083" s="135" t="s">
        <v>1485</v>
      </c>
      <c r="C1083" s="136" t="s">
        <v>1481</v>
      </c>
      <c r="D1083" s="206">
        <v>0</v>
      </c>
      <c r="E1083" s="206">
        <v>0</v>
      </c>
      <c r="F1083" s="206">
        <v>0</v>
      </c>
      <c r="G1083" s="206">
        <v>0</v>
      </c>
      <c r="H1083" s="206">
        <v>0</v>
      </c>
      <c r="I1083" s="206">
        <v>0</v>
      </c>
      <c r="J1083" s="147"/>
      <c r="K1083" s="147"/>
      <c r="L1083" s="134">
        <v>0</v>
      </c>
      <c r="M1083" s="134">
        <v>0</v>
      </c>
      <c r="N1083" s="142">
        <v>0</v>
      </c>
      <c r="O1083" s="142">
        <v>0</v>
      </c>
      <c r="P1083" s="142">
        <v>0</v>
      </c>
      <c r="Q1083" s="142">
        <v>0</v>
      </c>
      <c r="R1083" s="142">
        <v>0</v>
      </c>
      <c r="S1083" s="142">
        <v>0</v>
      </c>
      <c r="T1083" s="142">
        <v>0</v>
      </c>
      <c r="U1083" s="142">
        <v>0</v>
      </c>
      <c r="V1083" s="142">
        <v>0</v>
      </c>
      <c r="W1083" s="142">
        <v>0</v>
      </c>
    </row>
    <row r="1084" spans="1:23" ht="15.75" x14ac:dyDescent="0.25">
      <c r="A1084" s="185">
        <v>931</v>
      </c>
      <c r="B1084" s="135" t="s">
        <v>1486</v>
      </c>
      <c r="C1084" s="136" t="s">
        <v>1481</v>
      </c>
      <c r="D1084" s="206">
        <v>0</v>
      </c>
      <c r="E1084" s="206">
        <v>0</v>
      </c>
      <c r="F1084" s="206">
        <v>0</v>
      </c>
      <c r="G1084" s="206">
        <v>0</v>
      </c>
      <c r="H1084" s="206">
        <v>0</v>
      </c>
      <c r="I1084" s="206">
        <v>0</v>
      </c>
      <c r="J1084" s="147"/>
      <c r="K1084" s="147"/>
      <c r="L1084" s="134">
        <v>0</v>
      </c>
      <c r="M1084" s="134">
        <v>0</v>
      </c>
      <c r="N1084" s="142">
        <v>0</v>
      </c>
      <c r="O1084" s="142">
        <v>0</v>
      </c>
      <c r="P1084" s="142">
        <v>0</v>
      </c>
      <c r="Q1084" s="142">
        <v>0</v>
      </c>
      <c r="R1084" s="142">
        <v>0</v>
      </c>
      <c r="S1084" s="142">
        <v>0</v>
      </c>
      <c r="T1084" s="142">
        <v>0</v>
      </c>
      <c r="U1084" s="142">
        <v>0</v>
      </c>
      <c r="V1084" s="142">
        <v>0</v>
      </c>
      <c r="W1084" s="142">
        <v>0</v>
      </c>
    </row>
    <row r="1085" spans="1:23" ht="15.75" x14ac:dyDescent="0.25">
      <c r="A1085" s="185">
        <v>932</v>
      </c>
      <c r="B1085" s="135" t="s">
        <v>1487</v>
      </c>
      <c r="C1085" s="136" t="s">
        <v>1481</v>
      </c>
      <c r="D1085" s="206">
        <v>0</v>
      </c>
      <c r="E1085" s="206">
        <v>0</v>
      </c>
      <c r="F1085" s="206">
        <v>0</v>
      </c>
      <c r="G1085" s="206">
        <v>0</v>
      </c>
      <c r="H1085" s="206">
        <v>0</v>
      </c>
      <c r="I1085" s="206">
        <v>0</v>
      </c>
      <c r="J1085" s="147"/>
      <c r="K1085" s="147"/>
      <c r="L1085" s="134">
        <v>0</v>
      </c>
      <c r="M1085" s="134">
        <v>0</v>
      </c>
      <c r="N1085" s="142">
        <v>0</v>
      </c>
      <c r="O1085" s="142">
        <v>0</v>
      </c>
      <c r="P1085" s="142">
        <v>0</v>
      </c>
      <c r="Q1085" s="142">
        <v>0</v>
      </c>
      <c r="R1085" s="142">
        <v>0</v>
      </c>
      <c r="S1085" s="142">
        <v>0</v>
      </c>
      <c r="T1085" s="142">
        <v>0</v>
      </c>
      <c r="U1085" s="142">
        <v>0</v>
      </c>
      <c r="V1085" s="142">
        <v>0</v>
      </c>
      <c r="W1085" s="142">
        <v>0</v>
      </c>
    </row>
  </sheetData>
  <protectedRanges>
    <protectedRange password="DCF9" sqref="B555:B556 B558" name="Марков_1_2_1_1_1" securityDescriptor="O:WDG:WDD:(A;;CC;;;S-1-5-21-4209254059-3116082339-372357167-6269)"/>
  </protectedRanges>
  <autoFilter ref="A16:W1085"/>
  <mergeCells count="21">
    <mergeCell ref="T1:W1"/>
    <mergeCell ref="T2:W2"/>
    <mergeCell ref="T3:W3"/>
    <mergeCell ref="T4:W4"/>
    <mergeCell ref="T5:W5"/>
    <mergeCell ref="A9:W9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A12:A15"/>
    <mergeCell ref="B12:B15"/>
    <mergeCell ref="D12:M13"/>
    <mergeCell ref="N12:W13"/>
    <mergeCell ref="C12:C15"/>
  </mergeCells>
  <conditionalFormatting sqref="D12:M15 D16:W16">
    <cfRule type="containsText" dxfId="44" priority="32" operator="containsText" text="закрыт 2014">
      <formula>NOT(ISERROR(SEARCH("закрыт 2014",D12)))</formula>
    </cfRule>
  </conditionalFormatting>
  <conditionalFormatting sqref="N12:W15">
    <cfRule type="containsText" dxfId="43" priority="31" operator="containsText" text="закрыт 2014">
      <formula>NOT(ISERROR(SEARCH("закрыт 2014",N12)))</formula>
    </cfRule>
  </conditionalFormatting>
  <conditionalFormatting sqref="A17:A18">
    <cfRule type="duplicateValues" dxfId="42" priority="2"/>
  </conditionalFormatting>
  <conditionalFormatting sqref="A17:A18">
    <cfRule type="duplicateValues" dxfId="41" priority="3"/>
    <cfRule type="duplicateValues" dxfId="40" priority="4"/>
  </conditionalFormatting>
  <conditionalFormatting sqref="A28">
    <cfRule type="duplicateValues" dxfId="39" priority="1"/>
  </conditionalFormatting>
  <pageMargins left="0.23622047244094491" right="0.23622047244094491" top="0.74803149606299213" bottom="0.74803149606299213" header="0.31496062992125984" footer="0.31496062992125984"/>
  <pageSetup paperSize="8" scale="57" fitToHeight="0" pageOrder="overThenDown" orientation="landscape" r:id="rId1"/>
  <headerFooter>
    <oddFooter>&amp;C&amp;P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A49"/>
  <sheetViews>
    <sheetView view="pageBreakPreview" topLeftCell="A13" zoomScale="120" zoomScaleNormal="100" zoomScaleSheetLayoutView="120" workbookViewId="0">
      <selection activeCell="BB39" sqref="BB39:DA39"/>
    </sheetView>
  </sheetViews>
  <sheetFormatPr defaultColWidth="0.85546875" defaultRowHeight="12.75" x14ac:dyDescent="0.2"/>
  <cols>
    <col min="1" max="53" width="0.85546875" style="149"/>
    <col min="54" max="54" width="0.85546875" style="149" customWidth="1"/>
    <col min="55" max="104" width="0.85546875" style="149"/>
    <col min="105" max="105" width="3.28515625" style="149" customWidth="1"/>
    <col min="106" max="16384" width="0.85546875" style="149"/>
  </cols>
  <sheetData>
    <row r="1" spans="1:105" ht="33.75" customHeight="1" x14ac:dyDescent="0.2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350" t="s">
        <v>1611</v>
      </c>
      <c r="CD1" s="350"/>
      <c r="CE1" s="350"/>
      <c r="CF1" s="350"/>
      <c r="CG1" s="350"/>
      <c r="CH1" s="350"/>
      <c r="CI1" s="350"/>
      <c r="CJ1" s="350"/>
      <c r="CK1" s="350"/>
      <c r="CL1" s="350"/>
      <c r="CM1" s="350"/>
      <c r="CN1" s="350"/>
      <c r="CO1" s="350"/>
      <c r="CP1" s="350"/>
      <c r="CQ1" s="350"/>
      <c r="CR1" s="350"/>
      <c r="CS1" s="350"/>
      <c r="CT1" s="350"/>
      <c r="CU1" s="350"/>
      <c r="CV1" s="350"/>
      <c r="CW1" s="350"/>
      <c r="CX1" s="350"/>
      <c r="CY1" s="350"/>
      <c r="CZ1" s="350"/>
      <c r="DA1" s="350"/>
    </row>
    <row r="2" spans="1:105" x14ac:dyDescent="0.2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</row>
    <row r="3" spans="1:105" s="150" customFormat="1" ht="31.5" customHeight="1" x14ac:dyDescent="0.25">
      <c r="A3" s="351" t="s">
        <v>1612</v>
      </c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  <c r="AJ3" s="352"/>
      <c r="AK3" s="352"/>
      <c r="AL3" s="352"/>
      <c r="AM3" s="352"/>
      <c r="AN3" s="352"/>
      <c r="AO3" s="352"/>
      <c r="AP3" s="352"/>
      <c r="AQ3" s="352"/>
      <c r="AR3" s="352"/>
      <c r="AS3" s="352"/>
      <c r="AT3" s="352"/>
      <c r="AU3" s="352"/>
      <c r="AV3" s="352"/>
      <c r="AW3" s="352"/>
      <c r="AX3" s="352"/>
      <c r="AY3" s="352"/>
      <c r="AZ3" s="352"/>
      <c r="BA3" s="352"/>
      <c r="BB3" s="352"/>
      <c r="BC3" s="352"/>
      <c r="BD3" s="352"/>
      <c r="BE3" s="352"/>
      <c r="BF3" s="352"/>
      <c r="BG3" s="352"/>
      <c r="BH3" s="352"/>
      <c r="BI3" s="352"/>
      <c r="BJ3" s="352"/>
      <c r="BK3" s="352"/>
      <c r="BL3" s="352"/>
      <c r="BM3" s="352"/>
      <c r="BN3" s="352"/>
      <c r="BO3" s="352"/>
      <c r="BP3" s="352"/>
      <c r="BQ3" s="352"/>
      <c r="BR3" s="352"/>
      <c r="BS3" s="352"/>
      <c r="BT3" s="352"/>
      <c r="BU3" s="352"/>
      <c r="BV3" s="352"/>
      <c r="BW3" s="352"/>
      <c r="BX3" s="352"/>
      <c r="BY3" s="352"/>
      <c r="BZ3" s="352"/>
      <c r="CA3" s="352"/>
      <c r="CB3" s="352"/>
      <c r="CC3" s="352"/>
      <c r="CD3" s="352"/>
      <c r="CE3" s="352"/>
      <c r="CF3" s="352"/>
      <c r="CG3" s="352"/>
      <c r="CH3" s="352"/>
      <c r="CI3" s="352"/>
      <c r="CJ3" s="352"/>
      <c r="CK3" s="352"/>
      <c r="CL3" s="352"/>
      <c r="CM3" s="352"/>
      <c r="CN3" s="352"/>
      <c r="CO3" s="352"/>
      <c r="CP3" s="352"/>
      <c r="CQ3" s="352"/>
      <c r="CR3" s="352"/>
      <c r="CS3" s="352"/>
      <c r="CT3" s="352"/>
      <c r="CU3" s="352"/>
      <c r="CV3" s="352"/>
      <c r="CW3" s="352"/>
      <c r="CX3" s="352"/>
      <c r="CY3" s="352"/>
      <c r="CZ3" s="352"/>
      <c r="DA3" s="352"/>
    </row>
    <row r="4" spans="1:105" x14ac:dyDescent="0.2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</row>
    <row r="5" spans="1:105" s="154" customFormat="1" x14ac:dyDescent="0.2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353" t="s">
        <v>1613</v>
      </c>
      <c r="L5" s="353"/>
      <c r="M5" s="353"/>
      <c r="N5" s="353"/>
      <c r="O5" s="353"/>
      <c r="P5" s="353"/>
      <c r="Q5" s="353"/>
      <c r="R5" s="353"/>
      <c r="S5" s="353"/>
      <c r="T5" s="353"/>
      <c r="U5" s="353"/>
      <c r="V5" s="353"/>
      <c r="W5" s="353"/>
      <c r="X5" s="353"/>
      <c r="Y5" s="353"/>
      <c r="Z5" s="353"/>
      <c r="AA5" s="353"/>
      <c r="AB5" s="353"/>
      <c r="AC5" s="353"/>
      <c r="AD5" s="353"/>
      <c r="AE5" s="353"/>
      <c r="AF5" s="353"/>
      <c r="AG5" s="353"/>
      <c r="AH5" s="353"/>
      <c r="AI5" s="353"/>
      <c r="AJ5" s="353"/>
      <c r="AK5" s="353"/>
      <c r="AL5" s="353"/>
      <c r="AM5" s="353"/>
      <c r="AN5" s="353"/>
      <c r="AO5" s="353"/>
      <c r="AP5" s="353"/>
      <c r="AQ5" s="353"/>
      <c r="AR5" s="353"/>
      <c r="AS5" s="353"/>
      <c r="AT5" s="353"/>
      <c r="AU5" s="353"/>
      <c r="AV5" s="353"/>
      <c r="AW5" s="353"/>
      <c r="AX5" s="353"/>
      <c r="AY5" s="353"/>
      <c r="AZ5" s="353"/>
      <c r="BA5" s="353"/>
      <c r="BB5" s="353"/>
      <c r="BC5" s="353"/>
      <c r="BD5" s="353"/>
      <c r="BE5" s="152" t="s">
        <v>1614</v>
      </c>
      <c r="BF5" s="152"/>
      <c r="BG5" s="152"/>
      <c r="BH5" s="152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354" t="s">
        <v>1615</v>
      </c>
      <c r="BT5" s="354"/>
      <c r="BU5" s="354"/>
      <c r="BV5" s="354"/>
      <c r="BW5" s="354"/>
      <c r="BX5" s="354"/>
      <c r="BY5" s="354"/>
      <c r="BZ5" s="355" t="s">
        <v>1616</v>
      </c>
      <c r="CA5" s="355"/>
      <c r="CB5" s="355"/>
      <c r="CC5" s="355"/>
      <c r="CD5" s="355"/>
      <c r="CE5" s="355"/>
      <c r="CF5" s="354"/>
      <c r="CG5" s="354"/>
      <c r="CH5" s="354"/>
      <c r="CI5" s="354"/>
      <c r="CJ5" s="354"/>
      <c r="CK5" s="354"/>
      <c r="CL5" s="354"/>
      <c r="CM5" s="151" t="s">
        <v>1617</v>
      </c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</row>
    <row r="6" spans="1:105" x14ac:dyDescent="0.2">
      <c r="A6" s="148"/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148"/>
      <c r="CW6" s="148"/>
      <c r="CX6" s="148"/>
      <c r="CY6" s="148"/>
      <c r="CZ6" s="148"/>
      <c r="DA6" s="148"/>
    </row>
    <row r="7" spans="1:105" ht="73.5" customHeight="1" x14ac:dyDescent="0.2">
      <c r="A7" s="148"/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8"/>
      <c r="AU7" s="148"/>
      <c r="AV7" s="148"/>
      <c r="AW7" s="148"/>
      <c r="AX7" s="148"/>
      <c r="AY7" s="148"/>
      <c r="AZ7" s="148"/>
      <c r="BA7" s="148"/>
      <c r="BB7" s="148"/>
      <c r="BC7" s="148"/>
      <c r="BD7" s="148"/>
      <c r="BE7" s="148"/>
      <c r="BF7" s="148"/>
      <c r="BG7" s="148"/>
      <c r="BH7" s="148"/>
      <c r="BI7" s="148"/>
      <c r="BJ7" s="148"/>
      <c r="BK7" s="148"/>
      <c r="BL7" s="148"/>
      <c r="BM7" s="148"/>
      <c r="BN7" s="148"/>
      <c r="BO7" s="148"/>
      <c r="BP7" s="148"/>
      <c r="BQ7" s="148"/>
      <c r="BR7" s="148"/>
      <c r="BS7" s="148"/>
      <c r="BT7" s="148"/>
      <c r="BU7" s="148"/>
      <c r="BV7" s="148"/>
      <c r="BW7" s="148"/>
      <c r="BX7" s="148"/>
      <c r="BY7" s="148"/>
      <c r="BZ7" s="356" t="s">
        <v>1618</v>
      </c>
      <c r="CA7" s="356"/>
      <c r="CB7" s="356"/>
      <c r="CC7" s="356"/>
      <c r="CD7" s="356"/>
      <c r="CE7" s="356"/>
      <c r="CF7" s="356"/>
      <c r="CG7" s="356"/>
      <c r="CH7" s="356"/>
      <c r="CI7" s="356"/>
      <c r="CJ7" s="356"/>
      <c r="CK7" s="356"/>
      <c r="CL7" s="356"/>
      <c r="CM7" s="356"/>
      <c r="CN7" s="356"/>
      <c r="CO7" s="356"/>
      <c r="CP7" s="356"/>
      <c r="CQ7" s="356"/>
      <c r="CR7" s="356"/>
      <c r="CS7" s="356"/>
      <c r="CT7" s="356"/>
      <c r="CU7" s="356"/>
      <c r="CV7" s="356"/>
      <c r="CW7" s="356"/>
      <c r="CX7" s="356"/>
      <c r="CY7" s="356"/>
      <c r="CZ7" s="356"/>
      <c r="DA7" s="356"/>
    </row>
    <row r="8" spans="1:105" x14ac:dyDescent="0.2">
      <c r="A8" s="148"/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  <c r="AK8" s="148"/>
      <c r="AL8" s="148"/>
      <c r="AM8" s="148"/>
      <c r="AN8" s="148"/>
      <c r="AO8" s="148"/>
      <c r="AP8" s="148"/>
      <c r="AQ8" s="148"/>
      <c r="AR8" s="148"/>
      <c r="AS8" s="148"/>
      <c r="AT8" s="148"/>
      <c r="AU8" s="148"/>
      <c r="AV8" s="148"/>
      <c r="AW8" s="148"/>
      <c r="AX8" s="148"/>
      <c r="AY8" s="148"/>
      <c r="AZ8" s="148"/>
      <c r="BA8" s="148"/>
      <c r="BB8" s="148"/>
      <c r="BC8" s="148"/>
      <c r="BD8" s="148"/>
      <c r="BE8" s="148"/>
      <c r="BF8" s="148"/>
      <c r="BG8" s="148"/>
      <c r="BH8" s="148"/>
      <c r="BI8" s="148"/>
      <c r="BJ8" s="148"/>
      <c r="BK8" s="148"/>
      <c r="BL8" s="148"/>
      <c r="BM8" s="148"/>
      <c r="BN8" s="148"/>
      <c r="BO8" s="148"/>
      <c r="BP8" s="148"/>
      <c r="BQ8" s="148"/>
      <c r="BR8" s="148"/>
      <c r="BS8" s="148"/>
      <c r="BT8" s="148"/>
      <c r="BU8" s="148"/>
      <c r="BV8" s="148"/>
      <c r="BW8" s="148"/>
      <c r="BX8" s="148"/>
      <c r="BY8" s="155"/>
      <c r="BZ8" s="357"/>
      <c r="CA8" s="357"/>
      <c r="CB8" s="357"/>
      <c r="CC8" s="357"/>
      <c r="CD8" s="357"/>
      <c r="CE8" s="357"/>
      <c r="CF8" s="357"/>
      <c r="CG8" s="357"/>
      <c r="CH8" s="357"/>
      <c r="CI8" s="357"/>
      <c r="CJ8" s="357"/>
      <c r="CK8" s="357"/>
      <c r="CL8" s="357"/>
      <c r="CM8" s="357"/>
      <c r="CN8" s="357"/>
      <c r="CO8" s="357"/>
      <c r="CP8" s="357"/>
      <c r="CQ8" s="357"/>
      <c r="CR8" s="357"/>
      <c r="CS8" s="357"/>
      <c r="CT8" s="357"/>
      <c r="CU8" s="357"/>
      <c r="CV8" s="357"/>
      <c r="CW8" s="357"/>
      <c r="CX8" s="357"/>
      <c r="CY8" s="357"/>
      <c r="CZ8" s="357"/>
      <c r="DA8" s="357"/>
    </row>
    <row r="9" spans="1:105" x14ac:dyDescent="0.2">
      <c r="A9" s="148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  <c r="AM9" s="148"/>
      <c r="AN9" s="148"/>
      <c r="AO9" s="148"/>
      <c r="AP9" s="148"/>
      <c r="AQ9" s="148"/>
      <c r="AR9" s="148"/>
      <c r="AS9" s="148"/>
      <c r="AT9" s="148"/>
      <c r="AU9" s="148"/>
      <c r="AV9" s="148"/>
      <c r="AW9" s="148"/>
      <c r="AX9" s="148"/>
      <c r="AY9" s="148"/>
      <c r="AZ9" s="148"/>
      <c r="BA9" s="148"/>
      <c r="BB9" s="148"/>
      <c r="BC9" s="148"/>
      <c r="BD9" s="148"/>
      <c r="BE9" s="148"/>
      <c r="BF9" s="148"/>
      <c r="BG9" s="148"/>
      <c r="BH9" s="148"/>
      <c r="BI9" s="148"/>
      <c r="BJ9" s="148"/>
      <c r="BK9" s="148"/>
      <c r="BL9" s="148"/>
      <c r="BM9" s="148"/>
      <c r="BN9" s="148"/>
      <c r="BO9" s="148"/>
      <c r="BP9" s="148"/>
      <c r="BQ9" s="148"/>
      <c r="BR9" s="148"/>
      <c r="BS9" s="148"/>
      <c r="BT9" s="148"/>
      <c r="BU9" s="148"/>
      <c r="BV9" s="148"/>
      <c r="BW9" s="148"/>
      <c r="BX9" s="148"/>
      <c r="BY9" s="148"/>
      <c r="BZ9" s="358" t="s">
        <v>1619</v>
      </c>
      <c r="CA9" s="358"/>
      <c r="CB9" s="358"/>
      <c r="CC9" s="358"/>
      <c r="CD9" s="358"/>
      <c r="CE9" s="358"/>
      <c r="CF9" s="358"/>
      <c r="CG9" s="358"/>
      <c r="CH9" s="358"/>
      <c r="CI9" s="358"/>
      <c r="CJ9" s="358"/>
      <c r="CK9" s="358"/>
      <c r="CL9" s="358"/>
      <c r="CM9" s="358"/>
      <c r="CN9" s="358"/>
      <c r="CO9" s="358"/>
      <c r="CP9" s="358"/>
      <c r="CQ9" s="358"/>
      <c r="CR9" s="358"/>
      <c r="CS9" s="358"/>
      <c r="CT9" s="358"/>
      <c r="CU9" s="358"/>
      <c r="CV9" s="358"/>
      <c r="CW9" s="358"/>
      <c r="CX9" s="358"/>
      <c r="CY9" s="358"/>
      <c r="CZ9" s="358"/>
      <c r="DA9" s="358"/>
    </row>
    <row r="10" spans="1:105" x14ac:dyDescent="0.2">
      <c r="A10" s="148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48"/>
      <c r="AS10" s="148"/>
      <c r="AT10" s="148"/>
      <c r="AU10" s="148"/>
      <c r="AV10" s="148"/>
      <c r="AW10" s="148"/>
      <c r="AX10" s="148"/>
      <c r="AY10" s="148"/>
      <c r="AZ10" s="148"/>
      <c r="BA10" s="148"/>
      <c r="BB10" s="148"/>
      <c r="BC10" s="148"/>
      <c r="BD10" s="148"/>
      <c r="BE10" s="148"/>
      <c r="BF10" s="148"/>
      <c r="BG10" s="148"/>
      <c r="BH10" s="148"/>
      <c r="BI10" s="148"/>
      <c r="BJ10" s="148"/>
      <c r="BK10" s="148"/>
      <c r="BL10" s="148"/>
      <c r="BM10" s="148"/>
      <c r="BN10" s="148"/>
      <c r="BO10" s="148"/>
      <c r="BP10" s="148"/>
      <c r="BQ10" s="148"/>
      <c r="BR10" s="148"/>
      <c r="BS10" s="148"/>
      <c r="BT10" s="148"/>
      <c r="BU10" s="148"/>
      <c r="BV10" s="148"/>
      <c r="BW10" s="148"/>
      <c r="BX10" s="148"/>
      <c r="BY10" s="346" t="s">
        <v>1620</v>
      </c>
      <c r="BZ10" s="346"/>
      <c r="CA10" s="347"/>
      <c r="CB10" s="347"/>
      <c r="CC10" s="347"/>
      <c r="CD10" s="348" t="s">
        <v>1620</v>
      </c>
      <c r="CE10" s="348"/>
      <c r="CF10" s="347"/>
      <c r="CG10" s="347"/>
      <c r="CH10" s="347"/>
      <c r="CI10" s="347"/>
      <c r="CJ10" s="347"/>
      <c r="CK10" s="347"/>
      <c r="CL10" s="347"/>
      <c r="CM10" s="347"/>
      <c r="CN10" s="347"/>
      <c r="CO10" s="347"/>
      <c r="CP10" s="346">
        <v>20</v>
      </c>
      <c r="CQ10" s="346"/>
      <c r="CR10" s="346"/>
      <c r="CS10" s="349"/>
      <c r="CT10" s="349"/>
      <c r="CU10" s="349"/>
      <c r="CV10" s="148"/>
      <c r="CW10" s="156" t="s">
        <v>1616</v>
      </c>
      <c r="CX10" s="148"/>
      <c r="CY10" s="148"/>
      <c r="CZ10" s="156"/>
      <c r="DA10" s="148"/>
    </row>
    <row r="11" spans="1:105" x14ac:dyDescent="0.2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148"/>
      <c r="AI11" s="148"/>
      <c r="AJ11" s="148"/>
      <c r="AK11" s="148"/>
      <c r="AL11" s="148"/>
      <c r="AM11" s="148"/>
      <c r="AN11" s="148"/>
      <c r="AO11" s="148"/>
      <c r="AP11" s="148"/>
      <c r="AQ11" s="148"/>
      <c r="AR11" s="148"/>
      <c r="AS11" s="148"/>
      <c r="AT11" s="148"/>
      <c r="AU11" s="148"/>
      <c r="AV11" s="148"/>
      <c r="AW11" s="148"/>
      <c r="AX11" s="148"/>
      <c r="AY11" s="148"/>
      <c r="AZ11" s="148"/>
      <c r="BA11" s="148"/>
      <c r="BB11" s="148"/>
      <c r="BC11" s="148"/>
      <c r="BD11" s="148"/>
      <c r="BE11" s="148"/>
      <c r="BF11" s="148"/>
      <c r="BG11" s="148"/>
      <c r="BH11" s="148"/>
      <c r="BI11" s="148"/>
      <c r="BJ11" s="148"/>
      <c r="BK11" s="148"/>
      <c r="BL11" s="148"/>
      <c r="BM11" s="148"/>
      <c r="BN11" s="148"/>
      <c r="BO11" s="148"/>
      <c r="BP11" s="148"/>
      <c r="BQ11" s="148"/>
      <c r="BR11" s="148"/>
      <c r="BS11" s="148"/>
      <c r="BT11" s="148"/>
      <c r="BU11" s="148"/>
      <c r="BV11" s="148"/>
      <c r="BW11" s="148"/>
      <c r="BX11" s="148"/>
      <c r="BY11" s="148"/>
      <c r="BZ11" s="148"/>
      <c r="CA11" s="148"/>
      <c r="CB11" s="148"/>
      <c r="CC11" s="148"/>
      <c r="CD11" s="148"/>
      <c r="CE11" s="148"/>
      <c r="CF11" s="148"/>
      <c r="CG11" s="148"/>
      <c r="CH11" s="148"/>
      <c r="CI11" s="148"/>
      <c r="CJ11" s="148"/>
      <c r="CK11" s="148"/>
      <c r="CL11" s="148"/>
      <c r="CM11" s="148"/>
      <c r="CN11" s="148"/>
      <c r="CO11" s="148"/>
      <c r="CP11" s="148"/>
      <c r="CQ11" s="148"/>
      <c r="CR11" s="148"/>
      <c r="CS11" s="148"/>
      <c r="CT11" s="148"/>
      <c r="CU11" s="148"/>
      <c r="CV11" s="148"/>
      <c r="CW11" s="148"/>
      <c r="CX11" s="148"/>
      <c r="CY11" s="148"/>
      <c r="CZ11" s="148"/>
      <c r="DA11" s="157" t="s">
        <v>4</v>
      </c>
    </row>
    <row r="12" spans="1:105" x14ac:dyDescent="0.2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8"/>
      <c r="AW12" s="148"/>
      <c r="AX12" s="148"/>
      <c r="AY12" s="148"/>
      <c r="AZ12" s="148"/>
      <c r="BA12" s="148"/>
      <c r="BB12" s="148"/>
      <c r="BC12" s="148"/>
      <c r="BD12" s="148"/>
      <c r="BE12" s="148"/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8"/>
      <c r="BT12" s="148"/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8"/>
      <c r="CI12" s="148"/>
      <c r="CJ12" s="148"/>
      <c r="CK12" s="148"/>
      <c r="CL12" s="148"/>
      <c r="CM12" s="148"/>
      <c r="CN12" s="148"/>
      <c r="CO12" s="148"/>
      <c r="CP12" s="148"/>
      <c r="CQ12" s="148"/>
      <c r="CR12" s="148"/>
      <c r="CS12" s="148" t="s">
        <v>1621</v>
      </c>
      <c r="CT12" s="148"/>
      <c r="CU12" s="148"/>
      <c r="CV12" s="148"/>
      <c r="CW12" s="148"/>
      <c r="CX12" s="148"/>
      <c r="CY12" s="148"/>
      <c r="CZ12" s="148"/>
      <c r="DA12" s="148"/>
    </row>
    <row r="13" spans="1:105" x14ac:dyDescent="0.2">
      <c r="A13" s="340" t="s">
        <v>1622</v>
      </c>
      <c r="B13" s="341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1"/>
      <c r="AA13" s="341"/>
      <c r="AB13" s="341"/>
      <c r="AC13" s="341"/>
      <c r="AD13" s="341"/>
      <c r="AE13" s="341"/>
      <c r="AF13" s="341"/>
      <c r="AG13" s="341"/>
      <c r="AH13" s="341"/>
      <c r="AI13" s="341"/>
      <c r="AJ13" s="341"/>
      <c r="AK13" s="341"/>
      <c r="AL13" s="341"/>
      <c r="AM13" s="341"/>
      <c r="AN13" s="341"/>
      <c r="AO13" s="341"/>
      <c r="AP13" s="341"/>
      <c r="AQ13" s="341"/>
      <c r="AR13" s="341"/>
      <c r="AS13" s="341"/>
      <c r="AT13" s="341"/>
      <c r="AU13" s="341"/>
      <c r="AV13" s="341"/>
      <c r="AW13" s="341"/>
      <c r="AX13" s="341"/>
      <c r="AY13" s="341"/>
      <c r="AZ13" s="341"/>
      <c r="BA13" s="342"/>
      <c r="BB13" s="340"/>
      <c r="BC13" s="341"/>
      <c r="BD13" s="341"/>
      <c r="BE13" s="341"/>
      <c r="BF13" s="341"/>
      <c r="BG13" s="341"/>
      <c r="BH13" s="341"/>
      <c r="BI13" s="341"/>
      <c r="BJ13" s="341"/>
      <c r="BK13" s="341"/>
      <c r="BL13" s="341"/>
      <c r="BM13" s="341"/>
      <c r="BN13" s="341"/>
      <c r="BO13" s="341"/>
      <c r="BP13" s="341"/>
      <c r="BQ13" s="341"/>
      <c r="BR13" s="341"/>
      <c r="BS13" s="341"/>
      <c r="BT13" s="341"/>
      <c r="BU13" s="341"/>
      <c r="BV13" s="341"/>
      <c r="BW13" s="341"/>
      <c r="BX13" s="341"/>
      <c r="BY13" s="341"/>
      <c r="BZ13" s="341"/>
      <c r="CA13" s="342"/>
      <c r="CB13" s="340"/>
      <c r="CC13" s="341"/>
      <c r="CD13" s="341"/>
      <c r="CE13" s="341"/>
      <c r="CF13" s="341"/>
      <c r="CG13" s="341"/>
      <c r="CH13" s="341"/>
      <c r="CI13" s="341"/>
      <c r="CJ13" s="341"/>
      <c r="CK13" s="341"/>
      <c r="CL13" s="341"/>
      <c r="CM13" s="341"/>
      <c r="CN13" s="341"/>
      <c r="CO13" s="341"/>
      <c r="CP13" s="341"/>
      <c r="CQ13" s="341"/>
      <c r="CR13" s="341"/>
      <c r="CS13" s="341"/>
      <c r="CT13" s="341"/>
      <c r="CU13" s="341"/>
      <c r="CV13" s="341"/>
      <c r="CW13" s="341"/>
      <c r="CX13" s="341"/>
      <c r="CY13" s="341"/>
      <c r="CZ13" s="341"/>
      <c r="DA13" s="342"/>
    </row>
    <row r="14" spans="1:105" ht="39.75" customHeight="1" x14ac:dyDescent="0.2">
      <c r="A14" s="340" t="s">
        <v>1623</v>
      </c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  <c r="W14" s="341"/>
      <c r="X14" s="341"/>
      <c r="Y14" s="341"/>
      <c r="Z14" s="341"/>
      <c r="AA14" s="341"/>
      <c r="AB14" s="341"/>
      <c r="AC14" s="341"/>
      <c r="AD14" s="341"/>
      <c r="AE14" s="341"/>
      <c r="AF14" s="341"/>
      <c r="AG14" s="341"/>
      <c r="AH14" s="341"/>
      <c r="AI14" s="341"/>
      <c r="AJ14" s="341"/>
      <c r="AK14" s="341"/>
      <c r="AL14" s="341"/>
      <c r="AM14" s="341"/>
      <c r="AN14" s="341"/>
      <c r="AO14" s="341"/>
      <c r="AP14" s="341"/>
      <c r="AQ14" s="341"/>
      <c r="AR14" s="341"/>
      <c r="AS14" s="341"/>
      <c r="AT14" s="341"/>
      <c r="AU14" s="341"/>
      <c r="AV14" s="341"/>
      <c r="AW14" s="341"/>
      <c r="AX14" s="341"/>
      <c r="AY14" s="341"/>
      <c r="AZ14" s="341"/>
      <c r="BA14" s="342"/>
      <c r="BB14" s="343" t="s">
        <v>1624</v>
      </c>
      <c r="BC14" s="344"/>
      <c r="BD14" s="344"/>
      <c r="BE14" s="344"/>
      <c r="BF14" s="344"/>
      <c r="BG14" s="344"/>
      <c r="BH14" s="344"/>
      <c r="BI14" s="344"/>
      <c r="BJ14" s="344"/>
      <c r="BK14" s="344"/>
      <c r="BL14" s="344"/>
      <c r="BM14" s="344"/>
      <c r="BN14" s="344"/>
      <c r="BO14" s="344"/>
      <c r="BP14" s="344"/>
      <c r="BQ14" s="344"/>
      <c r="BR14" s="344"/>
      <c r="BS14" s="344"/>
      <c r="BT14" s="344"/>
      <c r="BU14" s="344"/>
      <c r="BV14" s="344"/>
      <c r="BW14" s="344"/>
      <c r="BX14" s="344"/>
      <c r="BY14" s="344"/>
      <c r="BZ14" s="344"/>
      <c r="CA14" s="345"/>
      <c r="CB14" s="343" t="s">
        <v>1625</v>
      </c>
      <c r="CC14" s="344"/>
      <c r="CD14" s="344"/>
      <c r="CE14" s="344"/>
      <c r="CF14" s="344"/>
      <c r="CG14" s="344"/>
      <c r="CH14" s="344"/>
      <c r="CI14" s="344"/>
      <c r="CJ14" s="344"/>
      <c r="CK14" s="344"/>
      <c r="CL14" s="344"/>
      <c r="CM14" s="344"/>
      <c r="CN14" s="344"/>
      <c r="CO14" s="344"/>
      <c r="CP14" s="344"/>
      <c r="CQ14" s="344"/>
      <c r="CR14" s="344"/>
      <c r="CS14" s="344"/>
      <c r="CT14" s="344"/>
      <c r="CU14" s="344"/>
      <c r="CV14" s="344"/>
      <c r="CW14" s="344"/>
      <c r="CX14" s="344"/>
      <c r="CY14" s="344"/>
      <c r="CZ14" s="344"/>
      <c r="DA14" s="345"/>
    </row>
    <row r="15" spans="1:105" x14ac:dyDescent="0.2">
      <c r="A15" s="340">
        <v>1</v>
      </c>
      <c r="B15" s="341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341"/>
      <c r="U15" s="341"/>
      <c r="V15" s="341"/>
      <c r="W15" s="341"/>
      <c r="X15" s="341"/>
      <c r="Y15" s="341"/>
      <c r="Z15" s="341"/>
      <c r="AA15" s="341"/>
      <c r="AB15" s="341"/>
      <c r="AC15" s="341"/>
      <c r="AD15" s="341"/>
      <c r="AE15" s="341"/>
      <c r="AF15" s="341"/>
      <c r="AG15" s="341"/>
      <c r="AH15" s="341"/>
      <c r="AI15" s="341"/>
      <c r="AJ15" s="341"/>
      <c r="AK15" s="341"/>
      <c r="AL15" s="341"/>
      <c r="AM15" s="341"/>
      <c r="AN15" s="341"/>
      <c r="AO15" s="341"/>
      <c r="AP15" s="341"/>
      <c r="AQ15" s="341"/>
      <c r="AR15" s="341"/>
      <c r="AS15" s="341"/>
      <c r="AT15" s="341"/>
      <c r="AU15" s="341"/>
      <c r="AV15" s="341"/>
      <c r="AW15" s="341"/>
      <c r="AX15" s="341"/>
      <c r="AY15" s="341"/>
      <c r="AZ15" s="341"/>
      <c r="BA15" s="342"/>
      <c r="BB15" s="340">
        <v>2</v>
      </c>
      <c r="BC15" s="341"/>
      <c r="BD15" s="341"/>
      <c r="BE15" s="341"/>
      <c r="BF15" s="341"/>
      <c r="BG15" s="341"/>
      <c r="BH15" s="341"/>
      <c r="BI15" s="341"/>
      <c r="BJ15" s="341"/>
      <c r="BK15" s="341"/>
      <c r="BL15" s="341"/>
      <c r="BM15" s="341"/>
      <c r="BN15" s="341"/>
      <c r="BO15" s="341"/>
      <c r="BP15" s="341"/>
      <c r="BQ15" s="341"/>
      <c r="BR15" s="341"/>
      <c r="BS15" s="341"/>
      <c r="BT15" s="341"/>
      <c r="BU15" s="341"/>
      <c r="BV15" s="341"/>
      <c r="BW15" s="341"/>
      <c r="BX15" s="341"/>
      <c r="BY15" s="341"/>
      <c r="BZ15" s="341"/>
      <c r="CA15" s="342"/>
      <c r="CB15" s="340">
        <v>3</v>
      </c>
      <c r="CC15" s="341"/>
      <c r="CD15" s="341"/>
      <c r="CE15" s="341"/>
      <c r="CF15" s="341"/>
      <c r="CG15" s="341"/>
      <c r="CH15" s="341"/>
      <c r="CI15" s="341"/>
      <c r="CJ15" s="341"/>
      <c r="CK15" s="341"/>
      <c r="CL15" s="341"/>
      <c r="CM15" s="341"/>
      <c r="CN15" s="341"/>
      <c r="CO15" s="341"/>
      <c r="CP15" s="341"/>
      <c r="CQ15" s="341"/>
      <c r="CR15" s="341"/>
      <c r="CS15" s="341"/>
      <c r="CT15" s="341"/>
      <c r="CU15" s="341"/>
      <c r="CV15" s="341"/>
      <c r="CW15" s="341"/>
      <c r="CX15" s="341"/>
      <c r="CY15" s="341"/>
      <c r="CZ15" s="341"/>
      <c r="DA15" s="342"/>
    </row>
    <row r="16" spans="1:105" s="148" customFormat="1" x14ac:dyDescent="0.2">
      <c r="A16" s="158"/>
      <c r="B16" s="303" t="s">
        <v>1626</v>
      </c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  <c r="AA16" s="303"/>
      <c r="AB16" s="303"/>
      <c r="AC16" s="303"/>
      <c r="AD16" s="303"/>
      <c r="AE16" s="303"/>
      <c r="AF16" s="303"/>
      <c r="AG16" s="303"/>
      <c r="AH16" s="303"/>
      <c r="AI16" s="303"/>
      <c r="AJ16" s="303"/>
      <c r="AK16" s="303"/>
      <c r="AL16" s="303"/>
      <c r="AM16" s="303"/>
      <c r="AN16" s="303"/>
      <c r="AO16" s="303"/>
      <c r="AP16" s="303"/>
      <c r="AQ16" s="303"/>
      <c r="AR16" s="303"/>
      <c r="AS16" s="303"/>
      <c r="AT16" s="303"/>
      <c r="AU16" s="303"/>
      <c r="AV16" s="303"/>
      <c r="AW16" s="303"/>
      <c r="AX16" s="303"/>
      <c r="AY16" s="303"/>
      <c r="AZ16" s="303"/>
      <c r="BA16" s="304"/>
      <c r="BB16" s="337">
        <v>13894579.4514027</v>
      </c>
      <c r="BC16" s="338"/>
      <c r="BD16" s="338"/>
      <c r="BE16" s="338"/>
      <c r="BF16" s="338"/>
      <c r="BG16" s="338"/>
      <c r="BH16" s="338"/>
      <c r="BI16" s="338"/>
      <c r="BJ16" s="338"/>
      <c r="BK16" s="338"/>
      <c r="BL16" s="338"/>
      <c r="BM16" s="338"/>
      <c r="BN16" s="338"/>
      <c r="BO16" s="338"/>
      <c r="BP16" s="338"/>
      <c r="BQ16" s="338"/>
      <c r="BR16" s="338"/>
      <c r="BS16" s="338"/>
      <c r="BT16" s="338"/>
      <c r="BU16" s="338"/>
      <c r="BV16" s="338"/>
      <c r="BW16" s="338"/>
      <c r="BX16" s="338"/>
      <c r="BY16" s="338"/>
      <c r="BZ16" s="338"/>
      <c r="CA16" s="339"/>
      <c r="CB16" s="337">
        <v>18084637.300000001</v>
      </c>
      <c r="CC16" s="338"/>
      <c r="CD16" s="338"/>
      <c r="CE16" s="338"/>
      <c r="CF16" s="338"/>
      <c r="CG16" s="338"/>
      <c r="CH16" s="338"/>
      <c r="CI16" s="338"/>
      <c r="CJ16" s="338"/>
      <c r="CK16" s="338"/>
      <c r="CL16" s="338"/>
      <c r="CM16" s="338"/>
      <c r="CN16" s="338"/>
      <c r="CO16" s="338"/>
      <c r="CP16" s="338"/>
      <c r="CQ16" s="338"/>
      <c r="CR16" s="338"/>
      <c r="CS16" s="338"/>
      <c r="CT16" s="338"/>
      <c r="CU16" s="338"/>
      <c r="CV16" s="338"/>
      <c r="CW16" s="338"/>
      <c r="CX16" s="338"/>
      <c r="CY16" s="338"/>
      <c r="CZ16" s="338"/>
      <c r="DA16" s="339"/>
    </row>
    <row r="17" spans="1:105" s="148" customFormat="1" x14ac:dyDescent="0.2">
      <c r="A17" s="158"/>
      <c r="B17" s="303" t="s">
        <v>1627</v>
      </c>
      <c r="C17" s="303"/>
      <c r="D17" s="303"/>
      <c r="E17" s="303"/>
      <c r="F17" s="303"/>
      <c r="G17" s="303"/>
      <c r="H17" s="303"/>
      <c r="I17" s="303"/>
      <c r="J17" s="303"/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303"/>
      <c r="V17" s="303"/>
      <c r="W17" s="303"/>
      <c r="X17" s="303"/>
      <c r="Y17" s="303"/>
      <c r="Z17" s="303"/>
      <c r="AA17" s="303"/>
      <c r="AB17" s="303"/>
      <c r="AC17" s="303"/>
      <c r="AD17" s="303"/>
      <c r="AE17" s="303"/>
      <c r="AF17" s="303"/>
      <c r="AG17" s="303"/>
      <c r="AH17" s="303"/>
      <c r="AI17" s="303"/>
      <c r="AJ17" s="303"/>
      <c r="AK17" s="303"/>
      <c r="AL17" s="303"/>
      <c r="AM17" s="303"/>
      <c r="AN17" s="303"/>
      <c r="AO17" s="303"/>
      <c r="AP17" s="303"/>
      <c r="AQ17" s="303"/>
      <c r="AR17" s="303"/>
      <c r="AS17" s="303"/>
      <c r="AT17" s="303"/>
      <c r="AU17" s="303"/>
      <c r="AV17" s="303"/>
      <c r="AW17" s="303"/>
      <c r="AX17" s="303"/>
      <c r="AY17" s="303"/>
      <c r="AZ17" s="303"/>
      <c r="BA17" s="304"/>
      <c r="BB17" s="334">
        <v>45499</v>
      </c>
      <c r="BC17" s="335"/>
      <c r="BD17" s="335"/>
      <c r="BE17" s="335"/>
      <c r="BF17" s="335"/>
      <c r="BG17" s="335"/>
      <c r="BH17" s="335"/>
      <c r="BI17" s="335"/>
      <c r="BJ17" s="335"/>
      <c r="BK17" s="335"/>
      <c r="BL17" s="335"/>
      <c r="BM17" s="335"/>
      <c r="BN17" s="335"/>
      <c r="BO17" s="335"/>
      <c r="BP17" s="335"/>
      <c r="BQ17" s="335"/>
      <c r="BR17" s="335"/>
      <c r="BS17" s="335"/>
      <c r="BT17" s="335"/>
      <c r="BU17" s="335"/>
      <c r="BV17" s="335"/>
      <c r="BW17" s="335"/>
      <c r="BX17" s="335"/>
      <c r="BY17" s="335"/>
      <c r="BZ17" s="335"/>
      <c r="CA17" s="336"/>
      <c r="CB17" s="334">
        <v>98684.800000000003</v>
      </c>
      <c r="CC17" s="335"/>
      <c r="CD17" s="335"/>
      <c r="CE17" s="335"/>
      <c r="CF17" s="335"/>
      <c r="CG17" s="335"/>
      <c r="CH17" s="335"/>
      <c r="CI17" s="335"/>
      <c r="CJ17" s="335"/>
      <c r="CK17" s="335"/>
      <c r="CL17" s="335"/>
      <c r="CM17" s="335"/>
      <c r="CN17" s="335"/>
      <c r="CO17" s="335"/>
      <c r="CP17" s="335"/>
      <c r="CQ17" s="335"/>
      <c r="CR17" s="335"/>
      <c r="CS17" s="335"/>
      <c r="CT17" s="335"/>
      <c r="CU17" s="335"/>
      <c r="CV17" s="335"/>
      <c r="CW17" s="335"/>
      <c r="CX17" s="335"/>
      <c r="CY17" s="335"/>
      <c r="CZ17" s="335"/>
      <c r="DA17" s="336"/>
    </row>
    <row r="18" spans="1:105" s="148" customFormat="1" x14ac:dyDescent="0.2">
      <c r="A18" s="158"/>
      <c r="B18" s="303" t="s">
        <v>1628</v>
      </c>
      <c r="C18" s="303"/>
      <c r="D18" s="303"/>
      <c r="E18" s="303"/>
      <c r="F18" s="303"/>
      <c r="G18" s="303"/>
      <c r="H18" s="303"/>
      <c r="I18" s="303"/>
      <c r="J18" s="303"/>
      <c r="K18" s="303"/>
      <c r="L18" s="303"/>
      <c r="M18" s="303"/>
      <c r="N18" s="303"/>
      <c r="O18" s="303"/>
      <c r="P18" s="303"/>
      <c r="Q18" s="303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303"/>
      <c r="AC18" s="303"/>
      <c r="AD18" s="303"/>
      <c r="AE18" s="303"/>
      <c r="AF18" s="303"/>
      <c r="AG18" s="303"/>
      <c r="AH18" s="303"/>
      <c r="AI18" s="303"/>
      <c r="AJ18" s="303"/>
      <c r="AK18" s="303"/>
      <c r="AL18" s="303"/>
      <c r="AM18" s="303"/>
      <c r="AN18" s="303"/>
      <c r="AO18" s="303"/>
      <c r="AP18" s="303"/>
      <c r="AQ18" s="303"/>
      <c r="AR18" s="303"/>
      <c r="AS18" s="303"/>
      <c r="AT18" s="303"/>
      <c r="AU18" s="303"/>
      <c r="AV18" s="303"/>
      <c r="AW18" s="303"/>
      <c r="AX18" s="303"/>
      <c r="AY18" s="303"/>
      <c r="AZ18" s="303"/>
      <c r="BA18" s="304"/>
      <c r="BB18" s="318"/>
      <c r="BC18" s="319"/>
      <c r="BD18" s="319"/>
      <c r="BE18" s="319"/>
      <c r="BF18" s="319"/>
      <c r="BG18" s="319"/>
      <c r="BH18" s="319"/>
      <c r="BI18" s="319"/>
      <c r="BJ18" s="319"/>
      <c r="BK18" s="319"/>
      <c r="BL18" s="319"/>
      <c r="BM18" s="319"/>
      <c r="BN18" s="319"/>
      <c r="BO18" s="319"/>
      <c r="BP18" s="319"/>
      <c r="BQ18" s="319"/>
      <c r="BR18" s="319"/>
      <c r="BS18" s="319"/>
      <c r="BT18" s="319"/>
      <c r="BU18" s="319"/>
      <c r="BV18" s="319"/>
      <c r="BW18" s="319"/>
      <c r="BX18" s="319"/>
      <c r="BY18" s="319"/>
      <c r="BZ18" s="319"/>
      <c r="CA18" s="320"/>
      <c r="CB18" s="318"/>
      <c r="CC18" s="319"/>
      <c r="CD18" s="319"/>
      <c r="CE18" s="319"/>
      <c r="CF18" s="319"/>
      <c r="CG18" s="319"/>
      <c r="CH18" s="319"/>
      <c r="CI18" s="319"/>
      <c r="CJ18" s="319"/>
      <c r="CK18" s="319"/>
      <c r="CL18" s="319"/>
      <c r="CM18" s="319"/>
      <c r="CN18" s="319"/>
      <c r="CO18" s="319"/>
      <c r="CP18" s="319"/>
      <c r="CQ18" s="319"/>
      <c r="CR18" s="319"/>
      <c r="CS18" s="319"/>
      <c r="CT18" s="319"/>
      <c r="CU18" s="319"/>
      <c r="CV18" s="319"/>
      <c r="CW18" s="319"/>
      <c r="CX18" s="319"/>
      <c r="CY18" s="319"/>
      <c r="CZ18" s="319"/>
      <c r="DA18" s="320"/>
    </row>
    <row r="19" spans="1:105" s="148" customFormat="1" x14ac:dyDescent="0.2">
      <c r="A19" s="311"/>
      <c r="B19" s="303"/>
      <c r="C19" s="303"/>
      <c r="D19" s="303" t="s">
        <v>1629</v>
      </c>
      <c r="E19" s="303"/>
      <c r="F19" s="303"/>
      <c r="G19" s="303"/>
      <c r="H19" s="303"/>
      <c r="I19" s="303"/>
      <c r="J19" s="303"/>
      <c r="K19" s="303"/>
      <c r="L19" s="303"/>
      <c r="M19" s="303"/>
      <c r="N19" s="303"/>
      <c r="O19" s="303"/>
      <c r="P19" s="303"/>
      <c r="Q19" s="303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303"/>
      <c r="AC19" s="303"/>
      <c r="AD19" s="303"/>
      <c r="AE19" s="303"/>
      <c r="AF19" s="303"/>
      <c r="AG19" s="303"/>
      <c r="AH19" s="303"/>
      <c r="AI19" s="303"/>
      <c r="AJ19" s="303"/>
      <c r="AK19" s="303"/>
      <c r="AL19" s="303"/>
      <c r="AM19" s="303"/>
      <c r="AN19" s="303"/>
      <c r="AO19" s="303"/>
      <c r="AP19" s="303"/>
      <c r="AQ19" s="303"/>
      <c r="AR19" s="303"/>
      <c r="AS19" s="303"/>
      <c r="AT19" s="303"/>
      <c r="AU19" s="303"/>
      <c r="AV19" s="303"/>
      <c r="AW19" s="303"/>
      <c r="AX19" s="303"/>
      <c r="AY19" s="303"/>
      <c r="AZ19" s="303"/>
      <c r="BA19" s="304"/>
      <c r="BB19" s="318"/>
      <c r="BC19" s="319"/>
      <c r="BD19" s="319"/>
      <c r="BE19" s="319"/>
      <c r="BF19" s="319"/>
      <c r="BG19" s="319"/>
      <c r="BH19" s="319"/>
      <c r="BI19" s="319"/>
      <c r="BJ19" s="319"/>
      <c r="BK19" s="319"/>
      <c r="BL19" s="319"/>
      <c r="BM19" s="319"/>
      <c r="BN19" s="319"/>
      <c r="BO19" s="319"/>
      <c r="BP19" s="319"/>
      <c r="BQ19" s="319"/>
      <c r="BR19" s="319"/>
      <c r="BS19" s="319"/>
      <c r="BT19" s="319"/>
      <c r="BU19" s="319"/>
      <c r="BV19" s="319"/>
      <c r="BW19" s="319"/>
      <c r="BX19" s="319"/>
      <c r="BY19" s="319"/>
      <c r="BZ19" s="319"/>
      <c r="CA19" s="320"/>
      <c r="CB19" s="318"/>
      <c r="CC19" s="319"/>
      <c r="CD19" s="319"/>
      <c r="CE19" s="319"/>
      <c r="CF19" s="319"/>
      <c r="CG19" s="319"/>
      <c r="CH19" s="319"/>
      <c r="CI19" s="319"/>
      <c r="CJ19" s="319"/>
      <c r="CK19" s="319"/>
      <c r="CL19" s="319"/>
      <c r="CM19" s="319"/>
      <c r="CN19" s="319"/>
      <c r="CO19" s="319"/>
      <c r="CP19" s="319"/>
      <c r="CQ19" s="319"/>
      <c r="CR19" s="319"/>
      <c r="CS19" s="319"/>
      <c r="CT19" s="319"/>
      <c r="CU19" s="319"/>
      <c r="CV19" s="319"/>
      <c r="CW19" s="319"/>
      <c r="CX19" s="319"/>
      <c r="CY19" s="319"/>
      <c r="CZ19" s="319"/>
      <c r="DA19" s="320"/>
    </row>
    <row r="20" spans="1:105" s="148" customFormat="1" x14ac:dyDescent="0.2">
      <c r="A20" s="301"/>
      <c r="B20" s="302"/>
      <c r="C20" s="302"/>
      <c r="D20" s="303" t="s">
        <v>1630</v>
      </c>
      <c r="E20" s="303"/>
      <c r="F20" s="303"/>
      <c r="G20" s="303"/>
      <c r="H20" s="303"/>
      <c r="I20" s="303"/>
      <c r="J20" s="303"/>
      <c r="K20" s="303"/>
      <c r="L20" s="303"/>
      <c r="M20" s="303"/>
      <c r="N20" s="303"/>
      <c r="O20" s="303"/>
      <c r="P20" s="303"/>
      <c r="Q20" s="303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303"/>
      <c r="AC20" s="303"/>
      <c r="AD20" s="303"/>
      <c r="AE20" s="303"/>
      <c r="AF20" s="303"/>
      <c r="AG20" s="303"/>
      <c r="AH20" s="303"/>
      <c r="AI20" s="303"/>
      <c r="AJ20" s="303"/>
      <c r="AK20" s="303"/>
      <c r="AL20" s="303"/>
      <c r="AM20" s="303"/>
      <c r="AN20" s="303"/>
      <c r="AO20" s="303"/>
      <c r="AP20" s="303"/>
      <c r="AQ20" s="303"/>
      <c r="AR20" s="303"/>
      <c r="AS20" s="303"/>
      <c r="AT20" s="303"/>
      <c r="AU20" s="303"/>
      <c r="AV20" s="303"/>
      <c r="AW20" s="303"/>
      <c r="AX20" s="303"/>
      <c r="AY20" s="303"/>
      <c r="AZ20" s="303"/>
      <c r="BA20" s="304"/>
      <c r="BB20" s="318"/>
      <c r="BC20" s="319"/>
      <c r="BD20" s="319"/>
      <c r="BE20" s="319"/>
      <c r="BF20" s="319"/>
      <c r="BG20" s="319"/>
      <c r="BH20" s="319"/>
      <c r="BI20" s="319"/>
      <c r="BJ20" s="319"/>
      <c r="BK20" s="319"/>
      <c r="BL20" s="319"/>
      <c r="BM20" s="319"/>
      <c r="BN20" s="319"/>
      <c r="BO20" s="319"/>
      <c r="BP20" s="319"/>
      <c r="BQ20" s="319"/>
      <c r="BR20" s="319"/>
      <c r="BS20" s="319"/>
      <c r="BT20" s="319"/>
      <c r="BU20" s="319"/>
      <c r="BV20" s="319"/>
      <c r="BW20" s="319"/>
      <c r="BX20" s="319"/>
      <c r="BY20" s="319"/>
      <c r="BZ20" s="319"/>
      <c r="CA20" s="320"/>
      <c r="CB20" s="318"/>
      <c r="CC20" s="319"/>
      <c r="CD20" s="319"/>
      <c r="CE20" s="319"/>
      <c r="CF20" s="319"/>
      <c r="CG20" s="319"/>
      <c r="CH20" s="319"/>
      <c r="CI20" s="319"/>
      <c r="CJ20" s="319"/>
      <c r="CK20" s="319"/>
      <c r="CL20" s="319"/>
      <c r="CM20" s="319"/>
      <c r="CN20" s="319"/>
      <c r="CO20" s="319"/>
      <c r="CP20" s="319"/>
      <c r="CQ20" s="319"/>
      <c r="CR20" s="319"/>
      <c r="CS20" s="319"/>
      <c r="CT20" s="319"/>
      <c r="CU20" s="319"/>
      <c r="CV20" s="319"/>
      <c r="CW20" s="319"/>
      <c r="CX20" s="319"/>
      <c r="CY20" s="319"/>
      <c r="CZ20" s="319"/>
      <c r="DA20" s="320"/>
    </row>
    <row r="21" spans="1:105" s="148" customFormat="1" x14ac:dyDescent="0.2">
      <c r="A21" s="158"/>
      <c r="B21" s="303" t="s">
        <v>1631</v>
      </c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4"/>
      <c r="BB21" s="334">
        <v>3642678.11503282</v>
      </c>
      <c r="BC21" s="335"/>
      <c r="BD21" s="335"/>
      <c r="BE21" s="335"/>
      <c r="BF21" s="335"/>
      <c r="BG21" s="335"/>
      <c r="BH21" s="335"/>
      <c r="BI21" s="335"/>
      <c r="BJ21" s="335"/>
      <c r="BK21" s="335"/>
      <c r="BL21" s="335"/>
      <c r="BM21" s="335"/>
      <c r="BN21" s="335"/>
      <c r="BO21" s="335"/>
      <c r="BP21" s="335"/>
      <c r="BQ21" s="335"/>
      <c r="BR21" s="335"/>
      <c r="BS21" s="335"/>
      <c r="BT21" s="335"/>
      <c r="BU21" s="335"/>
      <c r="BV21" s="335"/>
      <c r="BW21" s="335"/>
      <c r="BX21" s="335"/>
      <c r="BY21" s="335"/>
      <c r="BZ21" s="335"/>
      <c r="CA21" s="336"/>
      <c r="CB21" s="334">
        <v>3054090</v>
      </c>
      <c r="CC21" s="335"/>
      <c r="CD21" s="335"/>
      <c r="CE21" s="335"/>
      <c r="CF21" s="335"/>
      <c r="CG21" s="335"/>
      <c r="CH21" s="335"/>
      <c r="CI21" s="335"/>
      <c r="CJ21" s="335"/>
      <c r="CK21" s="335"/>
      <c r="CL21" s="335"/>
      <c r="CM21" s="335"/>
      <c r="CN21" s="335"/>
      <c r="CO21" s="335"/>
      <c r="CP21" s="335"/>
      <c r="CQ21" s="335"/>
      <c r="CR21" s="335"/>
      <c r="CS21" s="335"/>
      <c r="CT21" s="335"/>
      <c r="CU21" s="335"/>
      <c r="CV21" s="335"/>
      <c r="CW21" s="335"/>
      <c r="CX21" s="335"/>
      <c r="CY21" s="335"/>
      <c r="CZ21" s="335"/>
      <c r="DA21" s="336"/>
    </row>
    <row r="22" spans="1:105" s="148" customFormat="1" x14ac:dyDescent="0.2">
      <c r="A22" s="159"/>
      <c r="B22" s="303" t="s">
        <v>1632</v>
      </c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4"/>
      <c r="BB22" s="318">
        <v>2140239</v>
      </c>
      <c r="BC22" s="319"/>
      <c r="BD22" s="319"/>
      <c r="BE22" s="319"/>
      <c r="BF22" s="319"/>
      <c r="BG22" s="319"/>
      <c r="BH22" s="319"/>
      <c r="BI22" s="319"/>
      <c r="BJ22" s="319"/>
      <c r="BK22" s="319"/>
      <c r="BL22" s="319"/>
      <c r="BM22" s="319"/>
      <c r="BN22" s="319"/>
      <c r="BO22" s="319"/>
      <c r="BP22" s="319"/>
      <c r="BQ22" s="319"/>
      <c r="BR22" s="319"/>
      <c r="BS22" s="319"/>
      <c r="BT22" s="319"/>
      <c r="BU22" s="319"/>
      <c r="BV22" s="319"/>
      <c r="BW22" s="319"/>
      <c r="BX22" s="319"/>
      <c r="BY22" s="319"/>
      <c r="BZ22" s="319"/>
      <c r="CA22" s="320"/>
      <c r="CB22" s="318">
        <v>2450338</v>
      </c>
      <c r="CC22" s="319"/>
      <c r="CD22" s="319"/>
      <c r="CE22" s="319"/>
      <c r="CF22" s="319"/>
      <c r="CG22" s="319"/>
      <c r="CH22" s="319"/>
      <c r="CI22" s="319"/>
      <c r="CJ22" s="319"/>
      <c r="CK22" s="319"/>
      <c r="CL22" s="319"/>
      <c r="CM22" s="319"/>
      <c r="CN22" s="319"/>
      <c r="CO22" s="319"/>
      <c r="CP22" s="319"/>
      <c r="CQ22" s="319"/>
      <c r="CR22" s="319"/>
      <c r="CS22" s="319"/>
      <c r="CT22" s="319"/>
      <c r="CU22" s="319"/>
      <c r="CV22" s="319"/>
      <c r="CW22" s="319"/>
      <c r="CX22" s="319"/>
      <c r="CY22" s="319"/>
      <c r="CZ22" s="319"/>
      <c r="DA22" s="320"/>
    </row>
    <row r="23" spans="1:105" s="148" customFormat="1" x14ac:dyDescent="0.2">
      <c r="A23" s="311"/>
      <c r="B23" s="303"/>
      <c r="C23" s="303"/>
      <c r="D23" s="303" t="s">
        <v>1633</v>
      </c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3"/>
      <c r="AG23" s="303"/>
      <c r="AH23" s="303"/>
      <c r="AI23" s="303"/>
      <c r="AJ23" s="303"/>
      <c r="AK23" s="303"/>
      <c r="AL23" s="303"/>
      <c r="AM23" s="303"/>
      <c r="AN23" s="303"/>
      <c r="AO23" s="303"/>
      <c r="AP23" s="303"/>
      <c r="AQ23" s="303"/>
      <c r="AR23" s="303"/>
      <c r="AS23" s="303"/>
      <c r="AT23" s="303"/>
      <c r="AU23" s="303"/>
      <c r="AV23" s="303"/>
      <c r="AW23" s="303"/>
      <c r="AX23" s="303"/>
      <c r="AY23" s="303"/>
      <c r="AZ23" s="303"/>
      <c r="BA23" s="304"/>
      <c r="BB23" s="318">
        <v>1404722</v>
      </c>
      <c r="BC23" s="319"/>
      <c r="BD23" s="319"/>
      <c r="BE23" s="319"/>
      <c r="BF23" s="319"/>
      <c r="BG23" s="319"/>
      <c r="BH23" s="319"/>
      <c r="BI23" s="319"/>
      <c r="BJ23" s="319"/>
      <c r="BK23" s="319"/>
      <c r="BL23" s="319"/>
      <c r="BM23" s="319"/>
      <c r="BN23" s="319"/>
      <c r="BO23" s="319"/>
      <c r="BP23" s="319"/>
      <c r="BQ23" s="319"/>
      <c r="BR23" s="319"/>
      <c r="BS23" s="319"/>
      <c r="BT23" s="319"/>
      <c r="BU23" s="319"/>
      <c r="BV23" s="319"/>
      <c r="BW23" s="319"/>
      <c r="BX23" s="319"/>
      <c r="BY23" s="319"/>
      <c r="BZ23" s="319"/>
      <c r="CA23" s="320"/>
      <c r="CB23" s="318">
        <v>1448978</v>
      </c>
      <c r="CC23" s="319"/>
      <c r="CD23" s="319"/>
      <c r="CE23" s="319"/>
      <c r="CF23" s="319"/>
      <c r="CG23" s="319"/>
      <c r="CH23" s="319"/>
      <c r="CI23" s="319"/>
      <c r="CJ23" s="319"/>
      <c r="CK23" s="319"/>
      <c r="CL23" s="319"/>
      <c r="CM23" s="319"/>
      <c r="CN23" s="319"/>
      <c r="CO23" s="319"/>
      <c r="CP23" s="319"/>
      <c r="CQ23" s="319"/>
      <c r="CR23" s="319"/>
      <c r="CS23" s="319"/>
      <c r="CT23" s="319"/>
      <c r="CU23" s="319"/>
      <c r="CV23" s="319"/>
      <c r="CW23" s="319"/>
      <c r="CX23" s="319"/>
      <c r="CY23" s="319"/>
      <c r="CZ23" s="319"/>
      <c r="DA23" s="320"/>
    </row>
    <row r="24" spans="1:105" s="148" customFormat="1" x14ac:dyDescent="0.2">
      <c r="A24" s="301"/>
      <c r="B24" s="302"/>
      <c r="C24" s="302"/>
      <c r="D24" s="303" t="s">
        <v>1634</v>
      </c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3"/>
      <c r="AB24" s="303"/>
      <c r="AC24" s="303"/>
      <c r="AD24" s="303"/>
      <c r="AE24" s="303"/>
      <c r="AF24" s="303"/>
      <c r="AG24" s="303"/>
      <c r="AH24" s="303"/>
      <c r="AI24" s="303"/>
      <c r="AJ24" s="303"/>
      <c r="AK24" s="303"/>
      <c r="AL24" s="303"/>
      <c r="AM24" s="303"/>
      <c r="AN24" s="303"/>
      <c r="AO24" s="303"/>
      <c r="AP24" s="303"/>
      <c r="AQ24" s="303"/>
      <c r="AR24" s="303"/>
      <c r="AS24" s="303"/>
      <c r="AT24" s="303"/>
      <c r="AU24" s="303"/>
      <c r="AV24" s="303"/>
      <c r="AW24" s="303"/>
      <c r="AX24" s="303"/>
      <c r="AY24" s="303"/>
      <c r="AZ24" s="303"/>
      <c r="BA24" s="304"/>
      <c r="BB24" s="318">
        <v>212942</v>
      </c>
      <c r="BC24" s="319"/>
      <c r="BD24" s="319"/>
      <c r="BE24" s="319"/>
      <c r="BF24" s="319"/>
      <c r="BG24" s="319"/>
      <c r="BH24" s="319"/>
      <c r="BI24" s="319"/>
      <c r="BJ24" s="319"/>
      <c r="BK24" s="319"/>
      <c r="BL24" s="319"/>
      <c r="BM24" s="319"/>
      <c r="BN24" s="319"/>
      <c r="BO24" s="319"/>
      <c r="BP24" s="319"/>
      <c r="BQ24" s="319"/>
      <c r="BR24" s="319"/>
      <c r="BS24" s="319"/>
      <c r="BT24" s="319"/>
      <c r="BU24" s="319"/>
      <c r="BV24" s="319"/>
      <c r="BW24" s="319"/>
      <c r="BX24" s="319"/>
      <c r="BY24" s="319"/>
      <c r="BZ24" s="319"/>
      <c r="CA24" s="320"/>
      <c r="CB24" s="318">
        <v>287980</v>
      </c>
      <c r="CC24" s="319"/>
      <c r="CD24" s="319"/>
      <c r="CE24" s="319"/>
      <c r="CF24" s="319"/>
      <c r="CG24" s="319"/>
      <c r="CH24" s="319"/>
      <c r="CI24" s="319"/>
      <c r="CJ24" s="319"/>
      <c r="CK24" s="319"/>
      <c r="CL24" s="319"/>
      <c r="CM24" s="319"/>
      <c r="CN24" s="319"/>
      <c r="CO24" s="319"/>
      <c r="CP24" s="319"/>
      <c r="CQ24" s="319"/>
      <c r="CR24" s="319"/>
      <c r="CS24" s="319"/>
      <c r="CT24" s="319"/>
      <c r="CU24" s="319"/>
      <c r="CV24" s="319"/>
      <c r="CW24" s="319"/>
      <c r="CX24" s="319"/>
      <c r="CY24" s="319"/>
      <c r="CZ24" s="319"/>
      <c r="DA24" s="320"/>
    </row>
    <row r="25" spans="1:105" s="148" customFormat="1" x14ac:dyDescent="0.2">
      <c r="A25" s="158"/>
      <c r="B25" s="303" t="s">
        <v>1635</v>
      </c>
      <c r="C25" s="303"/>
      <c r="D25" s="303"/>
      <c r="E25" s="303"/>
      <c r="F25" s="303"/>
      <c r="G25" s="303"/>
      <c r="H25" s="303"/>
      <c r="I25" s="303"/>
      <c r="J25" s="303"/>
      <c r="K25" s="303"/>
      <c r="L25" s="303"/>
      <c r="M25" s="303"/>
      <c r="N25" s="303"/>
      <c r="O25" s="303"/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3"/>
      <c r="AQ25" s="303"/>
      <c r="AR25" s="303"/>
      <c r="AS25" s="303"/>
      <c r="AT25" s="303"/>
      <c r="AU25" s="303"/>
      <c r="AV25" s="303"/>
      <c r="AW25" s="303"/>
      <c r="AX25" s="303"/>
      <c r="AY25" s="303"/>
      <c r="AZ25" s="303"/>
      <c r="BA25" s="304"/>
      <c r="BB25" s="318">
        <v>21894010</v>
      </c>
      <c r="BC25" s="319"/>
      <c r="BD25" s="319"/>
      <c r="BE25" s="319"/>
      <c r="BF25" s="319"/>
      <c r="BG25" s="319"/>
      <c r="BH25" s="319"/>
      <c r="BI25" s="319"/>
      <c r="BJ25" s="319"/>
      <c r="BK25" s="319"/>
      <c r="BL25" s="319"/>
      <c r="BM25" s="319"/>
      <c r="BN25" s="319"/>
      <c r="BO25" s="319"/>
      <c r="BP25" s="319"/>
      <c r="BQ25" s="319"/>
      <c r="BR25" s="319"/>
      <c r="BS25" s="319"/>
      <c r="BT25" s="319"/>
      <c r="BU25" s="319"/>
      <c r="BV25" s="319"/>
      <c r="BW25" s="319"/>
      <c r="BX25" s="319"/>
      <c r="BY25" s="319"/>
      <c r="BZ25" s="319"/>
      <c r="CA25" s="320"/>
      <c r="CB25" s="318">
        <v>21877923</v>
      </c>
      <c r="CC25" s="319"/>
      <c r="CD25" s="319"/>
      <c r="CE25" s="319"/>
      <c r="CF25" s="319"/>
      <c r="CG25" s="319"/>
      <c r="CH25" s="319"/>
      <c r="CI25" s="319"/>
      <c r="CJ25" s="319"/>
      <c r="CK25" s="319"/>
      <c r="CL25" s="319"/>
      <c r="CM25" s="319"/>
      <c r="CN25" s="319"/>
      <c r="CO25" s="319"/>
      <c r="CP25" s="319"/>
      <c r="CQ25" s="319"/>
      <c r="CR25" s="319"/>
      <c r="CS25" s="319"/>
      <c r="CT25" s="319"/>
      <c r="CU25" s="319"/>
      <c r="CV25" s="319"/>
      <c r="CW25" s="319"/>
      <c r="CX25" s="319"/>
      <c r="CY25" s="319"/>
      <c r="CZ25" s="319"/>
      <c r="DA25" s="320"/>
    </row>
    <row r="26" spans="1:105" s="148" customFormat="1" ht="25.5" customHeight="1" x14ac:dyDescent="0.2">
      <c r="A26" s="159"/>
      <c r="B26" s="321" t="s">
        <v>1636</v>
      </c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321"/>
      <c r="P26" s="321"/>
      <c r="Q26" s="321"/>
      <c r="R26" s="321"/>
      <c r="S26" s="321"/>
      <c r="T26" s="321"/>
      <c r="U26" s="321"/>
      <c r="V26" s="321"/>
      <c r="W26" s="321"/>
      <c r="X26" s="321"/>
      <c r="Y26" s="321"/>
      <c r="Z26" s="321"/>
      <c r="AA26" s="321"/>
      <c r="AB26" s="321"/>
      <c r="AC26" s="321"/>
      <c r="AD26" s="321"/>
      <c r="AE26" s="321"/>
      <c r="AF26" s="321"/>
      <c r="AG26" s="321"/>
      <c r="AH26" s="321"/>
      <c r="AI26" s="321"/>
      <c r="AJ26" s="321"/>
      <c r="AK26" s="321"/>
      <c r="AL26" s="321"/>
      <c r="AM26" s="321"/>
      <c r="AN26" s="321"/>
      <c r="AO26" s="321"/>
      <c r="AP26" s="321"/>
      <c r="AQ26" s="321"/>
      <c r="AR26" s="321"/>
      <c r="AS26" s="321"/>
      <c r="AT26" s="321"/>
      <c r="AU26" s="321"/>
      <c r="AV26" s="321"/>
      <c r="AW26" s="321"/>
      <c r="AX26" s="321"/>
      <c r="AY26" s="321"/>
      <c r="AZ26" s="321"/>
      <c r="BA26" s="322"/>
      <c r="BB26" s="318">
        <v>4840246</v>
      </c>
      <c r="BC26" s="319"/>
      <c r="BD26" s="319"/>
      <c r="BE26" s="319"/>
      <c r="BF26" s="319"/>
      <c r="BG26" s="319"/>
      <c r="BH26" s="319"/>
      <c r="BI26" s="319"/>
      <c r="BJ26" s="319"/>
      <c r="BK26" s="319"/>
      <c r="BL26" s="319"/>
      <c r="BM26" s="319"/>
      <c r="BN26" s="319"/>
      <c r="BO26" s="319"/>
      <c r="BP26" s="319"/>
      <c r="BQ26" s="319"/>
      <c r="BR26" s="319"/>
      <c r="BS26" s="319"/>
      <c r="BT26" s="319"/>
      <c r="BU26" s="319"/>
      <c r="BV26" s="319"/>
      <c r="BW26" s="319"/>
      <c r="BX26" s="319"/>
      <c r="BY26" s="319"/>
      <c r="BZ26" s="319"/>
      <c r="CA26" s="320"/>
      <c r="CB26" s="318">
        <v>4423271</v>
      </c>
      <c r="CC26" s="319"/>
      <c r="CD26" s="319"/>
      <c r="CE26" s="319"/>
      <c r="CF26" s="319"/>
      <c r="CG26" s="319"/>
      <c r="CH26" s="319"/>
      <c r="CI26" s="319"/>
      <c r="CJ26" s="319"/>
      <c r="CK26" s="319"/>
      <c r="CL26" s="319"/>
      <c r="CM26" s="319"/>
      <c r="CN26" s="319"/>
      <c r="CO26" s="319"/>
      <c r="CP26" s="319"/>
      <c r="CQ26" s="319"/>
      <c r="CR26" s="319"/>
      <c r="CS26" s="319"/>
      <c r="CT26" s="319"/>
      <c r="CU26" s="319"/>
      <c r="CV26" s="319"/>
      <c r="CW26" s="319"/>
      <c r="CX26" s="319"/>
      <c r="CY26" s="319"/>
      <c r="CZ26" s="319"/>
      <c r="DA26" s="320"/>
    </row>
    <row r="27" spans="1:105" s="148" customFormat="1" x14ac:dyDescent="0.2">
      <c r="A27" s="311"/>
      <c r="B27" s="303"/>
      <c r="C27" s="303"/>
      <c r="D27" s="303" t="s">
        <v>1637</v>
      </c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03"/>
      <c r="BA27" s="304"/>
      <c r="BB27" s="318">
        <v>4830365</v>
      </c>
      <c r="BC27" s="319"/>
      <c r="BD27" s="319"/>
      <c r="BE27" s="319"/>
      <c r="BF27" s="319"/>
      <c r="BG27" s="319"/>
      <c r="BH27" s="319"/>
      <c r="BI27" s="319"/>
      <c r="BJ27" s="319"/>
      <c r="BK27" s="319"/>
      <c r="BL27" s="319"/>
      <c r="BM27" s="319"/>
      <c r="BN27" s="319"/>
      <c r="BO27" s="319"/>
      <c r="BP27" s="319"/>
      <c r="BQ27" s="319"/>
      <c r="BR27" s="319"/>
      <c r="BS27" s="319"/>
      <c r="BT27" s="319"/>
      <c r="BU27" s="319"/>
      <c r="BV27" s="319"/>
      <c r="BW27" s="319"/>
      <c r="BX27" s="319"/>
      <c r="BY27" s="319"/>
      <c r="BZ27" s="319"/>
      <c r="CA27" s="320"/>
      <c r="CB27" s="318">
        <v>4409685</v>
      </c>
      <c r="CC27" s="319"/>
      <c r="CD27" s="319"/>
      <c r="CE27" s="319"/>
      <c r="CF27" s="319"/>
      <c r="CG27" s="319"/>
      <c r="CH27" s="319"/>
      <c r="CI27" s="319"/>
      <c r="CJ27" s="319"/>
      <c r="CK27" s="319"/>
      <c r="CL27" s="319"/>
      <c r="CM27" s="319"/>
      <c r="CN27" s="319"/>
      <c r="CO27" s="319"/>
      <c r="CP27" s="319"/>
      <c r="CQ27" s="319"/>
      <c r="CR27" s="319"/>
      <c r="CS27" s="319"/>
      <c r="CT27" s="319"/>
      <c r="CU27" s="319"/>
      <c r="CV27" s="319"/>
      <c r="CW27" s="319"/>
      <c r="CX27" s="319"/>
      <c r="CY27" s="319"/>
      <c r="CZ27" s="319"/>
      <c r="DA27" s="320"/>
    </row>
    <row r="28" spans="1:105" s="148" customFormat="1" x14ac:dyDescent="0.2">
      <c r="A28" s="311"/>
      <c r="B28" s="303"/>
      <c r="C28" s="303"/>
      <c r="D28" s="303" t="s">
        <v>1638</v>
      </c>
      <c r="E28" s="303"/>
      <c r="F28" s="303"/>
      <c r="G28" s="303"/>
      <c r="H28" s="303"/>
      <c r="I28" s="303"/>
      <c r="J28" s="303"/>
      <c r="K28" s="303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303"/>
      <c r="X28" s="303"/>
      <c r="Y28" s="303"/>
      <c r="Z28" s="303"/>
      <c r="AA28" s="303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303"/>
      <c r="AN28" s="303"/>
      <c r="AO28" s="303"/>
      <c r="AP28" s="303"/>
      <c r="AQ28" s="303"/>
      <c r="AR28" s="303"/>
      <c r="AS28" s="303"/>
      <c r="AT28" s="303"/>
      <c r="AU28" s="303"/>
      <c r="AV28" s="303"/>
      <c r="AW28" s="303"/>
      <c r="AX28" s="303"/>
      <c r="AY28" s="303"/>
      <c r="AZ28" s="303"/>
      <c r="BA28" s="304"/>
      <c r="BB28" s="328"/>
      <c r="BC28" s="329"/>
      <c r="BD28" s="329"/>
      <c r="BE28" s="329"/>
      <c r="BF28" s="329"/>
      <c r="BG28" s="329"/>
      <c r="BH28" s="329"/>
      <c r="BI28" s="329"/>
      <c r="BJ28" s="329"/>
      <c r="BK28" s="329"/>
      <c r="BL28" s="329"/>
      <c r="BM28" s="329"/>
      <c r="BN28" s="329"/>
      <c r="BO28" s="329"/>
      <c r="BP28" s="329"/>
      <c r="BQ28" s="329"/>
      <c r="BR28" s="329"/>
      <c r="BS28" s="329"/>
      <c r="BT28" s="329"/>
      <c r="BU28" s="329"/>
      <c r="BV28" s="329"/>
      <c r="BW28" s="329"/>
      <c r="BX28" s="329"/>
      <c r="BY28" s="329"/>
      <c r="BZ28" s="329"/>
      <c r="CA28" s="330"/>
      <c r="CB28" s="331"/>
      <c r="CC28" s="332"/>
      <c r="CD28" s="332"/>
      <c r="CE28" s="332"/>
      <c r="CF28" s="332"/>
      <c r="CG28" s="332"/>
      <c r="CH28" s="332"/>
      <c r="CI28" s="332"/>
      <c r="CJ28" s="332"/>
      <c r="CK28" s="332"/>
      <c r="CL28" s="332"/>
      <c r="CM28" s="332"/>
      <c r="CN28" s="332"/>
      <c r="CO28" s="332"/>
      <c r="CP28" s="332"/>
      <c r="CQ28" s="332"/>
      <c r="CR28" s="332"/>
      <c r="CS28" s="332"/>
      <c r="CT28" s="332"/>
      <c r="CU28" s="332"/>
      <c r="CV28" s="332"/>
      <c r="CW28" s="332"/>
      <c r="CX28" s="332"/>
      <c r="CY28" s="332"/>
      <c r="CZ28" s="332"/>
      <c r="DA28" s="333"/>
    </row>
    <row r="29" spans="1:105" s="148" customFormat="1" x14ac:dyDescent="0.2">
      <c r="A29" s="311"/>
      <c r="B29" s="303"/>
      <c r="C29" s="303"/>
      <c r="D29" s="303" t="s">
        <v>1639</v>
      </c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3"/>
      <c r="Q29" s="303"/>
      <c r="R29" s="303"/>
      <c r="S29" s="303"/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4"/>
      <c r="BB29" s="328"/>
      <c r="BC29" s="329"/>
      <c r="BD29" s="329"/>
      <c r="BE29" s="329"/>
      <c r="BF29" s="329"/>
      <c r="BG29" s="329"/>
      <c r="BH29" s="329"/>
      <c r="BI29" s="329"/>
      <c r="BJ29" s="329"/>
      <c r="BK29" s="329"/>
      <c r="BL29" s="329"/>
      <c r="BM29" s="329"/>
      <c r="BN29" s="329"/>
      <c r="BO29" s="329"/>
      <c r="BP29" s="329"/>
      <c r="BQ29" s="329"/>
      <c r="BR29" s="329"/>
      <c r="BS29" s="329"/>
      <c r="BT29" s="329"/>
      <c r="BU29" s="329"/>
      <c r="BV29" s="329"/>
      <c r="BW29" s="329"/>
      <c r="BX29" s="329"/>
      <c r="BY29" s="329"/>
      <c r="BZ29" s="329"/>
      <c r="CA29" s="330"/>
      <c r="CB29" s="331"/>
      <c r="CC29" s="332"/>
      <c r="CD29" s="332"/>
      <c r="CE29" s="332"/>
      <c r="CF29" s="332"/>
      <c r="CG29" s="332"/>
      <c r="CH29" s="332"/>
      <c r="CI29" s="332"/>
      <c r="CJ29" s="332"/>
      <c r="CK29" s="332"/>
      <c r="CL29" s="332"/>
      <c r="CM29" s="332"/>
      <c r="CN29" s="332"/>
      <c r="CO29" s="332"/>
      <c r="CP29" s="332"/>
      <c r="CQ29" s="332"/>
      <c r="CR29" s="332"/>
      <c r="CS29" s="332"/>
      <c r="CT29" s="332"/>
      <c r="CU29" s="332"/>
      <c r="CV29" s="332"/>
      <c r="CW29" s="332"/>
      <c r="CX29" s="332"/>
      <c r="CY29" s="332"/>
      <c r="CZ29" s="332"/>
      <c r="DA29" s="333"/>
    </row>
    <row r="30" spans="1:105" s="148" customFormat="1" x14ac:dyDescent="0.2">
      <c r="A30" s="301"/>
      <c r="B30" s="302"/>
      <c r="C30" s="302"/>
      <c r="D30" s="303" t="s">
        <v>1640</v>
      </c>
      <c r="E30" s="303"/>
      <c r="F30" s="303"/>
      <c r="G30" s="303"/>
      <c r="H30" s="303"/>
      <c r="I30" s="303"/>
      <c r="J30" s="303"/>
      <c r="K30" s="303"/>
      <c r="L30" s="303"/>
      <c r="M30" s="303"/>
      <c r="N30" s="303"/>
      <c r="O30" s="303"/>
      <c r="P30" s="303"/>
      <c r="Q30" s="303"/>
      <c r="R30" s="303"/>
      <c r="S30" s="303"/>
      <c r="T30" s="303"/>
      <c r="U30" s="303"/>
      <c r="V30" s="303"/>
      <c r="W30" s="303"/>
      <c r="X30" s="303"/>
      <c r="Y30" s="303"/>
      <c r="Z30" s="303"/>
      <c r="AA30" s="303"/>
      <c r="AB30" s="303"/>
      <c r="AC30" s="303"/>
      <c r="AD30" s="303"/>
      <c r="AE30" s="303"/>
      <c r="AF30" s="303"/>
      <c r="AG30" s="303"/>
      <c r="AH30" s="303"/>
      <c r="AI30" s="303"/>
      <c r="AJ30" s="303"/>
      <c r="AK30" s="303"/>
      <c r="AL30" s="303"/>
      <c r="AM30" s="303"/>
      <c r="AN30" s="303"/>
      <c r="AO30" s="303"/>
      <c r="AP30" s="303"/>
      <c r="AQ30" s="303"/>
      <c r="AR30" s="303"/>
      <c r="AS30" s="303"/>
      <c r="AT30" s="303"/>
      <c r="AU30" s="303"/>
      <c r="AV30" s="303"/>
      <c r="AW30" s="303"/>
      <c r="AX30" s="303"/>
      <c r="AY30" s="303"/>
      <c r="AZ30" s="303"/>
      <c r="BA30" s="304"/>
      <c r="BB30" s="331">
        <v>9881</v>
      </c>
      <c r="BC30" s="332"/>
      <c r="BD30" s="332"/>
      <c r="BE30" s="332"/>
      <c r="BF30" s="332"/>
      <c r="BG30" s="332"/>
      <c r="BH30" s="332"/>
      <c r="BI30" s="332"/>
      <c r="BJ30" s="332"/>
      <c r="BK30" s="332"/>
      <c r="BL30" s="332"/>
      <c r="BM30" s="332"/>
      <c r="BN30" s="332"/>
      <c r="BO30" s="332"/>
      <c r="BP30" s="332"/>
      <c r="BQ30" s="332"/>
      <c r="BR30" s="332"/>
      <c r="BS30" s="332"/>
      <c r="BT30" s="332"/>
      <c r="BU30" s="332"/>
      <c r="BV30" s="332"/>
      <c r="BW30" s="332"/>
      <c r="BX30" s="332"/>
      <c r="BY30" s="332"/>
      <c r="BZ30" s="332"/>
      <c r="CA30" s="333"/>
      <c r="CB30" s="331">
        <v>13586</v>
      </c>
      <c r="CC30" s="332"/>
      <c r="CD30" s="332"/>
      <c r="CE30" s="332"/>
      <c r="CF30" s="332"/>
      <c r="CG30" s="332"/>
      <c r="CH30" s="332"/>
      <c r="CI30" s="332"/>
      <c r="CJ30" s="332"/>
      <c r="CK30" s="332"/>
      <c r="CL30" s="332"/>
      <c r="CM30" s="332"/>
      <c r="CN30" s="332"/>
      <c r="CO30" s="332"/>
      <c r="CP30" s="332"/>
      <c r="CQ30" s="332"/>
      <c r="CR30" s="332"/>
      <c r="CS30" s="332"/>
      <c r="CT30" s="332"/>
      <c r="CU30" s="332"/>
      <c r="CV30" s="332"/>
      <c r="CW30" s="332"/>
      <c r="CX30" s="332"/>
      <c r="CY30" s="332"/>
      <c r="CZ30" s="332"/>
      <c r="DA30" s="333"/>
    </row>
    <row r="31" spans="1:105" s="148" customFormat="1" x14ac:dyDescent="0.2">
      <c r="A31" s="159"/>
      <c r="B31" s="303" t="s">
        <v>1641</v>
      </c>
      <c r="C31" s="303"/>
      <c r="D31" s="303"/>
      <c r="E31" s="303"/>
      <c r="F31" s="303"/>
      <c r="G31" s="303"/>
      <c r="H31" s="303"/>
      <c r="I31" s="303"/>
      <c r="J31" s="303"/>
      <c r="K31" s="303"/>
      <c r="L31" s="303"/>
      <c r="M31" s="303"/>
      <c r="N31" s="303"/>
      <c r="O31" s="303"/>
      <c r="P31" s="303"/>
      <c r="Q31" s="303"/>
      <c r="R31" s="303"/>
      <c r="S31" s="303"/>
      <c r="T31" s="303"/>
      <c r="U31" s="303"/>
      <c r="V31" s="303"/>
      <c r="W31" s="303"/>
      <c r="X31" s="303"/>
      <c r="Y31" s="303"/>
      <c r="Z31" s="303"/>
      <c r="AA31" s="303"/>
      <c r="AB31" s="303"/>
      <c r="AC31" s="303"/>
      <c r="AD31" s="303"/>
      <c r="AE31" s="303"/>
      <c r="AF31" s="303"/>
      <c r="AG31" s="303"/>
      <c r="AH31" s="303"/>
      <c r="AI31" s="303"/>
      <c r="AJ31" s="303"/>
      <c r="AK31" s="303"/>
      <c r="AL31" s="303"/>
      <c r="AM31" s="303"/>
      <c r="AN31" s="303"/>
      <c r="AO31" s="303"/>
      <c r="AP31" s="303"/>
      <c r="AQ31" s="303"/>
      <c r="AR31" s="303"/>
      <c r="AS31" s="303"/>
      <c r="AT31" s="303"/>
      <c r="AU31" s="303"/>
      <c r="AV31" s="303"/>
      <c r="AW31" s="303"/>
      <c r="AX31" s="303"/>
      <c r="AY31" s="303"/>
      <c r="AZ31" s="303"/>
      <c r="BA31" s="304"/>
      <c r="BB31" s="318">
        <v>9330435</v>
      </c>
      <c r="BC31" s="319"/>
      <c r="BD31" s="319"/>
      <c r="BE31" s="319"/>
      <c r="BF31" s="319"/>
      <c r="BG31" s="319"/>
      <c r="BH31" s="319"/>
      <c r="BI31" s="319"/>
      <c r="BJ31" s="319"/>
      <c r="BK31" s="319"/>
      <c r="BL31" s="319"/>
      <c r="BM31" s="319"/>
      <c r="BN31" s="319"/>
      <c r="BO31" s="319"/>
      <c r="BP31" s="319"/>
      <c r="BQ31" s="319"/>
      <c r="BR31" s="319"/>
      <c r="BS31" s="319"/>
      <c r="BT31" s="319"/>
      <c r="BU31" s="319"/>
      <c r="BV31" s="319"/>
      <c r="BW31" s="319"/>
      <c r="BX31" s="319"/>
      <c r="BY31" s="319"/>
      <c r="BZ31" s="319"/>
      <c r="CA31" s="320"/>
      <c r="CB31" s="318">
        <v>6138090</v>
      </c>
      <c r="CC31" s="319"/>
      <c r="CD31" s="319"/>
      <c r="CE31" s="319"/>
      <c r="CF31" s="319"/>
      <c r="CG31" s="319"/>
      <c r="CH31" s="319"/>
      <c r="CI31" s="319"/>
      <c r="CJ31" s="319"/>
      <c r="CK31" s="319"/>
      <c r="CL31" s="319"/>
      <c r="CM31" s="319"/>
      <c r="CN31" s="319"/>
      <c r="CO31" s="319"/>
      <c r="CP31" s="319"/>
      <c r="CQ31" s="319"/>
      <c r="CR31" s="319"/>
      <c r="CS31" s="319"/>
      <c r="CT31" s="319"/>
      <c r="CU31" s="319"/>
      <c r="CV31" s="319"/>
      <c r="CW31" s="319"/>
      <c r="CX31" s="319"/>
      <c r="CY31" s="319"/>
      <c r="CZ31" s="319"/>
      <c r="DA31" s="320"/>
    </row>
    <row r="32" spans="1:105" s="148" customFormat="1" x14ac:dyDescent="0.2">
      <c r="A32" s="311"/>
      <c r="B32" s="303"/>
      <c r="C32" s="303"/>
      <c r="D32" s="303" t="s">
        <v>1642</v>
      </c>
      <c r="E32" s="303"/>
      <c r="F32" s="303"/>
      <c r="G32" s="303"/>
      <c r="H32" s="303"/>
      <c r="I32" s="303"/>
      <c r="J32" s="303"/>
      <c r="K32" s="303"/>
      <c r="L32" s="303"/>
      <c r="M32" s="303"/>
      <c r="N32" s="303"/>
      <c r="O32" s="303"/>
      <c r="P32" s="303"/>
      <c r="Q32" s="303"/>
      <c r="R32" s="303"/>
      <c r="S32" s="303"/>
      <c r="T32" s="303"/>
      <c r="U32" s="303"/>
      <c r="V32" s="303"/>
      <c r="W32" s="303"/>
      <c r="X32" s="303"/>
      <c r="Y32" s="303"/>
      <c r="Z32" s="303"/>
      <c r="AA32" s="303"/>
      <c r="AB32" s="303"/>
      <c r="AC32" s="303"/>
      <c r="AD32" s="303"/>
      <c r="AE32" s="303"/>
      <c r="AF32" s="303"/>
      <c r="AG32" s="303"/>
      <c r="AH32" s="303"/>
      <c r="AI32" s="303"/>
      <c r="AJ32" s="303"/>
      <c r="AK32" s="303"/>
      <c r="AL32" s="303"/>
      <c r="AM32" s="303"/>
      <c r="AN32" s="303"/>
      <c r="AO32" s="303"/>
      <c r="AP32" s="303"/>
      <c r="AQ32" s="303"/>
      <c r="AR32" s="303"/>
      <c r="AS32" s="303"/>
      <c r="AT32" s="303"/>
      <c r="AU32" s="303"/>
      <c r="AV32" s="303"/>
      <c r="AW32" s="303"/>
      <c r="AX32" s="303"/>
      <c r="AY32" s="303"/>
      <c r="AZ32" s="303"/>
      <c r="BA32" s="304"/>
      <c r="BB32" s="318">
        <v>4707</v>
      </c>
      <c r="BC32" s="319"/>
      <c r="BD32" s="319"/>
      <c r="BE32" s="319"/>
      <c r="BF32" s="319"/>
      <c r="BG32" s="319"/>
      <c r="BH32" s="319"/>
      <c r="BI32" s="319"/>
      <c r="BJ32" s="319"/>
      <c r="BK32" s="319"/>
      <c r="BL32" s="319"/>
      <c r="BM32" s="319"/>
      <c r="BN32" s="319"/>
      <c r="BO32" s="319"/>
      <c r="BP32" s="319"/>
      <c r="BQ32" s="319"/>
      <c r="BR32" s="319"/>
      <c r="BS32" s="319"/>
      <c r="BT32" s="319"/>
      <c r="BU32" s="319"/>
      <c r="BV32" s="319"/>
      <c r="BW32" s="319"/>
      <c r="BX32" s="319"/>
      <c r="BY32" s="319"/>
      <c r="BZ32" s="319"/>
      <c r="CA32" s="320"/>
      <c r="CB32" s="318">
        <v>960155</v>
      </c>
      <c r="CC32" s="319"/>
      <c r="CD32" s="319"/>
      <c r="CE32" s="319"/>
      <c r="CF32" s="319"/>
      <c r="CG32" s="319"/>
      <c r="CH32" s="319"/>
      <c r="CI32" s="319"/>
      <c r="CJ32" s="319"/>
      <c r="CK32" s="319"/>
      <c r="CL32" s="319"/>
      <c r="CM32" s="319"/>
      <c r="CN32" s="319"/>
      <c r="CO32" s="319"/>
      <c r="CP32" s="319"/>
      <c r="CQ32" s="319"/>
      <c r="CR32" s="319"/>
      <c r="CS32" s="319"/>
      <c r="CT32" s="319"/>
      <c r="CU32" s="319"/>
      <c r="CV32" s="319"/>
      <c r="CW32" s="319"/>
      <c r="CX32" s="319"/>
      <c r="CY32" s="319"/>
      <c r="CZ32" s="319"/>
      <c r="DA32" s="320"/>
    </row>
    <row r="33" spans="1:105" s="148" customFormat="1" x14ac:dyDescent="0.2">
      <c r="A33" s="301"/>
      <c r="B33" s="302"/>
      <c r="C33" s="302"/>
      <c r="D33" s="303" t="s">
        <v>1643</v>
      </c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3"/>
      <c r="Q33" s="303"/>
      <c r="R33" s="303"/>
      <c r="S33" s="303"/>
      <c r="T33" s="303"/>
      <c r="U33" s="303"/>
      <c r="V33" s="303"/>
      <c r="W33" s="303"/>
      <c r="X33" s="303"/>
      <c r="Y33" s="303"/>
      <c r="Z33" s="303"/>
      <c r="AA33" s="303"/>
      <c r="AB33" s="303"/>
      <c r="AC33" s="303"/>
      <c r="AD33" s="303"/>
      <c r="AE33" s="303"/>
      <c r="AF33" s="303"/>
      <c r="AG33" s="303"/>
      <c r="AH33" s="303"/>
      <c r="AI33" s="303"/>
      <c r="AJ33" s="303"/>
      <c r="AK33" s="303"/>
      <c r="AL33" s="303"/>
      <c r="AM33" s="303"/>
      <c r="AN33" s="303"/>
      <c r="AO33" s="303"/>
      <c r="AP33" s="303"/>
      <c r="AQ33" s="303"/>
      <c r="AR33" s="303"/>
      <c r="AS33" s="303"/>
      <c r="AT33" s="303"/>
      <c r="AU33" s="303"/>
      <c r="AV33" s="303"/>
      <c r="AW33" s="303"/>
      <c r="AX33" s="303"/>
      <c r="AY33" s="303"/>
      <c r="AZ33" s="303"/>
      <c r="BA33" s="304"/>
      <c r="BB33" s="318">
        <v>8906864</v>
      </c>
      <c r="BC33" s="319"/>
      <c r="BD33" s="319"/>
      <c r="BE33" s="319"/>
      <c r="BF33" s="319"/>
      <c r="BG33" s="319"/>
      <c r="BH33" s="319"/>
      <c r="BI33" s="319"/>
      <c r="BJ33" s="319"/>
      <c r="BK33" s="319"/>
      <c r="BL33" s="319"/>
      <c r="BM33" s="319"/>
      <c r="BN33" s="319"/>
      <c r="BO33" s="319"/>
      <c r="BP33" s="319"/>
      <c r="BQ33" s="319"/>
      <c r="BR33" s="319"/>
      <c r="BS33" s="319"/>
      <c r="BT33" s="319"/>
      <c r="BU33" s="319"/>
      <c r="BV33" s="319"/>
      <c r="BW33" s="319"/>
      <c r="BX33" s="319"/>
      <c r="BY33" s="319"/>
      <c r="BZ33" s="319"/>
      <c r="CA33" s="320"/>
      <c r="CB33" s="318">
        <v>4993206</v>
      </c>
      <c r="CC33" s="319"/>
      <c r="CD33" s="319"/>
      <c r="CE33" s="319"/>
      <c r="CF33" s="319"/>
      <c r="CG33" s="319"/>
      <c r="CH33" s="319"/>
      <c r="CI33" s="319"/>
      <c r="CJ33" s="319"/>
      <c r="CK33" s="319"/>
      <c r="CL33" s="319"/>
      <c r="CM33" s="319"/>
      <c r="CN33" s="319"/>
      <c r="CO33" s="319"/>
      <c r="CP33" s="319"/>
      <c r="CQ33" s="319"/>
      <c r="CR33" s="319"/>
      <c r="CS33" s="319"/>
      <c r="CT33" s="319"/>
      <c r="CU33" s="319"/>
      <c r="CV33" s="319"/>
      <c r="CW33" s="319"/>
      <c r="CX33" s="319"/>
      <c r="CY33" s="319"/>
      <c r="CZ33" s="319"/>
      <c r="DA33" s="320"/>
    </row>
    <row r="34" spans="1:105" s="160" customFormat="1" x14ac:dyDescent="0.2">
      <c r="A34" s="323"/>
      <c r="B34" s="324"/>
      <c r="C34" s="324"/>
      <c r="D34" s="324"/>
      <c r="E34" s="324"/>
      <c r="F34" s="324" t="s">
        <v>1644</v>
      </c>
      <c r="G34" s="324"/>
      <c r="H34" s="324"/>
      <c r="I34" s="324"/>
      <c r="J34" s="324"/>
      <c r="K34" s="324"/>
      <c r="L34" s="324"/>
      <c r="M34" s="324"/>
      <c r="N34" s="324"/>
      <c r="O34" s="324"/>
      <c r="P34" s="324"/>
      <c r="Q34" s="324"/>
      <c r="R34" s="324"/>
      <c r="S34" s="324"/>
      <c r="T34" s="324"/>
      <c r="U34" s="324"/>
      <c r="V34" s="324"/>
      <c r="W34" s="324"/>
      <c r="X34" s="324"/>
      <c r="Y34" s="324"/>
      <c r="Z34" s="324"/>
      <c r="AA34" s="324"/>
      <c r="AB34" s="324"/>
      <c r="AC34" s="324"/>
      <c r="AD34" s="324"/>
      <c r="AE34" s="324"/>
      <c r="AF34" s="324"/>
      <c r="AG34" s="324"/>
      <c r="AH34" s="324"/>
      <c r="AI34" s="324"/>
      <c r="AJ34" s="324"/>
      <c r="AK34" s="324"/>
      <c r="AL34" s="324"/>
      <c r="AM34" s="324"/>
      <c r="AN34" s="324"/>
      <c r="AO34" s="324"/>
      <c r="AP34" s="324"/>
      <c r="AQ34" s="324"/>
      <c r="AR34" s="324"/>
      <c r="AS34" s="324"/>
      <c r="AT34" s="324"/>
      <c r="AU34" s="324"/>
      <c r="AV34" s="324"/>
      <c r="AW34" s="324"/>
      <c r="AX34" s="324"/>
      <c r="AY34" s="324"/>
      <c r="AZ34" s="324"/>
      <c r="BA34" s="325"/>
      <c r="BB34" s="318">
        <v>1012935</v>
      </c>
      <c r="BC34" s="319"/>
      <c r="BD34" s="319"/>
      <c r="BE34" s="319"/>
      <c r="BF34" s="319"/>
      <c r="BG34" s="319"/>
      <c r="BH34" s="319"/>
      <c r="BI34" s="319"/>
      <c r="BJ34" s="319"/>
      <c r="BK34" s="319"/>
      <c r="BL34" s="319"/>
      <c r="BM34" s="319"/>
      <c r="BN34" s="319"/>
      <c r="BO34" s="319"/>
      <c r="BP34" s="319"/>
      <c r="BQ34" s="319"/>
      <c r="BR34" s="319"/>
      <c r="BS34" s="319"/>
      <c r="BT34" s="319"/>
      <c r="BU34" s="319"/>
      <c r="BV34" s="319"/>
      <c r="BW34" s="319"/>
      <c r="BX34" s="319"/>
      <c r="BY34" s="319"/>
      <c r="BZ34" s="319"/>
      <c r="CA34" s="320"/>
      <c r="CB34" s="318">
        <v>740353.54799999995</v>
      </c>
      <c r="CC34" s="319"/>
      <c r="CD34" s="319"/>
      <c r="CE34" s="319"/>
      <c r="CF34" s="319"/>
      <c r="CG34" s="319"/>
      <c r="CH34" s="319"/>
      <c r="CI34" s="319"/>
      <c r="CJ34" s="319"/>
      <c r="CK34" s="319"/>
      <c r="CL34" s="319"/>
      <c r="CM34" s="319"/>
      <c r="CN34" s="319"/>
      <c r="CO34" s="319"/>
      <c r="CP34" s="319"/>
      <c r="CQ34" s="319"/>
      <c r="CR34" s="319"/>
      <c r="CS34" s="319"/>
      <c r="CT34" s="319"/>
      <c r="CU34" s="319"/>
      <c r="CV34" s="319"/>
      <c r="CW34" s="319"/>
      <c r="CX34" s="319"/>
      <c r="CY34" s="319"/>
      <c r="CZ34" s="319"/>
      <c r="DA34" s="320"/>
    </row>
    <row r="35" spans="1:105" s="160" customFormat="1" x14ac:dyDescent="0.2">
      <c r="A35" s="323"/>
      <c r="B35" s="324"/>
      <c r="C35" s="324"/>
      <c r="D35" s="324"/>
      <c r="E35" s="324"/>
      <c r="F35" s="324" t="s">
        <v>1645</v>
      </c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324"/>
      <c r="T35" s="324"/>
      <c r="U35" s="324"/>
      <c r="V35" s="324"/>
      <c r="W35" s="324"/>
      <c r="X35" s="324"/>
      <c r="Y35" s="324"/>
      <c r="Z35" s="324"/>
      <c r="AA35" s="324"/>
      <c r="AB35" s="324"/>
      <c r="AC35" s="324"/>
      <c r="AD35" s="324"/>
      <c r="AE35" s="324"/>
      <c r="AF35" s="324"/>
      <c r="AG35" s="324"/>
      <c r="AH35" s="324"/>
      <c r="AI35" s="324"/>
      <c r="AJ35" s="324"/>
      <c r="AK35" s="324"/>
      <c r="AL35" s="324"/>
      <c r="AM35" s="324"/>
      <c r="AN35" s="324"/>
      <c r="AO35" s="324"/>
      <c r="AP35" s="324"/>
      <c r="AQ35" s="324"/>
      <c r="AR35" s="324"/>
      <c r="AS35" s="324"/>
      <c r="AT35" s="324"/>
      <c r="AU35" s="324"/>
      <c r="AV35" s="324"/>
      <c r="AW35" s="324"/>
      <c r="AX35" s="324"/>
      <c r="AY35" s="324"/>
      <c r="AZ35" s="324"/>
      <c r="BA35" s="325"/>
      <c r="BB35" s="318">
        <v>401183</v>
      </c>
      <c r="BC35" s="319"/>
      <c r="BD35" s="319"/>
      <c r="BE35" s="319"/>
      <c r="BF35" s="319"/>
      <c r="BG35" s="319"/>
      <c r="BH35" s="319"/>
      <c r="BI35" s="319"/>
      <c r="BJ35" s="319"/>
      <c r="BK35" s="319"/>
      <c r="BL35" s="319"/>
      <c r="BM35" s="319"/>
      <c r="BN35" s="319"/>
      <c r="BO35" s="319"/>
      <c r="BP35" s="319"/>
      <c r="BQ35" s="319"/>
      <c r="BR35" s="319"/>
      <c r="BS35" s="319"/>
      <c r="BT35" s="319"/>
      <c r="BU35" s="319"/>
      <c r="BV35" s="319"/>
      <c r="BW35" s="319"/>
      <c r="BX35" s="319"/>
      <c r="BY35" s="319"/>
      <c r="BZ35" s="319"/>
      <c r="CA35" s="320"/>
      <c r="CB35" s="318">
        <v>263003</v>
      </c>
      <c r="CC35" s="319"/>
      <c r="CD35" s="319"/>
      <c r="CE35" s="319"/>
      <c r="CF35" s="319"/>
      <c r="CG35" s="319"/>
      <c r="CH35" s="319"/>
      <c r="CI35" s="319"/>
      <c r="CJ35" s="319"/>
      <c r="CK35" s="319"/>
      <c r="CL35" s="319"/>
      <c r="CM35" s="319"/>
      <c r="CN35" s="319"/>
      <c r="CO35" s="319"/>
      <c r="CP35" s="319"/>
      <c r="CQ35" s="319"/>
      <c r="CR35" s="319"/>
      <c r="CS35" s="319"/>
      <c r="CT35" s="319"/>
      <c r="CU35" s="319"/>
      <c r="CV35" s="319"/>
      <c r="CW35" s="319"/>
      <c r="CX35" s="319"/>
      <c r="CY35" s="319"/>
      <c r="CZ35" s="319"/>
      <c r="DA35" s="320"/>
    </row>
    <row r="36" spans="1:105" s="160" customFormat="1" x14ac:dyDescent="0.2">
      <c r="A36" s="326"/>
      <c r="B36" s="327"/>
      <c r="C36" s="327"/>
      <c r="D36" s="327"/>
      <c r="E36" s="327"/>
      <c r="F36" s="324" t="s">
        <v>1646</v>
      </c>
      <c r="G36" s="324"/>
      <c r="H36" s="324"/>
      <c r="I36" s="324"/>
      <c r="J36" s="324"/>
      <c r="K36" s="324"/>
      <c r="L36" s="324"/>
      <c r="M36" s="324"/>
      <c r="N36" s="324"/>
      <c r="O36" s="324"/>
      <c r="P36" s="324"/>
      <c r="Q36" s="324"/>
      <c r="R36" s="324"/>
      <c r="S36" s="324"/>
      <c r="T36" s="324"/>
      <c r="U36" s="324"/>
      <c r="V36" s="324"/>
      <c r="W36" s="324"/>
      <c r="X36" s="324"/>
      <c r="Y36" s="324"/>
      <c r="Z36" s="324"/>
      <c r="AA36" s="324"/>
      <c r="AB36" s="324"/>
      <c r="AC36" s="324"/>
      <c r="AD36" s="324"/>
      <c r="AE36" s="324"/>
      <c r="AF36" s="324"/>
      <c r="AG36" s="324"/>
      <c r="AH36" s="324"/>
      <c r="AI36" s="324"/>
      <c r="AJ36" s="324"/>
      <c r="AK36" s="324"/>
      <c r="AL36" s="324"/>
      <c r="AM36" s="324"/>
      <c r="AN36" s="324"/>
      <c r="AO36" s="324"/>
      <c r="AP36" s="324"/>
      <c r="AQ36" s="324"/>
      <c r="AR36" s="324"/>
      <c r="AS36" s="324"/>
      <c r="AT36" s="324"/>
      <c r="AU36" s="324"/>
      <c r="AV36" s="324"/>
      <c r="AW36" s="324"/>
      <c r="AX36" s="324"/>
      <c r="AY36" s="324"/>
      <c r="AZ36" s="324"/>
      <c r="BA36" s="325"/>
      <c r="BB36" s="318">
        <v>19026</v>
      </c>
      <c r="BC36" s="319"/>
      <c r="BD36" s="319"/>
      <c r="BE36" s="319"/>
      <c r="BF36" s="319"/>
      <c r="BG36" s="319"/>
      <c r="BH36" s="319"/>
      <c r="BI36" s="319"/>
      <c r="BJ36" s="319"/>
      <c r="BK36" s="319"/>
      <c r="BL36" s="319"/>
      <c r="BM36" s="319"/>
      <c r="BN36" s="319"/>
      <c r="BO36" s="319"/>
      <c r="BP36" s="319"/>
      <c r="BQ36" s="319"/>
      <c r="BR36" s="319"/>
      <c r="BS36" s="319"/>
      <c r="BT36" s="319"/>
      <c r="BU36" s="319"/>
      <c r="BV36" s="319"/>
      <c r="BW36" s="319"/>
      <c r="BX36" s="319"/>
      <c r="BY36" s="319"/>
      <c r="BZ36" s="319"/>
      <c r="CA36" s="320"/>
      <c r="CB36" s="318">
        <v>19444</v>
      </c>
      <c r="CC36" s="319"/>
      <c r="CD36" s="319"/>
      <c r="CE36" s="319"/>
      <c r="CF36" s="319"/>
      <c r="CG36" s="319"/>
      <c r="CH36" s="319"/>
      <c r="CI36" s="319"/>
      <c r="CJ36" s="319"/>
      <c r="CK36" s="319"/>
      <c r="CL36" s="319"/>
      <c r="CM36" s="319"/>
      <c r="CN36" s="319"/>
      <c r="CO36" s="319"/>
      <c r="CP36" s="319"/>
      <c r="CQ36" s="319"/>
      <c r="CR36" s="319"/>
      <c r="CS36" s="319"/>
      <c r="CT36" s="319"/>
      <c r="CU36" s="319"/>
      <c r="CV36" s="319"/>
      <c r="CW36" s="319"/>
      <c r="CX36" s="319"/>
      <c r="CY36" s="319"/>
      <c r="CZ36" s="319"/>
      <c r="DA36" s="320"/>
    </row>
    <row r="37" spans="1:105" s="148" customFormat="1" x14ac:dyDescent="0.2">
      <c r="A37" s="159"/>
      <c r="B37" s="303" t="s">
        <v>1647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4"/>
      <c r="BB37" s="318">
        <v>298658</v>
      </c>
      <c r="BC37" s="319"/>
      <c r="BD37" s="319"/>
      <c r="BE37" s="319"/>
      <c r="BF37" s="319"/>
      <c r="BG37" s="319"/>
      <c r="BH37" s="319"/>
      <c r="BI37" s="319"/>
      <c r="BJ37" s="319"/>
      <c r="BK37" s="319"/>
      <c r="BL37" s="319"/>
      <c r="BM37" s="319"/>
      <c r="BN37" s="319"/>
      <c r="BO37" s="319"/>
      <c r="BP37" s="319"/>
      <c r="BQ37" s="319"/>
      <c r="BR37" s="319"/>
      <c r="BS37" s="319"/>
      <c r="BT37" s="319"/>
      <c r="BU37" s="319"/>
      <c r="BV37" s="319"/>
      <c r="BW37" s="319"/>
      <c r="BX37" s="319"/>
      <c r="BY37" s="319"/>
      <c r="BZ37" s="319"/>
      <c r="CA37" s="320"/>
      <c r="CB37" s="318">
        <v>388210</v>
      </c>
      <c r="CC37" s="319"/>
      <c r="CD37" s="319"/>
      <c r="CE37" s="319"/>
      <c r="CF37" s="319"/>
      <c r="CG37" s="319"/>
      <c r="CH37" s="319"/>
      <c r="CI37" s="319"/>
      <c r="CJ37" s="319"/>
      <c r="CK37" s="319"/>
      <c r="CL37" s="319"/>
      <c r="CM37" s="319"/>
      <c r="CN37" s="319"/>
      <c r="CO37" s="319"/>
      <c r="CP37" s="319"/>
      <c r="CQ37" s="319"/>
      <c r="CR37" s="319"/>
      <c r="CS37" s="319"/>
      <c r="CT37" s="319"/>
      <c r="CU37" s="319"/>
      <c r="CV37" s="319"/>
      <c r="CW37" s="319"/>
      <c r="CX37" s="319"/>
      <c r="CY37" s="319"/>
      <c r="CZ37" s="319"/>
      <c r="DA37" s="320"/>
    </row>
    <row r="38" spans="1:105" ht="13.5" x14ac:dyDescent="0.2">
      <c r="A38" s="308" t="s">
        <v>1648</v>
      </c>
      <c r="B38" s="309"/>
      <c r="C38" s="309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309"/>
      <c r="AF38" s="309"/>
      <c r="AG38" s="309"/>
      <c r="AH38" s="309"/>
      <c r="AI38" s="309"/>
      <c r="AJ38" s="309"/>
      <c r="AK38" s="309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9"/>
      <c r="AY38" s="309"/>
      <c r="AZ38" s="309"/>
      <c r="BA38" s="309"/>
      <c r="BB38" s="309"/>
      <c r="BC38" s="309"/>
      <c r="BD38" s="309"/>
      <c r="BE38" s="309"/>
      <c r="BF38" s="309"/>
      <c r="BG38" s="309"/>
      <c r="BH38" s="309"/>
      <c r="BI38" s="309"/>
      <c r="BJ38" s="309"/>
      <c r="BK38" s="309"/>
      <c r="BL38" s="309"/>
      <c r="BM38" s="309"/>
      <c r="BN38" s="309"/>
      <c r="BO38" s="309"/>
      <c r="BP38" s="309"/>
      <c r="BQ38" s="309"/>
      <c r="BR38" s="309"/>
      <c r="BS38" s="309"/>
      <c r="BT38" s="309"/>
      <c r="BU38" s="309"/>
      <c r="BV38" s="309"/>
      <c r="BW38" s="309"/>
      <c r="BX38" s="309"/>
      <c r="BY38" s="309"/>
      <c r="BZ38" s="309"/>
      <c r="CA38" s="309"/>
      <c r="CB38" s="309"/>
      <c r="CC38" s="309"/>
      <c r="CD38" s="309"/>
      <c r="CE38" s="309"/>
      <c r="CF38" s="309"/>
      <c r="CG38" s="309"/>
      <c r="CH38" s="309"/>
      <c r="CI38" s="309"/>
      <c r="CJ38" s="309"/>
      <c r="CK38" s="309"/>
      <c r="CL38" s="309"/>
      <c r="CM38" s="309"/>
      <c r="CN38" s="309"/>
      <c r="CO38" s="309"/>
      <c r="CP38" s="309"/>
      <c r="CQ38" s="309"/>
      <c r="CR38" s="309"/>
      <c r="CS38" s="309"/>
      <c r="CT38" s="309"/>
      <c r="CU38" s="309"/>
      <c r="CV38" s="309"/>
      <c r="CW38" s="309"/>
      <c r="CX38" s="309"/>
      <c r="CY38" s="309"/>
      <c r="CZ38" s="309"/>
      <c r="DA38" s="310"/>
    </row>
    <row r="39" spans="1:105" s="148" customFormat="1" ht="25.5" customHeight="1" x14ac:dyDescent="0.2">
      <c r="A39" s="158"/>
      <c r="B39" s="321" t="s">
        <v>1649</v>
      </c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321"/>
      <c r="U39" s="321"/>
      <c r="V39" s="321"/>
      <c r="W39" s="321"/>
      <c r="X39" s="321"/>
      <c r="Y39" s="321"/>
      <c r="Z39" s="321"/>
      <c r="AA39" s="321"/>
      <c r="AB39" s="321"/>
      <c r="AC39" s="321"/>
      <c r="AD39" s="321"/>
      <c r="AE39" s="321"/>
      <c r="AF39" s="321"/>
      <c r="AG39" s="321"/>
      <c r="AH39" s="321"/>
      <c r="AI39" s="321"/>
      <c r="AJ39" s="321"/>
      <c r="AK39" s="321"/>
      <c r="AL39" s="321"/>
      <c r="AM39" s="321"/>
      <c r="AN39" s="321"/>
      <c r="AO39" s="321"/>
      <c r="AP39" s="321"/>
      <c r="AQ39" s="321"/>
      <c r="AR39" s="321"/>
      <c r="AS39" s="321"/>
      <c r="AT39" s="321"/>
      <c r="AU39" s="321"/>
      <c r="AV39" s="321"/>
      <c r="AW39" s="321"/>
      <c r="AX39" s="321"/>
      <c r="AY39" s="321"/>
      <c r="AZ39" s="321"/>
      <c r="BA39" s="322"/>
      <c r="BB39" s="315">
        <v>3049402.25</v>
      </c>
      <c r="BC39" s="316"/>
      <c r="BD39" s="316"/>
      <c r="BE39" s="316"/>
      <c r="BF39" s="316"/>
      <c r="BG39" s="316"/>
      <c r="BH39" s="316"/>
      <c r="BI39" s="316"/>
      <c r="BJ39" s="316"/>
      <c r="BK39" s="316"/>
      <c r="BL39" s="316"/>
      <c r="BM39" s="316"/>
      <c r="BN39" s="316"/>
      <c r="BO39" s="316"/>
      <c r="BP39" s="316"/>
      <c r="BQ39" s="316"/>
      <c r="BR39" s="316"/>
      <c r="BS39" s="316"/>
      <c r="BT39" s="316"/>
      <c r="BU39" s="316"/>
      <c r="BV39" s="316"/>
      <c r="BW39" s="316"/>
      <c r="BX39" s="316"/>
      <c r="BY39" s="316"/>
      <c r="BZ39" s="316"/>
      <c r="CA39" s="316"/>
      <c r="CB39" s="316"/>
      <c r="CC39" s="316"/>
      <c r="CD39" s="316"/>
      <c r="CE39" s="316"/>
      <c r="CF39" s="316"/>
      <c r="CG39" s="316"/>
      <c r="CH39" s="316"/>
      <c r="CI39" s="316"/>
      <c r="CJ39" s="316"/>
      <c r="CK39" s="316"/>
      <c r="CL39" s="316"/>
      <c r="CM39" s="316"/>
      <c r="CN39" s="316"/>
      <c r="CO39" s="316"/>
      <c r="CP39" s="316"/>
      <c r="CQ39" s="316"/>
      <c r="CR39" s="316"/>
      <c r="CS39" s="316"/>
      <c r="CT39" s="316"/>
      <c r="CU39" s="316"/>
      <c r="CV39" s="316"/>
      <c r="CW39" s="316"/>
      <c r="CX39" s="316"/>
      <c r="CY39" s="316"/>
      <c r="CZ39" s="316"/>
      <c r="DA39" s="317"/>
    </row>
    <row r="40" spans="1:105" s="148" customFormat="1" x14ac:dyDescent="0.2">
      <c r="A40" s="158"/>
      <c r="B40" s="303" t="s">
        <v>1650</v>
      </c>
      <c r="C40" s="303"/>
      <c r="D40" s="303"/>
      <c r="E40" s="303"/>
      <c r="F40" s="303"/>
      <c r="G40" s="303"/>
      <c r="H40" s="303"/>
      <c r="I40" s="303"/>
      <c r="J40" s="303"/>
      <c r="K40" s="303"/>
      <c r="L40" s="303"/>
      <c r="M40" s="303"/>
      <c r="N40" s="303"/>
      <c r="O40" s="303"/>
      <c r="P40" s="303"/>
      <c r="Q40" s="303"/>
      <c r="R40" s="303"/>
      <c r="S40" s="303"/>
      <c r="T40" s="303"/>
      <c r="U40" s="303"/>
      <c r="V40" s="303"/>
      <c r="W40" s="303"/>
      <c r="X40" s="303"/>
      <c r="Y40" s="303"/>
      <c r="Z40" s="303"/>
      <c r="AA40" s="303"/>
      <c r="AB40" s="303"/>
      <c r="AC40" s="303"/>
      <c r="AD40" s="303"/>
      <c r="AE40" s="303"/>
      <c r="AF40" s="303"/>
      <c r="AG40" s="303"/>
      <c r="AH40" s="303"/>
      <c r="AI40" s="303"/>
      <c r="AJ40" s="303"/>
      <c r="AK40" s="303"/>
      <c r="AL40" s="303"/>
      <c r="AM40" s="303"/>
      <c r="AN40" s="303"/>
      <c r="AO40" s="303"/>
      <c r="AP40" s="303"/>
      <c r="AQ40" s="303"/>
      <c r="AR40" s="303"/>
      <c r="AS40" s="303"/>
      <c r="AT40" s="303"/>
      <c r="AU40" s="303"/>
      <c r="AV40" s="303"/>
      <c r="AW40" s="303"/>
      <c r="AX40" s="303"/>
      <c r="AY40" s="303"/>
      <c r="AZ40" s="303"/>
      <c r="BA40" s="304"/>
      <c r="BB40" s="312">
        <v>1821152.4282744301</v>
      </c>
      <c r="BC40" s="313"/>
      <c r="BD40" s="313"/>
      <c r="BE40" s="313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313"/>
      <c r="BS40" s="313"/>
      <c r="BT40" s="313"/>
      <c r="BU40" s="313"/>
      <c r="BV40" s="313"/>
      <c r="BW40" s="313"/>
      <c r="BX40" s="313"/>
      <c r="BY40" s="313"/>
      <c r="BZ40" s="313"/>
      <c r="CA40" s="313"/>
      <c r="CB40" s="313"/>
      <c r="CC40" s="313"/>
      <c r="CD40" s="313"/>
      <c r="CE40" s="313"/>
      <c r="CF40" s="313"/>
      <c r="CG40" s="313"/>
      <c r="CH40" s="313"/>
      <c r="CI40" s="313"/>
      <c r="CJ40" s="313"/>
      <c r="CK40" s="313"/>
      <c r="CL40" s="313"/>
      <c r="CM40" s="313"/>
      <c r="CN40" s="313"/>
      <c r="CO40" s="313"/>
      <c r="CP40" s="313"/>
      <c r="CQ40" s="313"/>
      <c r="CR40" s="313"/>
      <c r="CS40" s="313"/>
      <c r="CT40" s="313"/>
      <c r="CU40" s="313"/>
      <c r="CV40" s="313"/>
      <c r="CW40" s="313"/>
      <c r="CX40" s="313"/>
      <c r="CY40" s="313"/>
      <c r="CZ40" s="313"/>
      <c r="DA40" s="314"/>
    </row>
    <row r="41" spans="1:105" s="148" customFormat="1" x14ac:dyDescent="0.2">
      <c r="A41" s="158"/>
      <c r="B41" s="303" t="s">
        <v>1651</v>
      </c>
      <c r="C41" s="303"/>
      <c r="D41" s="303"/>
      <c r="E41" s="303"/>
      <c r="F41" s="303"/>
      <c r="G41" s="303"/>
      <c r="H41" s="303"/>
      <c r="I41" s="303"/>
      <c r="J41" s="303"/>
      <c r="K41" s="303"/>
      <c r="L41" s="303"/>
      <c r="M41" s="303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4"/>
      <c r="BB41" s="315">
        <v>3049402.25</v>
      </c>
      <c r="BC41" s="316"/>
      <c r="BD41" s="316"/>
      <c r="BE41" s="316"/>
      <c r="BF41" s="316"/>
      <c r="BG41" s="316"/>
      <c r="BH41" s="316"/>
      <c r="BI41" s="316"/>
      <c r="BJ41" s="316"/>
      <c r="BK41" s="316"/>
      <c r="BL41" s="316"/>
      <c r="BM41" s="316"/>
      <c r="BN41" s="316"/>
      <c r="BO41" s="316"/>
      <c r="BP41" s="316"/>
      <c r="BQ41" s="316"/>
      <c r="BR41" s="316"/>
      <c r="BS41" s="316"/>
      <c r="BT41" s="316"/>
      <c r="BU41" s="316"/>
      <c r="BV41" s="316"/>
      <c r="BW41" s="316"/>
      <c r="BX41" s="316"/>
      <c r="BY41" s="316"/>
      <c r="BZ41" s="316"/>
      <c r="CA41" s="316"/>
      <c r="CB41" s="316"/>
      <c r="CC41" s="316"/>
      <c r="CD41" s="316"/>
      <c r="CE41" s="316"/>
      <c r="CF41" s="316"/>
      <c r="CG41" s="316"/>
      <c r="CH41" s="316"/>
      <c r="CI41" s="316"/>
      <c r="CJ41" s="316"/>
      <c r="CK41" s="316"/>
      <c r="CL41" s="316"/>
      <c r="CM41" s="316"/>
      <c r="CN41" s="316"/>
      <c r="CO41" s="316"/>
      <c r="CP41" s="316"/>
      <c r="CQ41" s="316"/>
      <c r="CR41" s="316"/>
      <c r="CS41" s="316"/>
      <c r="CT41" s="316"/>
      <c r="CU41" s="316"/>
      <c r="CV41" s="316"/>
      <c r="CW41" s="316"/>
      <c r="CX41" s="316"/>
      <c r="CY41" s="316"/>
      <c r="CZ41" s="316"/>
      <c r="DA41" s="317"/>
    </row>
    <row r="42" spans="1:105" s="148" customFormat="1" x14ac:dyDescent="0.2">
      <c r="A42" s="159"/>
      <c r="B42" s="303" t="s">
        <v>1652</v>
      </c>
      <c r="C42" s="303"/>
      <c r="D42" s="303"/>
      <c r="E42" s="303"/>
      <c r="F42" s="303"/>
      <c r="G42" s="303"/>
      <c r="H42" s="303"/>
      <c r="I42" s="303"/>
      <c r="J42" s="303"/>
      <c r="K42" s="303"/>
      <c r="L42" s="303"/>
      <c r="M42" s="303"/>
      <c r="N42" s="303"/>
      <c r="O42" s="303"/>
      <c r="P42" s="303"/>
      <c r="Q42" s="303"/>
      <c r="R42" s="303"/>
      <c r="S42" s="303"/>
      <c r="T42" s="303"/>
      <c r="U42" s="303"/>
      <c r="V42" s="303"/>
      <c r="W42" s="303"/>
      <c r="X42" s="303"/>
      <c r="Y42" s="303"/>
      <c r="Z42" s="303"/>
      <c r="AA42" s="303"/>
      <c r="AB42" s="303"/>
      <c r="AC42" s="303"/>
      <c r="AD42" s="303"/>
      <c r="AE42" s="303"/>
      <c r="AF42" s="303"/>
      <c r="AG42" s="303"/>
      <c r="AH42" s="303"/>
      <c r="AI42" s="303"/>
      <c r="AJ42" s="303"/>
      <c r="AK42" s="303"/>
      <c r="AL42" s="303"/>
      <c r="AM42" s="303"/>
      <c r="AN42" s="303"/>
      <c r="AO42" s="303"/>
      <c r="AP42" s="303"/>
      <c r="AQ42" s="303"/>
      <c r="AR42" s="303"/>
      <c r="AS42" s="303"/>
      <c r="AT42" s="303"/>
      <c r="AU42" s="303"/>
      <c r="AV42" s="303"/>
      <c r="AW42" s="303"/>
      <c r="AX42" s="303"/>
      <c r="AY42" s="303"/>
      <c r="AZ42" s="303"/>
      <c r="BA42" s="304"/>
      <c r="BB42" s="315">
        <f>BB39-BB41</f>
        <v>0</v>
      </c>
      <c r="BC42" s="316"/>
      <c r="BD42" s="316"/>
      <c r="BE42" s="316"/>
      <c r="BF42" s="316"/>
      <c r="BG42" s="316"/>
      <c r="BH42" s="316"/>
      <c r="BI42" s="316"/>
      <c r="BJ42" s="316"/>
      <c r="BK42" s="316"/>
      <c r="BL42" s="316"/>
      <c r="BM42" s="316"/>
      <c r="BN42" s="316"/>
      <c r="BO42" s="316"/>
      <c r="BP42" s="316"/>
      <c r="BQ42" s="316"/>
      <c r="BR42" s="316"/>
      <c r="BS42" s="316"/>
      <c r="BT42" s="316"/>
      <c r="BU42" s="316"/>
      <c r="BV42" s="316"/>
      <c r="BW42" s="316"/>
      <c r="BX42" s="316"/>
      <c r="BY42" s="316"/>
      <c r="BZ42" s="316"/>
      <c r="CA42" s="316"/>
      <c r="CB42" s="316"/>
      <c r="CC42" s="316"/>
      <c r="CD42" s="316"/>
      <c r="CE42" s="316"/>
      <c r="CF42" s="316"/>
      <c r="CG42" s="316"/>
      <c r="CH42" s="316"/>
      <c r="CI42" s="316"/>
      <c r="CJ42" s="316"/>
      <c r="CK42" s="316"/>
      <c r="CL42" s="316"/>
      <c r="CM42" s="316"/>
      <c r="CN42" s="316"/>
      <c r="CO42" s="316"/>
      <c r="CP42" s="316"/>
      <c r="CQ42" s="316"/>
      <c r="CR42" s="316"/>
      <c r="CS42" s="316"/>
      <c r="CT42" s="316"/>
      <c r="CU42" s="316"/>
      <c r="CV42" s="316"/>
      <c r="CW42" s="316"/>
      <c r="CX42" s="316"/>
      <c r="CY42" s="316"/>
      <c r="CZ42" s="316"/>
      <c r="DA42" s="317"/>
    </row>
    <row r="43" spans="1:105" ht="13.5" x14ac:dyDescent="0.2">
      <c r="A43" s="308" t="s">
        <v>1653</v>
      </c>
      <c r="B43" s="309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9"/>
      <c r="Q43" s="309"/>
      <c r="R43" s="309"/>
      <c r="S43" s="309"/>
      <c r="T43" s="309"/>
      <c r="U43" s="309"/>
      <c r="V43" s="309"/>
      <c r="W43" s="309"/>
      <c r="X43" s="309"/>
      <c r="Y43" s="309"/>
      <c r="Z43" s="309"/>
      <c r="AA43" s="309"/>
      <c r="AB43" s="309"/>
      <c r="AC43" s="309"/>
      <c r="AD43" s="309"/>
      <c r="AE43" s="309"/>
      <c r="AF43" s="309"/>
      <c r="AG43" s="309"/>
      <c r="AH43" s="309"/>
      <c r="AI43" s="309"/>
      <c r="AJ43" s="309"/>
      <c r="AK43" s="309"/>
      <c r="AL43" s="309"/>
      <c r="AM43" s="309"/>
      <c r="AN43" s="309"/>
      <c r="AO43" s="309"/>
      <c r="AP43" s="309"/>
      <c r="AQ43" s="309"/>
      <c r="AR43" s="309"/>
      <c r="AS43" s="309"/>
      <c r="AT43" s="309"/>
      <c r="AU43" s="309"/>
      <c r="AV43" s="309"/>
      <c r="AW43" s="309"/>
      <c r="AX43" s="309"/>
      <c r="AY43" s="309"/>
      <c r="AZ43" s="309"/>
      <c r="BA43" s="309"/>
      <c r="BB43" s="309"/>
      <c r="BC43" s="309"/>
      <c r="BD43" s="309"/>
      <c r="BE43" s="309"/>
      <c r="BF43" s="309"/>
      <c r="BG43" s="309"/>
      <c r="BH43" s="309"/>
      <c r="BI43" s="309"/>
      <c r="BJ43" s="309"/>
      <c r="BK43" s="309"/>
      <c r="BL43" s="309"/>
      <c r="BM43" s="309"/>
      <c r="BN43" s="309"/>
      <c r="BO43" s="309"/>
      <c r="BP43" s="309"/>
      <c r="BQ43" s="309"/>
      <c r="BR43" s="309"/>
      <c r="BS43" s="309"/>
      <c r="BT43" s="309"/>
      <c r="BU43" s="309"/>
      <c r="BV43" s="309"/>
      <c r="BW43" s="309"/>
      <c r="BX43" s="309"/>
      <c r="BY43" s="309"/>
      <c r="BZ43" s="309"/>
      <c r="CA43" s="309"/>
      <c r="CB43" s="309"/>
      <c r="CC43" s="309"/>
      <c r="CD43" s="309"/>
      <c r="CE43" s="309"/>
      <c r="CF43" s="309"/>
      <c r="CG43" s="309"/>
      <c r="CH43" s="309"/>
      <c r="CI43" s="309"/>
      <c r="CJ43" s="309"/>
      <c r="CK43" s="309"/>
      <c r="CL43" s="309"/>
      <c r="CM43" s="309"/>
      <c r="CN43" s="309"/>
      <c r="CO43" s="309"/>
      <c r="CP43" s="309"/>
      <c r="CQ43" s="309"/>
      <c r="CR43" s="309"/>
      <c r="CS43" s="309"/>
      <c r="CT43" s="309"/>
      <c r="CU43" s="309"/>
      <c r="CV43" s="309"/>
      <c r="CW43" s="309"/>
      <c r="CX43" s="309"/>
      <c r="CY43" s="309"/>
      <c r="CZ43" s="309"/>
      <c r="DA43" s="310"/>
    </row>
    <row r="44" spans="1:105" s="148" customFormat="1" x14ac:dyDescent="0.2">
      <c r="A44" s="159"/>
      <c r="B44" s="303" t="s">
        <v>1654</v>
      </c>
      <c r="C44" s="303"/>
      <c r="D44" s="303"/>
      <c r="E44" s="303"/>
      <c r="F44" s="303"/>
      <c r="G44" s="303"/>
      <c r="H44" s="303"/>
      <c r="I44" s="303"/>
      <c r="J44" s="303"/>
      <c r="K44" s="303"/>
      <c r="L44" s="303"/>
      <c r="M44" s="303"/>
      <c r="N44" s="303"/>
      <c r="O44" s="303"/>
      <c r="P44" s="303"/>
      <c r="Q44" s="303"/>
      <c r="R44" s="303"/>
      <c r="S44" s="303"/>
      <c r="T44" s="303"/>
      <c r="U44" s="303"/>
      <c r="V44" s="303"/>
      <c r="W44" s="303"/>
      <c r="X44" s="303"/>
      <c r="Y44" s="303"/>
      <c r="Z44" s="303"/>
      <c r="AA44" s="303"/>
      <c r="AB44" s="303"/>
      <c r="AC44" s="303"/>
      <c r="AD44" s="303"/>
      <c r="AE44" s="303"/>
      <c r="AF44" s="303"/>
      <c r="AG44" s="303"/>
      <c r="AH44" s="303"/>
      <c r="AI44" s="303"/>
      <c r="AJ44" s="303"/>
      <c r="AK44" s="303"/>
      <c r="AL44" s="303"/>
      <c r="AM44" s="303"/>
      <c r="AN44" s="303"/>
      <c r="AO44" s="303"/>
      <c r="AP44" s="303"/>
      <c r="AQ44" s="303"/>
      <c r="AR44" s="303"/>
      <c r="AS44" s="303"/>
      <c r="AT44" s="303"/>
      <c r="AU44" s="303"/>
      <c r="AV44" s="303"/>
      <c r="AW44" s="303"/>
      <c r="AX44" s="303"/>
      <c r="AY44" s="303"/>
      <c r="AZ44" s="303"/>
      <c r="BA44" s="304"/>
      <c r="BB44" s="305"/>
      <c r="BC44" s="306"/>
      <c r="BD44" s="306"/>
      <c r="BE44" s="306"/>
      <c r="BF44" s="306"/>
      <c r="BG44" s="306"/>
      <c r="BH44" s="306"/>
      <c r="BI44" s="306"/>
      <c r="BJ44" s="306"/>
      <c r="BK44" s="306"/>
      <c r="BL44" s="306"/>
      <c r="BM44" s="306"/>
      <c r="BN44" s="306"/>
      <c r="BO44" s="306"/>
      <c r="BP44" s="306"/>
      <c r="BQ44" s="306"/>
      <c r="BR44" s="306"/>
      <c r="BS44" s="306"/>
      <c r="BT44" s="306"/>
      <c r="BU44" s="306"/>
      <c r="BV44" s="306"/>
      <c r="BW44" s="306"/>
      <c r="BX44" s="306"/>
      <c r="BY44" s="306"/>
      <c r="BZ44" s="306"/>
      <c r="CA44" s="307"/>
      <c r="CB44" s="305"/>
      <c r="CC44" s="306"/>
      <c r="CD44" s="306"/>
      <c r="CE44" s="306"/>
      <c r="CF44" s="306"/>
      <c r="CG44" s="306"/>
      <c r="CH44" s="306"/>
      <c r="CI44" s="306"/>
      <c r="CJ44" s="306"/>
      <c r="CK44" s="306"/>
      <c r="CL44" s="306"/>
      <c r="CM44" s="306"/>
      <c r="CN44" s="306"/>
      <c r="CO44" s="306"/>
      <c r="CP44" s="306"/>
      <c r="CQ44" s="306"/>
      <c r="CR44" s="306"/>
      <c r="CS44" s="306"/>
      <c r="CT44" s="306"/>
      <c r="CU44" s="306"/>
      <c r="CV44" s="306"/>
      <c r="CW44" s="306"/>
      <c r="CX44" s="306"/>
      <c r="CY44" s="306"/>
      <c r="CZ44" s="306"/>
      <c r="DA44" s="307"/>
    </row>
    <row r="45" spans="1:105" s="148" customFormat="1" x14ac:dyDescent="0.2">
      <c r="A45" s="311"/>
      <c r="B45" s="303"/>
      <c r="C45" s="303"/>
      <c r="D45" s="303" t="s">
        <v>1655</v>
      </c>
      <c r="E45" s="303"/>
      <c r="F45" s="303"/>
      <c r="G45" s="303"/>
      <c r="H45" s="303"/>
      <c r="I45" s="303"/>
      <c r="J45" s="303"/>
      <c r="K45" s="303"/>
      <c r="L45" s="303"/>
      <c r="M45" s="303"/>
      <c r="N45" s="303"/>
      <c r="O45" s="303"/>
      <c r="P45" s="303"/>
      <c r="Q45" s="303"/>
      <c r="R45" s="303"/>
      <c r="S45" s="303"/>
      <c r="T45" s="303"/>
      <c r="U45" s="303"/>
      <c r="V45" s="303"/>
      <c r="W45" s="303"/>
      <c r="X45" s="303"/>
      <c r="Y45" s="303"/>
      <c r="Z45" s="303"/>
      <c r="AA45" s="303"/>
      <c r="AB45" s="303"/>
      <c r="AC45" s="303"/>
      <c r="AD45" s="303"/>
      <c r="AE45" s="303"/>
      <c r="AF45" s="303"/>
      <c r="AG45" s="303"/>
      <c r="AH45" s="303"/>
      <c r="AI45" s="303"/>
      <c r="AJ45" s="303"/>
      <c r="AK45" s="303"/>
      <c r="AL45" s="303"/>
      <c r="AM45" s="303"/>
      <c r="AN45" s="303"/>
      <c r="AO45" s="303"/>
      <c r="AP45" s="303"/>
      <c r="AQ45" s="303"/>
      <c r="AR45" s="303"/>
      <c r="AS45" s="303"/>
      <c r="AT45" s="303"/>
      <c r="AU45" s="303"/>
      <c r="AV45" s="303"/>
      <c r="AW45" s="303"/>
      <c r="AX45" s="303"/>
      <c r="AY45" s="303"/>
      <c r="AZ45" s="303"/>
      <c r="BA45" s="304"/>
      <c r="BB45" s="305"/>
      <c r="BC45" s="306"/>
      <c r="BD45" s="306"/>
      <c r="BE45" s="306"/>
      <c r="BF45" s="306"/>
      <c r="BG45" s="306"/>
      <c r="BH45" s="306"/>
      <c r="BI45" s="306"/>
      <c r="BJ45" s="306"/>
      <c r="BK45" s="306"/>
      <c r="BL45" s="306"/>
      <c r="BM45" s="306"/>
      <c r="BN45" s="306"/>
      <c r="BO45" s="306"/>
      <c r="BP45" s="306"/>
      <c r="BQ45" s="306"/>
      <c r="BR45" s="306"/>
      <c r="BS45" s="306"/>
      <c r="BT45" s="306"/>
      <c r="BU45" s="306"/>
      <c r="BV45" s="306"/>
      <c r="BW45" s="306"/>
      <c r="BX45" s="306"/>
      <c r="BY45" s="306"/>
      <c r="BZ45" s="306"/>
      <c r="CA45" s="307"/>
      <c r="CB45" s="305"/>
      <c r="CC45" s="306"/>
      <c r="CD45" s="306"/>
      <c r="CE45" s="306"/>
      <c r="CF45" s="306"/>
      <c r="CG45" s="306"/>
      <c r="CH45" s="306"/>
      <c r="CI45" s="306"/>
      <c r="CJ45" s="306"/>
      <c r="CK45" s="306"/>
      <c r="CL45" s="306"/>
      <c r="CM45" s="306"/>
      <c r="CN45" s="306"/>
      <c r="CO45" s="306"/>
      <c r="CP45" s="306"/>
      <c r="CQ45" s="306"/>
      <c r="CR45" s="306"/>
      <c r="CS45" s="306"/>
      <c r="CT45" s="306"/>
      <c r="CU45" s="306"/>
      <c r="CV45" s="306"/>
      <c r="CW45" s="306"/>
      <c r="CX45" s="306"/>
      <c r="CY45" s="306"/>
      <c r="CZ45" s="306"/>
      <c r="DA45" s="307"/>
    </row>
    <row r="46" spans="1:105" s="148" customFormat="1" x14ac:dyDescent="0.2">
      <c r="A46" s="301"/>
      <c r="B46" s="302"/>
      <c r="C46" s="302"/>
      <c r="D46" s="303" t="s">
        <v>1656</v>
      </c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303"/>
      <c r="T46" s="303"/>
      <c r="U46" s="303"/>
      <c r="V46" s="303"/>
      <c r="W46" s="303"/>
      <c r="X46" s="303"/>
      <c r="Y46" s="303"/>
      <c r="Z46" s="303"/>
      <c r="AA46" s="303"/>
      <c r="AB46" s="303"/>
      <c r="AC46" s="303"/>
      <c r="AD46" s="303"/>
      <c r="AE46" s="303"/>
      <c r="AF46" s="303"/>
      <c r="AG46" s="303"/>
      <c r="AH46" s="303"/>
      <c r="AI46" s="303"/>
      <c r="AJ46" s="303"/>
      <c r="AK46" s="303"/>
      <c r="AL46" s="303"/>
      <c r="AM46" s="303"/>
      <c r="AN46" s="303"/>
      <c r="AO46" s="303"/>
      <c r="AP46" s="303"/>
      <c r="AQ46" s="303"/>
      <c r="AR46" s="303"/>
      <c r="AS46" s="303"/>
      <c r="AT46" s="303"/>
      <c r="AU46" s="303"/>
      <c r="AV46" s="303"/>
      <c r="AW46" s="303"/>
      <c r="AX46" s="303"/>
      <c r="AY46" s="303"/>
      <c r="AZ46" s="303"/>
      <c r="BA46" s="304"/>
      <c r="BB46" s="305"/>
      <c r="BC46" s="306"/>
      <c r="BD46" s="306"/>
      <c r="BE46" s="306"/>
      <c r="BF46" s="306"/>
      <c r="BG46" s="306"/>
      <c r="BH46" s="306"/>
      <c r="BI46" s="306"/>
      <c r="BJ46" s="306"/>
      <c r="BK46" s="306"/>
      <c r="BL46" s="306"/>
      <c r="BM46" s="306"/>
      <c r="BN46" s="306"/>
      <c r="BO46" s="306"/>
      <c r="BP46" s="306"/>
      <c r="BQ46" s="306"/>
      <c r="BR46" s="306"/>
      <c r="BS46" s="306"/>
      <c r="BT46" s="306"/>
      <c r="BU46" s="306"/>
      <c r="BV46" s="306"/>
      <c r="BW46" s="306"/>
      <c r="BX46" s="306"/>
      <c r="BY46" s="306"/>
      <c r="BZ46" s="306"/>
      <c r="CA46" s="307"/>
      <c r="CB46" s="305"/>
      <c r="CC46" s="306"/>
      <c r="CD46" s="306"/>
      <c r="CE46" s="306"/>
      <c r="CF46" s="306"/>
      <c r="CG46" s="306"/>
      <c r="CH46" s="306"/>
      <c r="CI46" s="306"/>
      <c r="CJ46" s="306"/>
      <c r="CK46" s="306"/>
      <c r="CL46" s="306"/>
      <c r="CM46" s="306"/>
      <c r="CN46" s="306"/>
      <c r="CO46" s="306"/>
      <c r="CP46" s="306"/>
      <c r="CQ46" s="306"/>
      <c r="CR46" s="306"/>
      <c r="CS46" s="306"/>
      <c r="CT46" s="306"/>
      <c r="CU46" s="306"/>
      <c r="CV46" s="306"/>
      <c r="CW46" s="306"/>
      <c r="CX46" s="306"/>
      <c r="CY46" s="306"/>
      <c r="CZ46" s="306"/>
      <c r="DA46" s="307"/>
    </row>
    <row r="47" spans="1:105" s="148" customFormat="1" x14ac:dyDescent="0.2">
      <c r="A47" s="161"/>
      <c r="B47" s="303" t="s">
        <v>1657</v>
      </c>
      <c r="C47" s="303"/>
      <c r="D47" s="303"/>
      <c r="E47" s="303"/>
      <c r="F47" s="303"/>
      <c r="G47" s="303"/>
      <c r="H47" s="303"/>
      <c r="I47" s="303"/>
      <c r="J47" s="303"/>
      <c r="K47" s="303"/>
      <c r="L47" s="303"/>
      <c r="M47" s="303"/>
      <c r="N47" s="303"/>
      <c r="O47" s="303"/>
      <c r="P47" s="303"/>
      <c r="Q47" s="303"/>
      <c r="R47" s="303"/>
      <c r="S47" s="303"/>
      <c r="T47" s="303"/>
      <c r="U47" s="303"/>
      <c r="V47" s="303"/>
      <c r="W47" s="303"/>
      <c r="X47" s="303"/>
      <c r="Y47" s="303"/>
      <c r="Z47" s="303"/>
      <c r="AA47" s="303"/>
      <c r="AB47" s="303"/>
      <c r="AC47" s="303"/>
      <c r="AD47" s="303"/>
      <c r="AE47" s="303"/>
      <c r="AF47" s="303"/>
      <c r="AG47" s="303"/>
      <c r="AH47" s="303"/>
      <c r="AI47" s="303"/>
      <c r="AJ47" s="303"/>
      <c r="AK47" s="303"/>
      <c r="AL47" s="303"/>
      <c r="AM47" s="303"/>
      <c r="AN47" s="303"/>
      <c r="AO47" s="303"/>
      <c r="AP47" s="303"/>
      <c r="AQ47" s="303"/>
      <c r="AR47" s="303"/>
      <c r="AS47" s="303"/>
      <c r="AT47" s="303"/>
      <c r="AU47" s="303"/>
      <c r="AV47" s="303"/>
      <c r="AW47" s="303"/>
      <c r="AX47" s="303"/>
      <c r="AY47" s="303"/>
      <c r="AZ47" s="303"/>
      <c r="BA47" s="304"/>
      <c r="BB47" s="305"/>
      <c r="BC47" s="306"/>
      <c r="BD47" s="306"/>
      <c r="BE47" s="306"/>
      <c r="BF47" s="306"/>
      <c r="BG47" s="306"/>
      <c r="BH47" s="306"/>
      <c r="BI47" s="306"/>
      <c r="BJ47" s="306"/>
      <c r="BK47" s="306"/>
      <c r="BL47" s="306"/>
      <c r="BM47" s="306"/>
      <c r="BN47" s="306"/>
      <c r="BO47" s="306"/>
      <c r="BP47" s="306"/>
      <c r="BQ47" s="306"/>
      <c r="BR47" s="306"/>
      <c r="BS47" s="306"/>
      <c r="BT47" s="306"/>
      <c r="BU47" s="306"/>
      <c r="BV47" s="306"/>
      <c r="BW47" s="306"/>
      <c r="BX47" s="306"/>
      <c r="BY47" s="306"/>
      <c r="BZ47" s="306"/>
      <c r="CA47" s="307"/>
      <c r="CB47" s="305"/>
      <c r="CC47" s="306"/>
      <c r="CD47" s="306"/>
      <c r="CE47" s="306"/>
      <c r="CF47" s="306"/>
      <c r="CG47" s="306"/>
      <c r="CH47" s="306"/>
      <c r="CI47" s="306"/>
      <c r="CJ47" s="306"/>
      <c r="CK47" s="306"/>
      <c r="CL47" s="306"/>
      <c r="CM47" s="306"/>
      <c r="CN47" s="306"/>
      <c r="CO47" s="306"/>
      <c r="CP47" s="306"/>
      <c r="CQ47" s="306"/>
      <c r="CR47" s="306"/>
      <c r="CS47" s="306"/>
      <c r="CT47" s="306"/>
      <c r="CU47" s="306"/>
      <c r="CV47" s="306"/>
      <c r="CW47" s="306"/>
      <c r="CX47" s="306"/>
      <c r="CY47" s="306"/>
      <c r="CZ47" s="306"/>
      <c r="DA47" s="307"/>
    </row>
    <row r="48" spans="1:105" s="148" customFormat="1" x14ac:dyDescent="0.2">
      <c r="A48" s="162"/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  <c r="AB48" s="163"/>
      <c r="AC48" s="163"/>
      <c r="AD48" s="163"/>
      <c r="AE48" s="163"/>
      <c r="AF48" s="163"/>
      <c r="AG48" s="163"/>
      <c r="AH48" s="163"/>
      <c r="AI48" s="163"/>
      <c r="AJ48" s="163"/>
      <c r="AK48" s="163"/>
      <c r="AL48" s="163"/>
      <c r="AM48" s="163"/>
      <c r="AN48" s="163"/>
      <c r="AO48" s="163"/>
      <c r="AP48" s="163"/>
      <c r="AQ48" s="163"/>
      <c r="AR48" s="163"/>
      <c r="AS48" s="163"/>
      <c r="AT48" s="163"/>
      <c r="AU48" s="163"/>
      <c r="AV48" s="163"/>
      <c r="AW48" s="163"/>
      <c r="AX48" s="163"/>
      <c r="AY48" s="163"/>
      <c r="AZ48" s="163"/>
      <c r="BA48" s="163"/>
      <c r="BB48" s="164"/>
      <c r="BC48" s="164"/>
      <c r="BD48" s="164"/>
      <c r="BE48" s="164"/>
      <c r="BF48" s="164"/>
      <c r="BG48" s="164"/>
      <c r="BH48" s="164"/>
      <c r="BI48" s="164"/>
      <c r="BJ48" s="164"/>
      <c r="BK48" s="164"/>
      <c r="BL48" s="164"/>
      <c r="BM48" s="164"/>
      <c r="BN48" s="164"/>
      <c r="BO48" s="164"/>
      <c r="BP48" s="164"/>
      <c r="BQ48" s="164"/>
      <c r="BR48" s="164"/>
      <c r="BS48" s="164"/>
      <c r="BT48" s="164"/>
      <c r="BU48" s="164"/>
      <c r="BV48" s="164"/>
      <c r="BW48" s="164"/>
      <c r="BX48" s="164"/>
      <c r="BY48" s="164"/>
      <c r="BZ48" s="164"/>
      <c r="CA48" s="164"/>
      <c r="CB48" s="164"/>
      <c r="CC48" s="164"/>
      <c r="CD48" s="164"/>
      <c r="CE48" s="164"/>
      <c r="CF48" s="164"/>
      <c r="CG48" s="164"/>
      <c r="CH48" s="164"/>
      <c r="CI48" s="164"/>
      <c r="CJ48" s="164"/>
      <c r="CK48" s="164"/>
      <c r="CL48" s="164"/>
      <c r="CM48" s="164"/>
      <c r="CN48" s="164"/>
      <c r="CO48" s="164"/>
      <c r="CP48" s="164"/>
      <c r="CQ48" s="164"/>
      <c r="CR48" s="164"/>
      <c r="CS48" s="164"/>
      <c r="CT48" s="164"/>
      <c r="CU48" s="164"/>
      <c r="CV48" s="164"/>
      <c r="CW48" s="164"/>
      <c r="CX48" s="164"/>
      <c r="CY48" s="164"/>
      <c r="CZ48" s="164"/>
      <c r="DA48" s="164"/>
    </row>
    <row r="49" spans="3:4" s="165" customFormat="1" ht="15" customHeight="1" x14ac:dyDescent="0.2">
      <c r="C49" s="300"/>
      <c r="D49" s="300"/>
    </row>
  </sheetData>
  <mergeCells count="128">
    <mergeCell ref="CC1:DA1"/>
    <mergeCell ref="A3:DA3"/>
    <mergeCell ref="K5:BD5"/>
    <mergeCell ref="BS5:BY5"/>
    <mergeCell ref="BZ5:CE5"/>
    <mergeCell ref="CF5:CL5"/>
    <mergeCell ref="BZ7:DA7"/>
    <mergeCell ref="BZ8:DA8"/>
    <mergeCell ref="BZ9:DA9"/>
    <mergeCell ref="BY10:BZ10"/>
    <mergeCell ref="CA10:CC10"/>
    <mergeCell ref="CD10:CE10"/>
    <mergeCell ref="CF10:CO10"/>
    <mergeCell ref="CP10:CR10"/>
    <mergeCell ref="CS10:CU10"/>
    <mergeCell ref="A15:BA15"/>
    <mergeCell ref="BB15:CA15"/>
    <mergeCell ref="CB15:DA15"/>
    <mergeCell ref="B16:BA16"/>
    <mergeCell ref="BB16:CA16"/>
    <mergeCell ref="CB16:DA16"/>
    <mergeCell ref="A13:BA13"/>
    <mergeCell ref="BB13:CA13"/>
    <mergeCell ref="CB13:DA13"/>
    <mergeCell ref="A14:BA14"/>
    <mergeCell ref="BB14:CA14"/>
    <mergeCell ref="CB14:DA14"/>
    <mergeCell ref="A19:C19"/>
    <mergeCell ref="D19:BA19"/>
    <mergeCell ref="BB19:CA19"/>
    <mergeCell ref="CB19:DA19"/>
    <mergeCell ref="A20:C20"/>
    <mergeCell ref="D20:BA20"/>
    <mergeCell ref="BB20:CA20"/>
    <mergeCell ref="CB20:DA20"/>
    <mergeCell ref="B17:BA17"/>
    <mergeCell ref="BB17:CA17"/>
    <mergeCell ref="CB17:DA17"/>
    <mergeCell ref="B18:BA18"/>
    <mergeCell ref="BB18:CA18"/>
    <mergeCell ref="CB18:DA18"/>
    <mergeCell ref="A23:C23"/>
    <mergeCell ref="D23:BA23"/>
    <mergeCell ref="BB23:CA23"/>
    <mergeCell ref="CB23:DA23"/>
    <mergeCell ref="A24:C24"/>
    <mergeCell ref="D24:BA24"/>
    <mergeCell ref="BB24:CA24"/>
    <mergeCell ref="CB24:DA24"/>
    <mergeCell ref="B21:BA21"/>
    <mergeCell ref="BB21:CA21"/>
    <mergeCell ref="CB21:DA21"/>
    <mergeCell ref="B22:BA22"/>
    <mergeCell ref="BB22:CA22"/>
    <mergeCell ref="CB22:DA22"/>
    <mergeCell ref="A27:C27"/>
    <mergeCell ref="D27:BA27"/>
    <mergeCell ref="BB27:CA27"/>
    <mergeCell ref="CB27:DA27"/>
    <mergeCell ref="A28:C28"/>
    <mergeCell ref="D28:BA28"/>
    <mergeCell ref="BB28:CA28"/>
    <mergeCell ref="CB28:DA28"/>
    <mergeCell ref="B25:BA25"/>
    <mergeCell ref="BB25:CA25"/>
    <mergeCell ref="CB25:DA25"/>
    <mergeCell ref="B26:BA26"/>
    <mergeCell ref="BB26:CA26"/>
    <mergeCell ref="CB26:DA26"/>
    <mergeCell ref="B31:BA31"/>
    <mergeCell ref="BB31:CA31"/>
    <mergeCell ref="CB31:DA31"/>
    <mergeCell ref="A32:C32"/>
    <mergeCell ref="D32:BA32"/>
    <mergeCell ref="BB32:CA32"/>
    <mergeCell ref="CB32:DA32"/>
    <mergeCell ref="A29:C29"/>
    <mergeCell ref="D29:BA29"/>
    <mergeCell ref="BB29:CA29"/>
    <mergeCell ref="CB29:DA29"/>
    <mergeCell ref="A30:C30"/>
    <mergeCell ref="D30:BA30"/>
    <mergeCell ref="BB30:CA30"/>
    <mergeCell ref="CB30:DA30"/>
    <mergeCell ref="A35:E35"/>
    <mergeCell ref="F35:BA35"/>
    <mergeCell ref="BB35:CA35"/>
    <mergeCell ref="CB35:DA35"/>
    <mergeCell ref="A36:E36"/>
    <mergeCell ref="F36:BA36"/>
    <mergeCell ref="BB36:CA36"/>
    <mergeCell ref="CB36:DA36"/>
    <mergeCell ref="A33:C33"/>
    <mergeCell ref="D33:BA33"/>
    <mergeCell ref="BB33:CA33"/>
    <mergeCell ref="CB33:DA33"/>
    <mergeCell ref="A34:E34"/>
    <mergeCell ref="F34:BA34"/>
    <mergeCell ref="BB34:CA34"/>
    <mergeCell ref="CB34:DA34"/>
    <mergeCell ref="B40:BA40"/>
    <mergeCell ref="BB40:DA40"/>
    <mergeCell ref="B41:BA41"/>
    <mergeCell ref="BB41:DA41"/>
    <mergeCell ref="B42:BA42"/>
    <mergeCell ref="BB42:DA42"/>
    <mergeCell ref="B37:BA37"/>
    <mergeCell ref="BB37:CA37"/>
    <mergeCell ref="CB37:DA37"/>
    <mergeCell ref="A38:DA38"/>
    <mergeCell ref="B39:BA39"/>
    <mergeCell ref="BB39:DA39"/>
    <mergeCell ref="C49:D49"/>
    <mergeCell ref="A46:C46"/>
    <mergeCell ref="D46:BA46"/>
    <mergeCell ref="BB46:CA46"/>
    <mergeCell ref="CB46:DA46"/>
    <mergeCell ref="B47:BA47"/>
    <mergeCell ref="BB47:CA47"/>
    <mergeCell ref="CB47:DA47"/>
    <mergeCell ref="A43:DA43"/>
    <mergeCell ref="B44:BA44"/>
    <mergeCell ref="BB44:CA44"/>
    <mergeCell ref="CB44:DA44"/>
    <mergeCell ref="A45:C45"/>
    <mergeCell ref="D45:BA45"/>
    <mergeCell ref="BB45:CA45"/>
    <mergeCell ref="CB45:DA45"/>
  </mergeCells>
  <pageMargins left="0.78740157480314965" right="0.51181102362204722" top="0.59055118110236227" bottom="0.39370078740157483" header="0.19685039370078741" footer="0.19685039370078741"/>
  <pageSetup paperSize="9" scale="9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outlinePr summaryBelow="0" summaryRight="0"/>
    <pageSetUpPr fitToPage="1"/>
  </sheetPr>
  <dimension ref="A1:O1075"/>
  <sheetViews>
    <sheetView tabSelected="1" view="pageBreakPreview" topLeftCell="A7" zoomScale="80" zoomScaleNormal="80" zoomScaleSheetLayoutView="80" workbookViewId="0">
      <selection activeCell="B18" sqref="B18"/>
    </sheetView>
  </sheetViews>
  <sheetFormatPr defaultColWidth="19.140625" defaultRowHeight="15" x14ac:dyDescent="0.25"/>
  <cols>
    <col min="1" max="1" width="8.85546875" style="207" customWidth="1"/>
    <col min="2" max="2" width="49" style="208" customWidth="1"/>
    <col min="3" max="3" width="17" style="12" customWidth="1"/>
    <col min="4" max="4" width="13" style="245" customWidth="1"/>
    <col min="5" max="5" width="14.28515625" style="245" customWidth="1"/>
    <col min="6" max="6" width="13.140625" style="245" customWidth="1"/>
    <col min="7" max="7" width="14" style="210" customWidth="1"/>
    <col min="8" max="8" width="15.85546875" style="210" customWidth="1"/>
    <col min="9" max="9" width="18" style="210" customWidth="1"/>
    <col min="10" max="10" width="23.85546875" style="12" customWidth="1"/>
    <col min="11" max="11" width="23.140625" style="210" customWidth="1"/>
    <col min="12" max="12" width="20.140625" style="210" customWidth="1"/>
    <col min="13" max="13" width="20.85546875" style="12" bestFit="1" customWidth="1"/>
    <col min="14" max="14" width="19.28515625" style="12" bestFit="1" customWidth="1"/>
    <col min="15" max="16384" width="19.140625" style="12"/>
  </cols>
  <sheetData>
    <row r="1" spans="1:12" ht="71.25" customHeight="1" x14ac:dyDescent="0.25">
      <c r="D1" s="209"/>
      <c r="E1" s="209"/>
      <c r="F1" s="209"/>
      <c r="K1" s="360" t="s">
        <v>2204</v>
      </c>
      <c r="L1" s="360"/>
    </row>
    <row r="2" spans="1:12" ht="15.75" x14ac:dyDescent="0.25">
      <c r="A2" s="211"/>
      <c r="B2" s="212"/>
      <c r="C2" s="213"/>
      <c r="D2" s="209"/>
      <c r="E2" s="209"/>
      <c r="F2" s="209"/>
      <c r="G2" s="214"/>
      <c r="H2" s="211"/>
      <c r="I2" s="215"/>
    </row>
    <row r="3" spans="1:12" ht="20.25" x14ac:dyDescent="0.25">
      <c r="A3" s="361" t="s">
        <v>2205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</row>
    <row r="4" spans="1:12" ht="15.75" x14ac:dyDescent="0.25">
      <c r="A4" s="211"/>
      <c r="B4" s="212"/>
      <c r="C4" s="212"/>
      <c r="D4" s="216"/>
      <c r="E4" s="216"/>
      <c r="F4" s="216"/>
      <c r="G4" s="217"/>
      <c r="H4" s="217"/>
      <c r="I4" s="218"/>
      <c r="J4" s="219"/>
      <c r="K4" s="218"/>
      <c r="L4" s="218"/>
    </row>
    <row r="5" spans="1:12" ht="18.75" x14ac:dyDescent="0.25">
      <c r="A5" s="211"/>
      <c r="B5" s="212"/>
      <c r="C5" s="212"/>
      <c r="D5" s="216"/>
      <c r="E5" s="216"/>
      <c r="F5" s="216"/>
      <c r="G5" s="217"/>
      <c r="H5" s="217"/>
      <c r="I5" s="218"/>
      <c r="J5" s="362" t="s">
        <v>2206</v>
      </c>
      <c r="K5" s="362"/>
      <c r="L5" s="362"/>
    </row>
    <row r="6" spans="1:12" ht="63.75" customHeight="1" x14ac:dyDescent="0.25">
      <c r="A6" s="211"/>
      <c r="B6" s="212"/>
      <c r="C6" s="212"/>
      <c r="D6" s="216"/>
      <c r="E6" s="216"/>
      <c r="F6" s="216"/>
      <c r="G6" s="217"/>
      <c r="H6" s="217"/>
      <c r="I6" s="218"/>
      <c r="J6" s="363" t="s">
        <v>2207</v>
      </c>
      <c r="K6" s="363"/>
      <c r="L6" s="363"/>
    </row>
    <row r="7" spans="1:12" ht="18.75" x14ac:dyDescent="0.25">
      <c r="A7" s="211"/>
      <c r="B7" s="212"/>
      <c r="C7" s="212"/>
      <c r="D7" s="216"/>
      <c r="E7" s="216"/>
      <c r="F7" s="216"/>
      <c r="G7" s="217"/>
      <c r="H7" s="217"/>
      <c r="I7" s="218"/>
      <c r="J7" s="363" t="s">
        <v>2208</v>
      </c>
      <c r="K7" s="363"/>
      <c r="L7" s="363"/>
    </row>
    <row r="8" spans="1:12" ht="18.75" x14ac:dyDescent="0.25">
      <c r="A8" s="211"/>
      <c r="B8" s="212"/>
      <c r="C8" s="212"/>
      <c r="D8" s="216"/>
      <c r="E8" s="216"/>
      <c r="F8" s="216"/>
      <c r="G8" s="217"/>
      <c r="H8" s="217"/>
      <c r="I8" s="218"/>
      <c r="J8" s="359" t="s">
        <v>2209</v>
      </c>
      <c r="K8" s="359"/>
      <c r="L8" s="359"/>
    </row>
    <row r="9" spans="1:12" ht="15.75" x14ac:dyDescent="0.25">
      <c r="A9" s="211"/>
      <c r="B9" s="212"/>
      <c r="C9" s="212"/>
      <c r="D9" s="216"/>
      <c r="E9" s="216"/>
      <c r="F9" s="216"/>
      <c r="G9" s="217"/>
      <c r="H9" s="217"/>
      <c r="I9" s="218"/>
      <c r="J9" s="219"/>
      <c r="K9" s="218"/>
      <c r="L9" s="218"/>
    </row>
    <row r="10" spans="1:12" ht="15.75" x14ac:dyDescent="0.25">
      <c r="A10" s="375" t="s">
        <v>5</v>
      </c>
      <c r="B10" s="376" t="s">
        <v>6</v>
      </c>
      <c r="C10" s="379" t="s">
        <v>2210</v>
      </c>
      <c r="D10" s="380" t="s">
        <v>2211</v>
      </c>
      <c r="E10" s="381"/>
      <c r="F10" s="382"/>
      <c r="G10" s="375" t="s">
        <v>2212</v>
      </c>
      <c r="H10" s="375"/>
      <c r="I10" s="364" t="s">
        <v>2213</v>
      </c>
      <c r="J10" s="365"/>
      <c r="K10" s="365"/>
      <c r="L10" s="366"/>
    </row>
    <row r="11" spans="1:12" x14ac:dyDescent="0.25">
      <c r="A11" s="375"/>
      <c r="B11" s="377"/>
      <c r="C11" s="379"/>
      <c r="D11" s="367" t="s">
        <v>2214</v>
      </c>
      <c r="E11" s="367" t="s">
        <v>2215</v>
      </c>
      <c r="F11" s="367" t="s">
        <v>2216</v>
      </c>
      <c r="G11" s="369" t="s">
        <v>2217</v>
      </c>
      <c r="H11" s="369" t="s">
        <v>2218</v>
      </c>
      <c r="I11" s="371" t="s">
        <v>2219</v>
      </c>
      <c r="J11" s="373" t="s">
        <v>2220</v>
      </c>
      <c r="K11" s="371" t="s">
        <v>2221</v>
      </c>
      <c r="L11" s="371" t="s">
        <v>2222</v>
      </c>
    </row>
    <row r="12" spans="1:12" ht="43.5" customHeight="1" x14ac:dyDescent="0.25">
      <c r="A12" s="375"/>
      <c r="B12" s="378"/>
      <c r="C12" s="379"/>
      <c r="D12" s="368"/>
      <c r="E12" s="368"/>
      <c r="F12" s="368"/>
      <c r="G12" s="370"/>
      <c r="H12" s="370"/>
      <c r="I12" s="372"/>
      <c r="J12" s="374"/>
      <c r="K12" s="372"/>
      <c r="L12" s="372"/>
    </row>
    <row r="13" spans="1:12" ht="15.75" x14ac:dyDescent="0.25">
      <c r="A13" s="220" t="s">
        <v>25</v>
      </c>
      <c r="B13" s="166" t="s">
        <v>26</v>
      </c>
      <c r="C13" s="166" t="s">
        <v>27</v>
      </c>
      <c r="D13" s="221" t="s">
        <v>28</v>
      </c>
      <c r="E13" s="221" t="s">
        <v>29</v>
      </c>
      <c r="F13" s="221" t="s">
        <v>30</v>
      </c>
      <c r="G13" s="220" t="s">
        <v>31</v>
      </c>
      <c r="H13" s="220" t="s">
        <v>32</v>
      </c>
      <c r="I13" s="220" t="s">
        <v>33</v>
      </c>
      <c r="J13" s="166" t="s">
        <v>34</v>
      </c>
      <c r="K13" s="220" t="s">
        <v>35</v>
      </c>
      <c r="L13" s="220" t="s">
        <v>36</v>
      </c>
    </row>
    <row r="14" spans="1:12" ht="15.75" x14ac:dyDescent="0.25">
      <c r="A14" s="177"/>
      <c r="B14" s="187" t="s">
        <v>177</v>
      </c>
      <c r="C14" s="188"/>
      <c r="D14" s="168">
        <f>D15+D458+D865</f>
        <v>113.066</v>
      </c>
      <c r="E14" s="201">
        <v>0</v>
      </c>
      <c r="F14" s="168">
        <f t="shared" ref="F14" si="0">F15+F458+F865</f>
        <v>146.26173600000001</v>
      </c>
      <c r="G14" s="188"/>
      <c r="H14" s="188"/>
      <c r="I14" s="188"/>
      <c r="J14" s="188"/>
      <c r="K14" s="188"/>
      <c r="L14" s="188"/>
    </row>
    <row r="15" spans="1:12" ht="31.5" x14ac:dyDescent="0.25">
      <c r="A15" s="169"/>
      <c r="B15" s="187" t="s">
        <v>178</v>
      </c>
      <c r="C15" s="188"/>
      <c r="D15" s="168">
        <f t="shared" ref="D15" si="1">D16+D20+D25+D29+D36+D44+D51+D57+D61+D77+D80+D93+D111+D117+D124+D130+D136+D140+D142+D164+D183+D205+D207+D213+D228+D232+D234+D238+D244+D246+D261+D267+D277+D288+D298+D308+D353+D359+D370+D373+D382+D391+D409+D450</f>
        <v>75.360000000000014</v>
      </c>
      <c r="E15" s="201">
        <v>0</v>
      </c>
      <c r="F15" s="168">
        <f t="shared" ref="F15" si="2">F16+F20+F25+F29+F36+F44+F51+F57+F61+F77+F80+F93+F111+F117+F124+F130+F136+F140+F142+F164+F183+F205+F207+F213+F228+F232+F234+F238+F244+F246+F261+F267+F277+F288+F298+F308+F353+F359+F370+F373+F382+F391+F409+F450</f>
        <v>45.276600000000002</v>
      </c>
      <c r="G15" s="188"/>
      <c r="H15" s="188"/>
      <c r="I15" s="188"/>
      <c r="J15" s="188"/>
      <c r="K15" s="188"/>
      <c r="L15" s="188"/>
    </row>
    <row r="16" spans="1:12" ht="15.75" x14ac:dyDescent="0.25">
      <c r="A16" s="205"/>
      <c r="B16" s="187" t="s">
        <v>179</v>
      </c>
      <c r="C16" s="188"/>
      <c r="D16" s="198">
        <v>0.4</v>
      </c>
      <c r="E16" s="201">
        <v>0</v>
      </c>
      <c r="F16" s="198">
        <v>5.5E-2</v>
      </c>
      <c r="G16" s="223"/>
      <c r="H16" s="247"/>
      <c r="I16" s="246"/>
      <c r="J16" s="198"/>
      <c r="K16" s="223"/>
      <c r="L16" s="247"/>
    </row>
    <row r="17" spans="1:14" ht="63" x14ac:dyDescent="0.25">
      <c r="A17" s="205">
        <v>1</v>
      </c>
      <c r="B17" s="133" t="s">
        <v>180</v>
      </c>
      <c r="C17" s="138" t="s">
        <v>181</v>
      </c>
      <c r="D17" s="222">
        <v>0.4</v>
      </c>
      <c r="E17" s="134">
        <v>0</v>
      </c>
      <c r="F17" s="222">
        <v>0</v>
      </c>
      <c r="G17" s="223">
        <v>2020</v>
      </c>
      <c r="H17" s="223">
        <v>2020</v>
      </c>
      <c r="I17" s="224" t="s">
        <v>2223</v>
      </c>
      <c r="J17" s="224" t="s">
        <v>2224</v>
      </c>
      <c r="K17" s="225" t="s">
        <v>2223</v>
      </c>
      <c r="L17" s="225" t="s">
        <v>2224</v>
      </c>
      <c r="M17" s="226"/>
      <c r="N17" s="226"/>
    </row>
    <row r="18" spans="1:14" ht="31.5" x14ac:dyDescent="0.25">
      <c r="A18" s="205">
        <v>2</v>
      </c>
      <c r="B18" s="133" t="s">
        <v>1754</v>
      </c>
      <c r="C18" s="138" t="s">
        <v>1755</v>
      </c>
      <c r="D18" s="222">
        <v>0</v>
      </c>
      <c r="E18" s="134">
        <v>0</v>
      </c>
      <c r="F18" s="222">
        <v>0</v>
      </c>
      <c r="G18" s="223">
        <v>2020</v>
      </c>
      <c r="H18" s="223">
        <v>2021</v>
      </c>
      <c r="I18" s="224" t="s">
        <v>1481</v>
      </c>
      <c r="J18" s="224" t="s">
        <v>2224</v>
      </c>
      <c r="K18" s="225" t="s">
        <v>1481</v>
      </c>
      <c r="L18" s="225" t="s">
        <v>2224</v>
      </c>
      <c r="M18" s="226"/>
      <c r="N18" s="226"/>
    </row>
    <row r="19" spans="1:14" ht="31.5" x14ac:dyDescent="0.25">
      <c r="A19" s="205">
        <v>3</v>
      </c>
      <c r="B19" s="133" t="s">
        <v>1756</v>
      </c>
      <c r="C19" s="138" t="s">
        <v>182</v>
      </c>
      <c r="D19" s="222">
        <v>0</v>
      </c>
      <c r="E19" s="134">
        <v>0</v>
      </c>
      <c r="F19" s="222">
        <v>5.5E-2</v>
      </c>
      <c r="G19" s="223">
        <v>2020</v>
      </c>
      <c r="H19" s="223">
        <v>2020</v>
      </c>
      <c r="I19" s="224" t="s">
        <v>2223</v>
      </c>
      <c r="J19" s="224" t="s">
        <v>2224</v>
      </c>
      <c r="K19" s="225" t="s">
        <v>2223</v>
      </c>
      <c r="L19" s="225" t="s">
        <v>2224</v>
      </c>
      <c r="M19" s="226"/>
      <c r="N19" s="226"/>
    </row>
    <row r="20" spans="1:14" ht="30.75" x14ac:dyDescent="0.25">
      <c r="A20" s="205"/>
      <c r="B20" s="189" t="s">
        <v>183</v>
      </c>
      <c r="C20" s="188"/>
      <c r="D20" s="198">
        <v>1.26</v>
      </c>
      <c r="E20" s="201">
        <v>0</v>
      </c>
      <c r="F20" s="198">
        <v>1.8260000000000001</v>
      </c>
      <c r="G20" s="188"/>
      <c r="H20" s="188"/>
      <c r="I20" s="248"/>
      <c r="J20" s="248"/>
      <c r="K20" s="249"/>
      <c r="L20" s="249"/>
      <c r="M20" s="226"/>
      <c r="N20" s="226"/>
    </row>
    <row r="21" spans="1:14" ht="63" x14ac:dyDescent="0.25">
      <c r="A21" s="205">
        <f>IF(A20&gt;0,A20+1,A19+1)</f>
        <v>4</v>
      </c>
      <c r="B21" s="133" t="s">
        <v>184</v>
      </c>
      <c r="C21" s="138" t="s">
        <v>185</v>
      </c>
      <c r="D21" s="222">
        <v>0</v>
      </c>
      <c r="E21" s="134">
        <v>0</v>
      </c>
      <c r="F21" s="222">
        <v>0</v>
      </c>
      <c r="G21" s="223">
        <v>2017</v>
      </c>
      <c r="H21" s="223">
        <v>2021</v>
      </c>
      <c r="I21" s="224" t="s">
        <v>1481</v>
      </c>
      <c r="J21" s="224" t="s">
        <v>2224</v>
      </c>
      <c r="K21" s="225" t="s">
        <v>1481</v>
      </c>
      <c r="L21" s="225" t="s">
        <v>2224</v>
      </c>
      <c r="M21" s="226"/>
      <c r="N21" s="226"/>
    </row>
    <row r="22" spans="1:14" ht="63" x14ac:dyDescent="0.25">
      <c r="A22" s="205">
        <f t="shared" ref="A22:A85" si="3">IF(A21&gt;0,A21+1,A20+1)</f>
        <v>5</v>
      </c>
      <c r="B22" s="133" t="s">
        <v>186</v>
      </c>
      <c r="C22" s="138" t="s">
        <v>187</v>
      </c>
      <c r="D22" s="222">
        <v>0</v>
      </c>
      <c r="E22" s="134">
        <v>0</v>
      </c>
      <c r="F22" s="222">
        <v>1.2510000000000001</v>
      </c>
      <c r="G22" s="223">
        <v>2018</v>
      </c>
      <c r="H22" s="223">
        <v>2020</v>
      </c>
      <c r="I22" s="224" t="s">
        <v>2223</v>
      </c>
      <c r="J22" s="224" t="s">
        <v>2224</v>
      </c>
      <c r="K22" s="225" t="s">
        <v>2223</v>
      </c>
      <c r="L22" s="225" t="s">
        <v>2224</v>
      </c>
      <c r="M22" s="226"/>
      <c r="N22" s="226"/>
    </row>
    <row r="23" spans="1:14" ht="47.25" x14ac:dyDescent="0.25">
      <c r="A23" s="205">
        <f t="shared" si="3"/>
        <v>6</v>
      </c>
      <c r="B23" s="133" t="s">
        <v>188</v>
      </c>
      <c r="C23" s="138" t="s">
        <v>189</v>
      </c>
      <c r="D23" s="222">
        <v>1.26</v>
      </c>
      <c r="E23" s="134">
        <v>0</v>
      </c>
      <c r="F23" s="222">
        <v>0</v>
      </c>
      <c r="G23" s="223">
        <v>2019</v>
      </c>
      <c r="H23" s="223">
        <v>2020</v>
      </c>
      <c r="I23" s="224" t="s">
        <v>2223</v>
      </c>
      <c r="J23" s="224" t="s">
        <v>2224</v>
      </c>
      <c r="K23" s="225" t="s">
        <v>2223</v>
      </c>
      <c r="L23" s="225" t="s">
        <v>2224</v>
      </c>
      <c r="M23" s="226"/>
      <c r="N23" s="226"/>
    </row>
    <row r="24" spans="1:14" ht="63" x14ac:dyDescent="0.25">
      <c r="A24" s="205">
        <f t="shared" si="3"/>
        <v>7</v>
      </c>
      <c r="B24" s="133" t="s">
        <v>1492</v>
      </c>
      <c r="C24" s="138" t="s">
        <v>1493</v>
      </c>
      <c r="D24" s="222">
        <v>0</v>
      </c>
      <c r="E24" s="134">
        <v>0</v>
      </c>
      <c r="F24" s="222">
        <v>0.57499999999999996</v>
      </c>
      <c r="G24" s="223">
        <v>2020</v>
      </c>
      <c r="H24" s="223">
        <v>2020</v>
      </c>
      <c r="I24" s="224" t="s">
        <v>2223</v>
      </c>
      <c r="J24" s="224" t="s">
        <v>2224</v>
      </c>
      <c r="K24" s="225" t="s">
        <v>2223</v>
      </c>
      <c r="L24" s="225" t="s">
        <v>2224</v>
      </c>
      <c r="M24" s="226"/>
      <c r="N24" s="226"/>
    </row>
    <row r="25" spans="1:14" ht="30.75" x14ac:dyDescent="0.25">
      <c r="A25" s="188"/>
      <c r="B25" s="187" t="s">
        <v>190</v>
      </c>
      <c r="C25" s="188"/>
      <c r="D25" s="198">
        <v>0</v>
      </c>
      <c r="E25" s="201">
        <v>0</v>
      </c>
      <c r="F25" s="198">
        <v>1.4999999999999999E-2</v>
      </c>
      <c r="G25" s="223"/>
      <c r="H25" s="247"/>
      <c r="I25" s="248"/>
      <c r="J25" s="248"/>
      <c r="K25" s="225"/>
      <c r="L25" s="250"/>
      <c r="M25" s="226"/>
      <c r="N25" s="226"/>
    </row>
    <row r="26" spans="1:14" ht="31.5" x14ac:dyDescent="0.25">
      <c r="A26" s="205">
        <f t="shared" si="3"/>
        <v>8</v>
      </c>
      <c r="B26" s="133" t="s">
        <v>191</v>
      </c>
      <c r="C26" s="138" t="s">
        <v>192</v>
      </c>
      <c r="D26" s="222">
        <v>0</v>
      </c>
      <c r="E26" s="134">
        <v>0</v>
      </c>
      <c r="F26" s="222">
        <v>0</v>
      </c>
      <c r="G26" s="223">
        <v>2017</v>
      </c>
      <c r="H26" s="223">
        <v>2020</v>
      </c>
      <c r="I26" s="224" t="s">
        <v>2223</v>
      </c>
      <c r="J26" s="224" t="s">
        <v>2224</v>
      </c>
      <c r="K26" s="225" t="s">
        <v>1481</v>
      </c>
      <c r="L26" s="225" t="s">
        <v>2224</v>
      </c>
      <c r="M26" s="226"/>
      <c r="N26" s="226"/>
    </row>
    <row r="27" spans="1:14" ht="78.75" x14ac:dyDescent="0.25">
      <c r="A27" s="205">
        <f t="shared" si="3"/>
        <v>9</v>
      </c>
      <c r="B27" s="133" t="s">
        <v>1757</v>
      </c>
      <c r="C27" s="138" t="s">
        <v>1758</v>
      </c>
      <c r="D27" s="222">
        <v>0</v>
      </c>
      <c r="E27" s="134">
        <v>0</v>
      </c>
      <c r="F27" s="222">
        <v>1.4999999999999999E-2</v>
      </c>
      <c r="G27" s="223">
        <v>2020</v>
      </c>
      <c r="H27" s="223">
        <v>2020</v>
      </c>
      <c r="I27" s="224" t="s">
        <v>2223</v>
      </c>
      <c r="J27" s="224" t="s">
        <v>2224</v>
      </c>
      <c r="K27" s="225" t="s">
        <v>2223</v>
      </c>
      <c r="L27" s="225" t="s">
        <v>2224</v>
      </c>
      <c r="M27" s="226"/>
      <c r="N27" s="226"/>
    </row>
    <row r="28" spans="1:14" ht="31.5" x14ac:dyDescent="0.25">
      <c r="A28" s="205">
        <f t="shared" si="3"/>
        <v>10</v>
      </c>
      <c r="B28" s="133" t="s">
        <v>193</v>
      </c>
      <c r="C28" s="138" t="s">
        <v>194</v>
      </c>
      <c r="D28" s="222">
        <v>0</v>
      </c>
      <c r="E28" s="134">
        <v>0</v>
      </c>
      <c r="F28" s="222">
        <v>0</v>
      </c>
      <c r="G28" s="223">
        <v>2018</v>
      </c>
      <c r="H28" s="223">
        <v>2020</v>
      </c>
      <c r="I28" s="224" t="s">
        <v>2223</v>
      </c>
      <c r="J28" s="224" t="s">
        <v>2224</v>
      </c>
      <c r="K28" s="225" t="s">
        <v>1481</v>
      </c>
      <c r="L28" s="225" t="s">
        <v>2224</v>
      </c>
      <c r="M28" s="226"/>
      <c r="N28" s="226"/>
    </row>
    <row r="29" spans="1:14" ht="30.75" x14ac:dyDescent="0.25">
      <c r="A29" s="205"/>
      <c r="B29" s="191" t="s">
        <v>195</v>
      </c>
      <c r="C29" s="188"/>
      <c r="D29" s="198">
        <v>1.26</v>
      </c>
      <c r="E29" s="201">
        <v>0</v>
      </c>
      <c r="F29" s="198">
        <v>0.26400000000000001</v>
      </c>
      <c r="G29" s="223"/>
      <c r="H29" s="247"/>
      <c r="I29" s="248"/>
      <c r="J29" s="248"/>
      <c r="K29" s="225"/>
      <c r="L29" s="250"/>
      <c r="M29" s="226"/>
      <c r="N29" s="226"/>
    </row>
    <row r="30" spans="1:14" ht="47.25" x14ac:dyDescent="0.25">
      <c r="A30" s="205">
        <f t="shared" si="3"/>
        <v>11</v>
      </c>
      <c r="B30" s="133" t="s">
        <v>196</v>
      </c>
      <c r="C30" s="138" t="s">
        <v>197</v>
      </c>
      <c r="D30" s="222">
        <v>1.26</v>
      </c>
      <c r="E30" s="134">
        <v>0</v>
      </c>
      <c r="F30" s="222">
        <v>0</v>
      </c>
      <c r="G30" s="223">
        <v>2018</v>
      </c>
      <c r="H30" s="223">
        <v>2020</v>
      </c>
      <c r="I30" s="224" t="s">
        <v>2223</v>
      </c>
      <c r="J30" s="224" t="s">
        <v>2224</v>
      </c>
      <c r="K30" s="225" t="s">
        <v>2223</v>
      </c>
      <c r="L30" s="225" t="s">
        <v>2224</v>
      </c>
      <c r="M30" s="226"/>
      <c r="N30" s="226"/>
    </row>
    <row r="31" spans="1:14" ht="47.25" x14ac:dyDescent="0.25">
      <c r="A31" s="205">
        <f t="shared" si="3"/>
        <v>12</v>
      </c>
      <c r="B31" s="133" t="s">
        <v>198</v>
      </c>
      <c r="C31" s="138" t="s">
        <v>199</v>
      </c>
      <c r="D31" s="222">
        <v>0</v>
      </c>
      <c r="E31" s="134">
        <v>0</v>
      </c>
      <c r="F31" s="222">
        <v>0</v>
      </c>
      <c r="G31" s="223">
        <v>2019</v>
      </c>
      <c r="H31" s="223">
        <v>2021</v>
      </c>
      <c r="I31" s="224" t="s">
        <v>1481</v>
      </c>
      <c r="J31" s="224" t="s">
        <v>2224</v>
      </c>
      <c r="K31" s="225" t="s">
        <v>1481</v>
      </c>
      <c r="L31" s="225" t="s">
        <v>2224</v>
      </c>
      <c r="M31" s="226"/>
      <c r="N31" s="226"/>
    </row>
    <row r="32" spans="1:14" ht="31.5" x14ac:dyDescent="0.25">
      <c r="A32" s="205">
        <f t="shared" si="3"/>
        <v>13</v>
      </c>
      <c r="B32" s="133" t="s">
        <v>200</v>
      </c>
      <c r="C32" s="138" t="s">
        <v>201</v>
      </c>
      <c r="D32" s="222">
        <v>0</v>
      </c>
      <c r="E32" s="134">
        <v>0</v>
      </c>
      <c r="F32" s="222">
        <v>0</v>
      </c>
      <c r="G32" s="223">
        <v>2020</v>
      </c>
      <c r="H32" s="223">
        <v>2021</v>
      </c>
      <c r="I32" s="224" t="s">
        <v>1481</v>
      </c>
      <c r="J32" s="224" t="s">
        <v>2224</v>
      </c>
      <c r="K32" s="225" t="s">
        <v>1481</v>
      </c>
      <c r="L32" s="225" t="s">
        <v>2224</v>
      </c>
      <c r="M32" s="226"/>
      <c r="N32" s="226"/>
    </row>
    <row r="33" spans="1:14" ht="63" x14ac:dyDescent="0.25">
      <c r="A33" s="205">
        <f t="shared" si="3"/>
        <v>14</v>
      </c>
      <c r="B33" s="133" t="s">
        <v>1759</v>
      </c>
      <c r="C33" s="138" t="s">
        <v>1658</v>
      </c>
      <c r="D33" s="222">
        <v>0</v>
      </c>
      <c r="E33" s="134">
        <v>0</v>
      </c>
      <c r="F33" s="222">
        <v>0.14000000000000001</v>
      </c>
      <c r="G33" s="223">
        <v>2020</v>
      </c>
      <c r="H33" s="223">
        <v>2020</v>
      </c>
      <c r="I33" s="224" t="s">
        <v>2223</v>
      </c>
      <c r="J33" s="224" t="s">
        <v>2224</v>
      </c>
      <c r="K33" s="225" t="s">
        <v>2223</v>
      </c>
      <c r="L33" s="225" t="s">
        <v>2224</v>
      </c>
      <c r="M33" s="226"/>
      <c r="N33" s="226"/>
    </row>
    <row r="34" spans="1:14" ht="63" x14ac:dyDescent="0.25">
      <c r="A34" s="205">
        <f t="shared" si="3"/>
        <v>15</v>
      </c>
      <c r="B34" s="133" t="s">
        <v>1760</v>
      </c>
      <c r="C34" s="138" t="s">
        <v>1659</v>
      </c>
      <c r="D34" s="222">
        <v>0</v>
      </c>
      <c r="E34" s="134">
        <v>0</v>
      </c>
      <c r="F34" s="222">
        <v>7.3999999999999996E-2</v>
      </c>
      <c r="G34" s="223">
        <v>2020</v>
      </c>
      <c r="H34" s="223">
        <v>2020</v>
      </c>
      <c r="I34" s="224" t="s">
        <v>2223</v>
      </c>
      <c r="J34" s="224" t="s">
        <v>2224</v>
      </c>
      <c r="K34" s="225" t="s">
        <v>2223</v>
      </c>
      <c r="L34" s="225" t="s">
        <v>2224</v>
      </c>
      <c r="M34" s="226"/>
      <c r="N34" s="226"/>
    </row>
    <row r="35" spans="1:14" ht="110.25" x14ac:dyDescent="0.25">
      <c r="A35" s="205">
        <f t="shared" si="3"/>
        <v>16</v>
      </c>
      <c r="B35" s="133" t="s">
        <v>202</v>
      </c>
      <c r="C35" s="138" t="s">
        <v>1660</v>
      </c>
      <c r="D35" s="222">
        <v>0</v>
      </c>
      <c r="E35" s="134">
        <v>0</v>
      </c>
      <c r="F35" s="222">
        <v>0.05</v>
      </c>
      <c r="G35" s="223">
        <v>2020</v>
      </c>
      <c r="H35" s="223">
        <v>2020</v>
      </c>
      <c r="I35" s="224" t="s">
        <v>2223</v>
      </c>
      <c r="J35" s="224" t="s">
        <v>2224</v>
      </c>
      <c r="K35" s="225" t="s">
        <v>2223</v>
      </c>
      <c r="L35" s="225" t="s">
        <v>2224</v>
      </c>
      <c r="M35" s="226"/>
      <c r="N35" s="226"/>
    </row>
    <row r="36" spans="1:14" ht="30.75" x14ac:dyDescent="0.25">
      <c r="A36" s="205"/>
      <c r="B36" s="191" t="s">
        <v>203</v>
      </c>
      <c r="C36" s="188"/>
      <c r="D36" s="198">
        <v>2.7199999999999998</v>
      </c>
      <c r="E36" s="201">
        <v>0</v>
      </c>
      <c r="F36" s="198">
        <v>0.31</v>
      </c>
      <c r="G36" s="223"/>
      <c r="H36" s="247"/>
      <c r="I36" s="248"/>
      <c r="J36" s="248"/>
      <c r="K36" s="225"/>
      <c r="L36" s="250"/>
      <c r="M36" s="226"/>
      <c r="N36" s="226"/>
    </row>
    <row r="37" spans="1:14" ht="63" x14ac:dyDescent="0.25">
      <c r="A37" s="205">
        <f t="shared" si="3"/>
        <v>17</v>
      </c>
      <c r="B37" s="133" t="s">
        <v>204</v>
      </c>
      <c r="C37" s="138" t="s">
        <v>205</v>
      </c>
      <c r="D37" s="222">
        <v>0.16</v>
      </c>
      <c r="E37" s="134">
        <v>0</v>
      </c>
      <c r="F37" s="222">
        <v>0</v>
      </c>
      <c r="G37" s="223">
        <v>2019</v>
      </c>
      <c r="H37" s="223">
        <v>2020</v>
      </c>
      <c r="I37" s="224" t="s">
        <v>2223</v>
      </c>
      <c r="J37" s="224" t="s">
        <v>2224</v>
      </c>
      <c r="K37" s="225" t="s">
        <v>2223</v>
      </c>
      <c r="L37" s="225" t="s">
        <v>2224</v>
      </c>
      <c r="M37" s="226"/>
      <c r="N37" s="226"/>
    </row>
    <row r="38" spans="1:14" ht="63" x14ac:dyDescent="0.25">
      <c r="A38" s="205">
        <f t="shared" si="3"/>
        <v>18</v>
      </c>
      <c r="B38" s="133" t="s">
        <v>206</v>
      </c>
      <c r="C38" s="138" t="s">
        <v>207</v>
      </c>
      <c r="D38" s="222">
        <v>0.25</v>
      </c>
      <c r="E38" s="134">
        <v>0</v>
      </c>
      <c r="F38" s="222">
        <v>0</v>
      </c>
      <c r="G38" s="223">
        <v>2018</v>
      </c>
      <c r="H38" s="223">
        <v>2020</v>
      </c>
      <c r="I38" s="224" t="s">
        <v>2223</v>
      </c>
      <c r="J38" s="224" t="s">
        <v>2224</v>
      </c>
      <c r="K38" s="225" t="s">
        <v>2223</v>
      </c>
      <c r="L38" s="225" t="s">
        <v>2224</v>
      </c>
      <c r="M38" s="226"/>
      <c r="N38" s="226"/>
    </row>
    <row r="39" spans="1:14" ht="47.25" x14ac:dyDescent="0.25">
      <c r="A39" s="205">
        <f t="shared" si="3"/>
        <v>19</v>
      </c>
      <c r="B39" s="133" t="s">
        <v>208</v>
      </c>
      <c r="C39" s="138" t="s">
        <v>209</v>
      </c>
      <c r="D39" s="222">
        <v>0.4</v>
      </c>
      <c r="E39" s="134">
        <v>0</v>
      </c>
      <c r="F39" s="222">
        <v>0</v>
      </c>
      <c r="G39" s="223">
        <v>2018</v>
      </c>
      <c r="H39" s="223">
        <v>2020</v>
      </c>
      <c r="I39" s="224" t="s">
        <v>2223</v>
      </c>
      <c r="J39" s="224" t="s">
        <v>2224</v>
      </c>
      <c r="K39" s="225" t="s">
        <v>2223</v>
      </c>
      <c r="L39" s="225" t="s">
        <v>2224</v>
      </c>
      <c r="M39" s="226"/>
      <c r="N39" s="226"/>
    </row>
    <row r="40" spans="1:14" ht="78.75" x14ac:dyDescent="0.25">
      <c r="A40" s="205">
        <f t="shared" si="3"/>
        <v>20</v>
      </c>
      <c r="B40" s="133" t="s">
        <v>1761</v>
      </c>
      <c r="C40" s="138" t="s">
        <v>1661</v>
      </c>
      <c r="D40" s="222">
        <v>0.4</v>
      </c>
      <c r="E40" s="134">
        <v>0</v>
      </c>
      <c r="F40" s="222">
        <v>0.2</v>
      </c>
      <c r="G40" s="223">
        <v>2020</v>
      </c>
      <c r="H40" s="223">
        <v>2020</v>
      </c>
      <c r="I40" s="224" t="s">
        <v>2223</v>
      </c>
      <c r="J40" s="224" t="s">
        <v>2224</v>
      </c>
      <c r="K40" s="225" t="s">
        <v>2223</v>
      </c>
      <c r="L40" s="225" t="s">
        <v>2224</v>
      </c>
      <c r="M40" s="226"/>
      <c r="N40" s="226"/>
    </row>
    <row r="41" spans="1:14" ht="78.75" x14ac:dyDescent="0.25">
      <c r="A41" s="205">
        <f t="shared" si="3"/>
        <v>21</v>
      </c>
      <c r="B41" s="133" t="s">
        <v>1762</v>
      </c>
      <c r="C41" s="138" t="s">
        <v>1662</v>
      </c>
      <c r="D41" s="222">
        <v>0.25</v>
      </c>
      <c r="E41" s="134">
        <v>0</v>
      </c>
      <c r="F41" s="222">
        <v>0</v>
      </c>
      <c r="G41" s="223">
        <v>2020</v>
      </c>
      <c r="H41" s="223">
        <v>2020</v>
      </c>
      <c r="I41" s="224" t="s">
        <v>2223</v>
      </c>
      <c r="J41" s="224" t="s">
        <v>2224</v>
      </c>
      <c r="K41" s="225" t="s">
        <v>2223</v>
      </c>
      <c r="L41" s="225" t="s">
        <v>2224</v>
      </c>
      <c r="M41" s="226"/>
      <c r="N41" s="226"/>
    </row>
    <row r="42" spans="1:14" ht="31.5" x14ac:dyDescent="0.25">
      <c r="A42" s="205">
        <f t="shared" si="3"/>
        <v>22</v>
      </c>
      <c r="B42" s="133" t="s">
        <v>1763</v>
      </c>
      <c r="C42" s="138" t="s">
        <v>1764</v>
      </c>
      <c r="D42" s="222">
        <v>1.26</v>
      </c>
      <c r="E42" s="134">
        <v>0</v>
      </c>
      <c r="F42" s="222">
        <v>0</v>
      </c>
      <c r="G42" s="223">
        <v>2020</v>
      </c>
      <c r="H42" s="223">
        <v>2020</v>
      </c>
      <c r="I42" s="224" t="s">
        <v>2223</v>
      </c>
      <c r="J42" s="224" t="s">
        <v>2224</v>
      </c>
      <c r="K42" s="225" t="s">
        <v>2223</v>
      </c>
      <c r="L42" s="225" t="s">
        <v>2224</v>
      </c>
      <c r="M42" s="226"/>
      <c r="N42" s="226"/>
    </row>
    <row r="43" spans="1:14" ht="78.75" x14ac:dyDescent="0.25">
      <c r="A43" s="205">
        <f t="shared" si="3"/>
        <v>23</v>
      </c>
      <c r="B43" s="133" t="s">
        <v>210</v>
      </c>
      <c r="C43" s="138" t="s">
        <v>211</v>
      </c>
      <c r="D43" s="222">
        <v>0</v>
      </c>
      <c r="E43" s="134">
        <v>0</v>
      </c>
      <c r="F43" s="222">
        <v>0.11</v>
      </c>
      <c r="G43" s="223">
        <v>2020</v>
      </c>
      <c r="H43" s="223">
        <v>2020</v>
      </c>
      <c r="I43" s="224" t="s">
        <v>2223</v>
      </c>
      <c r="J43" s="224" t="s">
        <v>2224</v>
      </c>
      <c r="K43" s="225" t="s">
        <v>2223</v>
      </c>
      <c r="L43" s="225" t="s">
        <v>2224</v>
      </c>
      <c r="M43" s="226"/>
      <c r="N43" s="226"/>
    </row>
    <row r="44" spans="1:14" ht="30.75" x14ac:dyDescent="0.25">
      <c r="A44" s="205"/>
      <c r="B44" s="191" t="s">
        <v>212</v>
      </c>
      <c r="C44" s="188"/>
      <c r="D44" s="198">
        <v>1.76</v>
      </c>
      <c r="E44" s="201">
        <v>0</v>
      </c>
      <c r="F44" s="198">
        <v>7.4740000000000002</v>
      </c>
      <c r="G44" s="223"/>
      <c r="H44" s="247"/>
      <c r="I44" s="248"/>
      <c r="J44" s="248"/>
      <c r="K44" s="225"/>
      <c r="L44" s="250"/>
      <c r="M44" s="226"/>
      <c r="N44" s="226"/>
    </row>
    <row r="45" spans="1:14" ht="30.75" x14ac:dyDescent="0.25">
      <c r="A45" s="205">
        <f t="shared" si="3"/>
        <v>24</v>
      </c>
      <c r="B45" s="133" t="s">
        <v>213</v>
      </c>
      <c r="C45" s="138" t="s">
        <v>214</v>
      </c>
      <c r="D45" s="222">
        <v>0</v>
      </c>
      <c r="E45" s="134">
        <v>0</v>
      </c>
      <c r="F45" s="222">
        <v>0</v>
      </c>
      <c r="G45" s="223">
        <v>2014</v>
      </c>
      <c r="H45" s="223">
        <v>2020</v>
      </c>
      <c r="I45" s="224" t="s">
        <v>2223</v>
      </c>
      <c r="J45" s="224" t="s">
        <v>2224</v>
      </c>
      <c r="K45" s="225" t="s">
        <v>1481</v>
      </c>
      <c r="L45" s="225" t="s">
        <v>2224</v>
      </c>
      <c r="M45" s="226"/>
      <c r="N45" s="226"/>
    </row>
    <row r="46" spans="1:14" ht="47.25" x14ac:dyDescent="0.25">
      <c r="A46" s="205">
        <f t="shared" si="3"/>
        <v>25</v>
      </c>
      <c r="B46" s="133" t="s">
        <v>215</v>
      </c>
      <c r="C46" s="138" t="s">
        <v>216</v>
      </c>
      <c r="D46" s="222">
        <v>1.26</v>
      </c>
      <c r="E46" s="134">
        <v>0</v>
      </c>
      <c r="F46" s="222">
        <v>0</v>
      </c>
      <c r="G46" s="223">
        <v>2018</v>
      </c>
      <c r="H46" s="223">
        <v>2020</v>
      </c>
      <c r="I46" s="224" t="s">
        <v>2223</v>
      </c>
      <c r="J46" s="224" t="s">
        <v>2224</v>
      </c>
      <c r="K46" s="225" t="s">
        <v>2223</v>
      </c>
      <c r="L46" s="225" t="s">
        <v>2224</v>
      </c>
      <c r="M46" s="226"/>
      <c r="N46" s="226"/>
    </row>
    <row r="47" spans="1:14" ht="47.25" x14ac:dyDescent="0.25">
      <c r="A47" s="205">
        <f t="shared" si="3"/>
        <v>26</v>
      </c>
      <c r="B47" s="133" t="s">
        <v>217</v>
      </c>
      <c r="C47" s="138" t="s">
        <v>218</v>
      </c>
      <c r="D47" s="222">
        <v>0</v>
      </c>
      <c r="E47" s="134">
        <v>0</v>
      </c>
      <c r="F47" s="222">
        <v>6.8580000000000005</v>
      </c>
      <c r="G47" s="223">
        <v>2011</v>
      </c>
      <c r="H47" s="223">
        <v>2021</v>
      </c>
      <c r="I47" s="224" t="s">
        <v>2223</v>
      </c>
      <c r="J47" s="224" t="s">
        <v>2224</v>
      </c>
      <c r="K47" s="225" t="s">
        <v>2223</v>
      </c>
      <c r="L47" s="225" t="s">
        <v>2224</v>
      </c>
      <c r="M47" s="226"/>
      <c r="N47" s="226"/>
    </row>
    <row r="48" spans="1:14" ht="63" x14ac:dyDescent="0.25">
      <c r="A48" s="205">
        <f t="shared" si="3"/>
        <v>27</v>
      </c>
      <c r="B48" s="133" t="s">
        <v>219</v>
      </c>
      <c r="C48" s="138" t="s">
        <v>1663</v>
      </c>
      <c r="D48" s="222">
        <v>0</v>
      </c>
      <c r="E48" s="134">
        <v>0</v>
      </c>
      <c r="F48" s="222">
        <v>0.61599999999999999</v>
      </c>
      <c r="G48" s="223">
        <v>2019</v>
      </c>
      <c r="H48" s="223">
        <v>2020</v>
      </c>
      <c r="I48" s="224" t="s">
        <v>2223</v>
      </c>
      <c r="J48" s="224" t="s">
        <v>2224</v>
      </c>
      <c r="K48" s="225" t="s">
        <v>2223</v>
      </c>
      <c r="L48" s="225" t="s">
        <v>2224</v>
      </c>
      <c r="M48" s="226"/>
      <c r="N48" s="226"/>
    </row>
    <row r="49" spans="1:14" ht="31.5" x14ac:dyDescent="0.25">
      <c r="A49" s="205">
        <f t="shared" si="3"/>
        <v>28</v>
      </c>
      <c r="B49" s="133" t="s">
        <v>220</v>
      </c>
      <c r="C49" s="139" t="s">
        <v>221</v>
      </c>
      <c r="D49" s="222">
        <v>0.5</v>
      </c>
      <c r="E49" s="134">
        <v>0</v>
      </c>
      <c r="F49" s="222">
        <v>0</v>
      </c>
      <c r="G49" s="223">
        <v>2019</v>
      </c>
      <c r="H49" s="223">
        <v>2020</v>
      </c>
      <c r="I49" s="224" t="s">
        <v>2223</v>
      </c>
      <c r="J49" s="224" t="s">
        <v>2224</v>
      </c>
      <c r="K49" s="225" t="s">
        <v>2223</v>
      </c>
      <c r="L49" s="225" t="s">
        <v>2224</v>
      </c>
      <c r="M49" s="226"/>
      <c r="N49" s="226"/>
    </row>
    <row r="50" spans="1:14" ht="63" x14ac:dyDescent="0.25">
      <c r="A50" s="205">
        <f t="shared" si="3"/>
        <v>29</v>
      </c>
      <c r="B50" s="133" t="s">
        <v>1494</v>
      </c>
      <c r="C50" s="139" t="s">
        <v>1495</v>
      </c>
      <c r="D50" s="222">
        <v>0</v>
      </c>
      <c r="E50" s="134">
        <v>0</v>
      </c>
      <c r="F50" s="222">
        <v>0</v>
      </c>
      <c r="G50" s="223">
        <v>2020</v>
      </c>
      <c r="H50" s="223">
        <v>2020</v>
      </c>
      <c r="I50" s="224" t="s">
        <v>2223</v>
      </c>
      <c r="J50" s="224" t="s">
        <v>2224</v>
      </c>
      <c r="K50" s="225" t="s">
        <v>1481</v>
      </c>
      <c r="L50" s="225" t="s">
        <v>2224</v>
      </c>
      <c r="M50" s="226"/>
      <c r="N50" s="226"/>
    </row>
    <row r="51" spans="1:14" ht="30.75" x14ac:dyDescent="0.25">
      <c r="A51" s="205"/>
      <c r="B51" s="191" t="s">
        <v>222</v>
      </c>
      <c r="C51" s="188"/>
      <c r="D51" s="198">
        <v>0.5</v>
      </c>
      <c r="E51" s="201">
        <v>0</v>
      </c>
      <c r="F51" s="198">
        <v>4.992</v>
      </c>
      <c r="G51" s="223"/>
      <c r="H51" s="247"/>
      <c r="I51" s="248"/>
      <c r="J51" s="248"/>
      <c r="K51" s="225"/>
      <c r="L51" s="250"/>
      <c r="M51" s="226"/>
      <c r="N51" s="226"/>
    </row>
    <row r="52" spans="1:14" ht="31.5" x14ac:dyDescent="0.25">
      <c r="A52" s="205">
        <f t="shared" si="3"/>
        <v>30</v>
      </c>
      <c r="B52" s="133" t="s">
        <v>223</v>
      </c>
      <c r="C52" s="138" t="s">
        <v>224</v>
      </c>
      <c r="D52" s="222">
        <v>0</v>
      </c>
      <c r="E52" s="134">
        <v>0</v>
      </c>
      <c r="F52" s="222">
        <v>0</v>
      </c>
      <c r="G52" s="223">
        <v>2008</v>
      </c>
      <c r="H52" s="223">
        <v>2022</v>
      </c>
      <c r="I52" s="224" t="s">
        <v>2223</v>
      </c>
      <c r="J52" s="224" t="s">
        <v>2224</v>
      </c>
      <c r="K52" s="225" t="s">
        <v>2223</v>
      </c>
      <c r="L52" s="225" t="s">
        <v>2224</v>
      </c>
      <c r="M52" s="226"/>
      <c r="N52" s="226"/>
    </row>
    <row r="53" spans="1:14" ht="63" x14ac:dyDescent="0.25">
      <c r="A53" s="205">
        <f t="shared" si="3"/>
        <v>31</v>
      </c>
      <c r="B53" s="133" t="s">
        <v>225</v>
      </c>
      <c r="C53" s="138" t="s">
        <v>226</v>
      </c>
      <c r="D53" s="222">
        <v>0</v>
      </c>
      <c r="E53" s="134">
        <v>0</v>
      </c>
      <c r="F53" s="222">
        <v>4.819</v>
      </c>
      <c r="G53" s="223">
        <v>2010</v>
      </c>
      <c r="H53" s="223">
        <v>2022</v>
      </c>
      <c r="I53" s="224" t="s">
        <v>2223</v>
      </c>
      <c r="J53" s="224" t="s">
        <v>2224</v>
      </c>
      <c r="K53" s="225" t="s">
        <v>2223</v>
      </c>
      <c r="L53" s="225" t="s">
        <v>2224</v>
      </c>
      <c r="M53" s="226"/>
      <c r="N53" s="226"/>
    </row>
    <row r="54" spans="1:14" ht="47.25" x14ac:dyDescent="0.25">
      <c r="A54" s="205">
        <f t="shared" si="3"/>
        <v>32</v>
      </c>
      <c r="B54" s="133" t="s">
        <v>1765</v>
      </c>
      <c r="C54" s="138" t="s">
        <v>1766</v>
      </c>
      <c r="D54" s="222">
        <v>0</v>
      </c>
      <c r="E54" s="134">
        <v>0</v>
      </c>
      <c r="F54" s="222">
        <v>0</v>
      </c>
      <c r="G54" s="223">
        <v>2021</v>
      </c>
      <c r="H54" s="223">
        <v>2021</v>
      </c>
      <c r="I54" s="224" t="s">
        <v>2223</v>
      </c>
      <c r="J54" s="224" t="s">
        <v>2224</v>
      </c>
      <c r="K54" s="225" t="s">
        <v>2223</v>
      </c>
      <c r="L54" s="225" t="s">
        <v>2224</v>
      </c>
      <c r="M54" s="226"/>
      <c r="N54" s="226"/>
    </row>
    <row r="55" spans="1:14" ht="78.75" x14ac:dyDescent="0.25">
      <c r="A55" s="205">
        <f t="shared" si="3"/>
        <v>33</v>
      </c>
      <c r="B55" s="133" t="s">
        <v>1767</v>
      </c>
      <c r="C55" s="138" t="s">
        <v>1768</v>
      </c>
      <c r="D55" s="222">
        <v>0</v>
      </c>
      <c r="E55" s="134">
        <v>0</v>
      </c>
      <c r="F55" s="222">
        <v>0.158</v>
      </c>
      <c r="G55" s="223">
        <v>2020</v>
      </c>
      <c r="H55" s="223">
        <v>2020</v>
      </c>
      <c r="I55" s="224" t="s">
        <v>2223</v>
      </c>
      <c r="J55" s="224" t="s">
        <v>2224</v>
      </c>
      <c r="K55" s="225" t="s">
        <v>2223</v>
      </c>
      <c r="L55" s="225" t="s">
        <v>2224</v>
      </c>
      <c r="M55" s="226"/>
      <c r="N55" s="226"/>
    </row>
    <row r="56" spans="1:14" ht="47.25" x14ac:dyDescent="0.25">
      <c r="A56" s="205">
        <f t="shared" si="3"/>
        <v>34</v>
      </c>
      <c r="B56" s="133" t="s">
        <v>227</v>
      </c>
      <c r="C56" s="138" t="s">
        <v>228</v>
      </c>
      <c r="D56" s="222">
        <v>0.5</v>
      </c>
      <c r="E56" s="134">
        <v>0</v>
      </c>
      <c r="F56" s="222">
        <v>1.4999999999999999E-2</v>
      </c>
      <c r="G56" s="223">
        <v>2019</v>
      </c>
      <c r="H56" s="223">
        <v>2020</v>
      </c>
      <c r="I56" s="224" t="s">
        <v>2223</v>
      </c>
      <c r="J56" s="224" t="s">
        <v>2224</v>
      </c>
      <c r="K56" s="225" t="s">
        <v>2223</v>
      </c>
      <c r="L56" s="225" t="s">
        <v>2224</v>
      </c>
      <c r="M56" s="226"/>
      <c r="N56" s="226"/>
    </row>
    <row r="57" spans="1:14" ht="30.75" x14ac:dyDescent="0.25">
      <c r="A57" s="205"/>
      <c r="B57" s="191" t="s">
        <v>229</v>
      </c>
      <c r="C57" s="188"/>
      <c r="D57" s="198">
        <v>0</v>
      </c>
      <c r="E57" s="201">
        <v>0</v>
      </c>
      <c r="F57" s="198">
        <v>0</v>
      </c>
      <c r="G57" s="223"/>
      <c r="H57" s="247"/>
      <c r="I57" s="248"/>
      <c r="J57" s="248"/>
      <c r="K57" s="225"/>
      <c r="L57" s="250"/>
      <c r="M57" s="226"/>
      <c r="N57" s="226"/>
    </row>
    <row r="58" spans="1:14" ht="47.25" x14ac:dyDescent="0.25">
      <c r="A58" s="205">
        <f t="shared" si="3"/>
        <v>35</v>
      </c>
      <c r="B58" s="133" t="s">
        <v>230</v>
      </c>
      <c r="C58" s="138" t="s">
        <v>231</v>
      </c>
      <c r="D58" s="222">
        <v>0</v>
      </c>
      <c r="E58" s="134">
        <v>0</v>
      </c>
      <c r="F58" s="222">
        <v>0</v>
      </c>
      <c r="G58" s="223">
        <v>2011</v>
      </c>
      <c r="H58" s="223">
        <v>2022</v>
      </c>
      <c r="I58" s="224" t="s">
        <v>2223</v>
      </c>
      <c r="J58" s="224" t="s">
        <v>2224</v>
      </c>
      <c r="K58" s="225" t="s">
        <v>2223</v>
      </c>
      <c r="L58" s="225" t="s">
        <v>2224</v>
      </c>
      <c r="M58" s="226"/>
      <c r="N58" s="226"/>
    </row>
    <row r="59" spans="1:14" ht="63" x14ac:dyDescent="0.25">
      <c r="A59" s="227">
        <f t="shared" si="3"/>
        <v>36</v>
      </c>
      <c r="B59" s="133" t="s">
        <v>1769</v>
      </c>
      <c r="C59" s="138" t="s">
        <v>1770</v>
      </c>
      <c r="D59" s="222">
        <v>0</v>
      </c>
      <c r="E59" s="134">
        <v>0</v>
      </c>
      <c r="F59" s="222">
        <v>0</v>
      </c>
      <c r="G59" s="223">
        <v>2020</v>
      </c>
      <c r="H59" s="223">
        <v>2021</v>
      </c>
      <c r="I59" s="224" t="s">
        <v>1481</v>
      </c>
      <c r="J59" s="224" t="s">
        <v>2224</v>
      </c>
      <c r="K59" s="225" t="s">
        <v>1481</v>
      </c>
      <c r="L59" s="225" t="s">
        <v>2224</v>
      </c>
      <c r="M59" s="226"/>
      <c r="N59" s="226"/>
    </row>
    <row r="60" spans="1:14" ht="31.5" x14ac:dyDescent="0.25">
      <c r="A60" s="205">
        <f t="shared" si="3"/>
        <v>37</v>
      </c>
      <c r="B60" s="133" t="s">
        <v>1496</v>
      </c>
      <c r="C60" s="138" t="s">
        <v>1497</v>
      </c>
      <c r="D60" s="222">
        <v>0</v>
      </c>
      <c r="E60" s="134">
        <v>0</v>
      </c>
      <c r="F60" s="222">
        <v>0</v>
      </c>
      <c r="G60" s="223">
        <v>2020</v>
      </c>
      <c r="H60" s="223">
        <v>2020</v>
      </c>
      <c r="I60" s="224" t="s">
        <v>2223</v>
      </c>
      <c r="J60" s="224" t="s">
        <v>2224</v>
      </c>
      <c r="K60" s="225" t="s">
        <v>1481</v>
      </c>
      <c r="L60" s="225" t="s">
        <v>2224</v>
      </c>
      <c r="M60" s="226"/>
      <c r="N60" s="226"/>
    </row>
    <row r="61" spans="1:14" ht="30.75" x14ac:dyDescent="0.25">
      <c r="A61" s="205"/>
      <c r="B61" s="191" t="s">
        <v>232</v>
      </c>
      <c r="C61" s="188"/>
      <c r="D61" s="198">
        <v>0.4</v>
      </c>
      <c r="E61" s="201">
        <v>0</v>
      </c>
      <c r="F61" s="198">
        <v>1.2270000000000003</v>
      </c>
      <c r="G61" s="223"/>
      <c r="H61" s="247"/>
      <c r="I61" s="248"/>
      <c r="J61" s="248"/>
      <c r="K61" s="225"/>
      <c r="L61" s="250"/>
      <c r="M61" s="226"/>
      <c r="N61" s="226"/>
    </row>
    <row r="62" spans="1:14" ht="47.25" x14ac:dyDescent="0.25">
      <c r="A62" s="205">
        <f t="shared" si="3"/>
        <v>38</v>
      </c>
      <c r="B62" s="133" t="s">
        <v>233</v>
      </c>
      <c r="C62" s="138" t="s">
        <v>234</v>
      </c>
      <c r="D62" s="222">
        <v>0</v>
      </c>
      <c r="E62" s="134">
        <v>0</v>
      </c>
      <c r="F62" s="222">
        <v>0</v>
      </c>
      <c r="G62" s="223">
        <v>2017</v>
      </c>
      <c r="H62" s="223">
        <v>2021</v>
      </c>
      <c r="I62" s="224" t="s">
        <v>1481</v>
      </c>
      <c r="J62" s="224" t="s">
        <v>2224</v>
      </c>
      <c r="K62" s="225" t="s">
        <v>1481</v>
      </c>
      <c r="L62" s="225" t="s">
        <v>2224</v>
      </c>
      <c r="M62" s="226"/>
      <c r="N62" s="226"/>
    </row>
    <row r="63" spans="1:14" ht="78.75" x14ac:dyDescent="0.25">
      <c r="A63" s="205">
        <f t="shared" si="3"/>
        <v>39</v>
      </c>
      <c r="B63" s="133" t="s">
        <v>235</v>
      </c>
      <c r="C63" s="138" t="s">
        <v>236</v>
      </c>
      <c r="D63" s="222">
        <v>0</v>
      </c>
      <c r="E63" s="134">
        <v>0</v>
      </c>
      <c r="F63" s="222">
        <v>0</v>
      </c>
      <c r="G63" s="223">
        <v>2018</v>
      </c>
      <c r="H63" s="223">
        <v>2020</v>
      </c>
      <c r="I63" s="224" t="s">
        <v>2223</v>
      </c>
      <c r="J63" s="224" t="s">
        <v>2224</v>
      </c>
      <c r="K63" s="225" t="s">
        <v>1481</v>
      </c>
      <c r="L63" s="225" t="s">
        <v>2224</v>
      </c>
      <c r="M63" s="226"/>
      <c r="N63" s="226"/>
    </row>
    <row r="64" spans="1:14" ht="63" x14ac:dyDescent="0.25">
      <c r="A64" s="205">
        <f t="shared" si="3"/>
        <v>40</v>
      </c>
      <c r="B64" s="133" t="s">
        <v>237</v>
      </c>
      <c r="C64" s="138" t="s">
        <v>238</v>
      </c>
      <c r="D64" s="222">
        <v>0.4</v>
      </c>
      <c r="E64" s="134">
        <v>0</v>
      </c>
      <c r="F64" s="222">
        <v>0</v>
      </c>
      <c r="G64" s="223">
        <v>2019</v>
      </c>
      <c r="H64" s="223">
        <v>2020</v>
      </c>
      <c r="I64" s="224" t="s">
        <v>2223</v>
      </c>
      <c r="J64" s="224" t="s">
        <v>2224</v>
      </c>
      <c r="K64" s="225" t="s">
        <v>2223</v>
      </c>
      <c r="L64" s="225" t="s">
        <v>2224</v>
      </c>
      <c r="M64" s="226"/>
      <c r="N64" s="226"/>
    </row>
    <row r="65" spans="1:14" ht="47.25" x14ac:dyDescent="0.25">
      <c r="A65" s="205">
        <f t="shared" si="3"/>
        <v>41</v>
      </c>
      <c r="B65" s="133" t="s">
        <v>239</v>
      </c>
      <c r="C65" s="138" t="s">
        <v>240</v>
      </c>
      <c r="D65" s="222">
        <v>0</v>
      </c>
      <c r="E65" s="134">
        <v>0</v>
      </c>
      <c r="F65" s="222">
        <v>0</v>
      </c>
      <c r="G65" s="223">
        <v>2017</v>
      </c>
      <c r="H65" s="223">
        <v>2020</v>
      </c>
      <c r="I65" s="224" t="s">
        <v>2223</v>
      </c>
      <c r="J65" s="224" t="s">
        <v>2224</v>
      </c>
      <c r="K65" s="225" t="s">
        <v>1481</v>
      </c>
      <c r="L65" s="225" t="s">
        <v>2224</v>
      </c>
      <c r="M65" s="226"/>
      <c r="N65" s="226"/>
    </row>
    <row r="66" spans="1:14" ht="78.75" x14ac:dyDescent="0.25">
      <c r="A66" s="205">
        <f t="shared" si="3"/>
        <v>42</v>
      </c>
      <c r="B66" s="133" t="s">
        <v>241</v>
      </c>
      <c r="C66" s="138" t="s">
        <v>242</v>
      </c>
      <c r="D66" s="222">
        <v>0</v>
      </c>
      <c r="E66" s="134">
        <v>0</v>
      </c>
      <c r="F66" s="222">
        <v>0</v>
      </c>
      <c r="G66" s="223">
        <v>2018</v>
      </c>
      <c r="H66" s="223">
        <v>2020</v>
      </c>
      <c r="I66" s="224" t="s">
        <v>2223</v>
      </c>
      <c r="J66" s="224" t="s">
        <v>2224</v>
      </c>
      <c r="K66" s="225" t="s">
        <v>1481</v>
      </c>
      <c r="L66" s="225" t="s">
        <v>2224</v>
      </c>
      <c r="M66" s="226"/>
      <c r="N66" s="226"/>
    </row>
    <row r="67" spans="1:14" ht="63" x14ac:dyDescent="0.25">
      <c r="A67" s="205">
        <f t="shared" si="3"/>
        <v>43</v>
      </c>
      <c r="B67" s="133" t="s">
        <v>243</v>
      </c>
      <c r="C67" s="138" t="s">
        <v>244</v>
      </c>
      <c r="D67" s="222">
        <v>0</v>
      </c>
      <c r="E67" s="134">
        <v>0</v>
      </c>
      <c r="F67" s="222">
        <v>0</v>
      </c>
      <c r="G67" s="223">
        <v>2020</v>
      </c>
      <c r="H67" s="223">
        <v>2020</v>
      </c>
      <c r="I67" s="224" t="s">
        <v>2223</v>
      </c>
      <c r="J67" s="224" t="s">
        <v>2224</v>
      </c>
      <c r="K67" s="225" t="s">
        <v>2223</v>
      </c>
      <c r="L67" s="225" t="s">
        <v>2224</v>
      </c>
      <c r="M67" s="226"/>
      <c r="N67" s="226"/>
    </row>
    <row r="68" spans="1:14" ht="47.25" x14ac:dyDescent="0.25">
      <c r="A68" s="205">
        <f t="shared" si="3"/>
        <v>44</v>
      </c>
      <c r="B68" s="133" t="s">
        <v>245</v>
      </c>
      <c r="C68" s="138" t="s">
        <v>246</v>
      </c>
      <c r="D68" s="222">
        <v>0</v>
      </c>
      <c r="E68" s="134">
        <v>0</v>
      </c>
      <c r="F68" s="222">
        <v>0</v>
      </c>
      <c r="G68" s="223">
        <v>2016</v>
      </c>
      <c r="H68" s="223">
        <v>2022</v>
      </c>
      <c r="I68" s="224" t="s">
        <v>2223</v>
      </c>
      <c r="J68" s="224" t="s">
        <v>2224</v>
      </c>
      <c r="K68" s="225" t="s">
        <v>1481</v>
      </c>
      <c r="L68" s="225" t="s">
        <v>2224</v>
      </c>
      <c r="M68" s="226"/>
      <c r="N68" s="226"/>
    </row>
    <row r="69" spans="1:14" ht="31.5" x14ac:dyDescent="0.25">
      <c r="A69" s="205">
        <f t="shared" si="3"/>
        <v>45</v>
      </c>
      <c r="B69" s="133" t="s">
        <v>247</v>
      </c>
      <c r="C69" s="138" t="s">
        <v>1664</v>
      </c>
      <c r="D69" s="222">
        <v>0</v>
      </c>
      <c r="E69" s="134">
        <v>0</v>
      </c>
      <c r="F69" s="222">
        <v>0.246</v>
      </c>
      <c r="G69" s="223">
        <v>2019</v>
      </c>
      <c r="H69" s="223">
        <v>2020</v>
      </c>
      <c r="I69" s="224" t="s">
        <v>2223</v>
      </c>
      <c r="J69" s="224" t="s">
        <v>2224</v>
      </c>
      <c r="K69" s="225" t="s">
        <v>2223</v>
      </c>
      <c r="L69" s="225" t="s">
        <v>2224</v>
      </c>
      <c r="M69" s="226"/>
      <c r="N69" s="226"/>
    </row>
    <row r="70" spans="1:14" ht="63" x14ac:dyDescent="0.25">
      <c r="A70" s="205">
        <f t="shared" si="3"/>
        <v>46</v>
      </c>
      <c r="B70" s="133" t="s">
        <v>1771</v>
      </c>
      <c r="C70" s="138" t="s">
        <v>1665</v>
      </c>
      <c r="D70" s="222">
        <v>0</v>
      </c>
      <c r="E70" s="134">
        <v>0</v>
      </c>
      <c r="F70" s="222">
        <v>0.30599999999999999</v>
      </c>
      <c r="G70" s="223">
        <v>2019</v>
      </c>
      <c r="H70" s="223">
        <v>2020</v>
      </c>
      <c r="I70" s="224" t="s">
        <v>2223</v>
      </c>
      <c r="J70" s="224" t="s">
        <v>2224</v>
      </c>
      <c r="K70" s="225" t="s">
        <v>2223</v>
      </c>
      <c r="L70" s="225" t="s">
        <v>2224</v>
      </c>
      <c r="M70" s="226"/>
      <c r="N70" s="226"/>
    </row>
    <row r="71" spans="1:14" ht="78.75" x14ac:dyDescent="0.25">
      <c r="A71" s="205">
        <f t="shared" si="3"/>
        <v>47</v>
      </c>
      <c r="B71" s="133" t="s">
        <v>1772</v>
      </c>
      <c r="C71" s="138" t="s">
        <v>1666</v>
      </c>
      <c r="D71" s="222">
        <v>0</v>
      </c>
      <c r="E71" s="134">
        <v>0</v>
      </c>
      <c r="F71" s="222">
        <v>0</v>
      </c>
      <c r="G71" s="223">
        <v>2020</v>
      </c>
      <c r="H71" s="223">
        <v>2022</v>
      </c>
      <c r="I71" s="224" t="s">
        <v>2223</v>
      </c>
      <c r="J71" s="224" t="s">
        <v>2224</v>
      </c>
      <c r="K71" s="225" t="s">
        <v>1481</v>
      </c>
      <c r="L71" s="225" t="s">
        <v>2224</v>
      </c>
      <c r="M71" s="226"/>
      <c r="N71" s="226"/>
    </row>
    <row r="72" spans="1:14" ht="63" x14ac:dyDescent="0.25">
      <c r="A72" s="205">
        <f t="shared" si="3"/>
        <v>48</v>
      </c>
      <c r="B72" s="133" t="s">
        <v>1773</v>
      </c>
      <c r="C72" s="138" t="s">
        <v>248</v>
      </c>
      <c r="D72" s="222">
        <v>0</v>
      </c>
      <c r="E72" s="134">
        <v>0</v>
      </c>
      <c r="F72" s="222">
        <v>0.16</v>
      </c>
      <c r="G72" s="223">
        <v>2020</v>
      </c>
      <c r="H72" s="223">
        <v>2020</v>
      </c>
      <c r="I72" s="224" t="s">
        <v>2223</v>
      </c>
      <c r="J72" s="224" t="s">
        <v>2224</v>
      </c>
      <c r="K72" s="225" t="s">
        <v>2223</v>
      </c>
      <c r="L72" s="225" t="s">
        <v>2224</v>
      </c>
      <c r="M72" s="226"/>
      <c r="N72" s="226"/>
    </row>
    <row r="73" spans="1:14" ht="110.25" x14ac:dyDescent="0.25">
      <c r="A73" s="205">
        <f t="shared" si="3"/>
        <v>49</v>
      </c>
      <c r="B73" s="133" t="s">
        <v>1774</v>
      </c>
      <c r="C73" s="138" t="s">
        <v>1667</v>
      </c>
      <c r="D73" s="222">
        <v>0</v>
      </c>
      <c r="E73" s="134">
        <v>0</v>
      </c>
      <c r="F73" s="222">
        <v>0.375</v>
      </c>
      <c r="G73" s="223">
        <v>2020</v>
      </c>
      <c r="H73" s="223">
        <v>2020</v>
      </c>
      <c r="I73" s="224" t="s">
        <v>2223</v>
      </c>
      <c r="J73" s="224" t="s">
        <v>2224</v>
      </c>
      <c r="K73" s="225" t="s">
        <v>2223</v>
      </c>
      <c r="L73" s="225" t="s">
        <v>2224</v>
      </c>
      <c r="M73" s="226"/>
      <c r="N73" s="226"/>
    </row>
    <row r="74" spans="1:14" ht="78.75" x14ac:dyDescent="0.25">
      <c r="A74" s="205">
        <f t="shared" si="3"/>
        <v>50</v>
      </c>
      <c r="B74" s="133" t="s">
        <v>249</v>
      </c>
      <c r="C74" s="138" t="s">
        <v>250</v>
      </c>
      <c r="D74" s="222">
        <v>0</v>
      </c>
      <c r="E74" s="134">
        <v>0</v>
      </c>
      <c r="F74" s="222">
        <v>0</v>
      </c>
      <c r="G74" s="223">
        <v>2018</v>
      </c>
      <c r="H74" s="223">
        <v>2020</v>
      </c>
      <c r="I74" s="224" t="s">
        <v>2223</v>
      </c>
      <c r="J74" s="224" t="s">
        <v>2224</v>
      </c>
      <c r="K74" s="225" t="s">
        <v>2223</v>
      </c>
      <c r="L74" s="225" t="s">
        <v>2224</v>
      </c>
      <c r="M74" s="226"/>
      <c r="N74" s="226"/>
    </row>
    <row r="75" spans="1:14" ht="94.5" x14ac:dyDescent="0.25">
      <c r="A75" s="205">
        <f t="shared" si="3"/>
        <v>51</v>
      </c>
      <c r="B75" s="133" t="s">
        <v>1775</v>
      </c>
      <c r="C75" s="138" t="s">
        <v>251</v>
      </c>
      <c r="D75" s="222">
        <v>0</v>
      </c>
      <c r="E75" s="134">
        <v>0</v>
      </c>
      <c r="F75" s="222">
        <v>0.14000000000000001</v>
      </c>
      <c r="G75" s="223">
        <v>2020</v>
      </c>
      <c r="H75" s="223">
        <v>2020</v>
      </c>
      <c r="I75" s="224" t="s">
        <v>2223</v>
      </c>
      <c r="J75" s="224" t="s">
        <v>2224</v>
      </c>
      <c r="K75" s="225" t="s">
        <v>2223</v>
      </c>
      <c r="L75" s="225" t="s">
        <v>2224</v>
      </c>
      <c r="M75" s="226"/>
      <c r="N75" s="226"/>
    </row>
    <row r="76" spans="1:14" ht="63" x14ac:dyDescent="0.25">
      <c r="A76" s="205">
        <f t="shared" si="3"/>
        <v>52</v>
      </c>
      <c r="B76" s="133" t="s">
        <v>254</v>
      </c>
      <c r="C76" s="138" t="s">
        <v>255</v>
      </c>
      <c r="D76" s="222">
        <v>0</v>
      </c>
      <c r="E76" s="134">
        <v>0</v>
      </c>
      <c r="F76" s="222">
        <v>0</v>
      </c>
      <c r="G76" s="223">
        <v>2018</v>
      </c>
      <c r="H76" s="223">
        <v>2020</v>
      </c>
      <c r="I76" s="224" t="s">
        <v>2223</v>
      </c>
      <c r="J76" s="224" t="s">
        <v>2224</v>
      </c>
      <c r="K76" s="225" t="s">
        <v>2223</v>
      </c>
      <c r="L76" s="225" t="s">
        <v>2224</v>
      </c>
      <c r="M76" s="226"/>
      <c r="N76" s="226"/>
    </row>
    <row r="77" spans="1:14" ht="30.75" x14ac:dyDescent="0.25">
      <c r="A77" s="205"/>
      <c r="B77" s="191" t="s">
        <v>256</v>
      </c>
      <c r="C77" s="188"/>
      <c r="D77" s="198">
        <v>0</v>
      </c>
      <c r="E77" s="201">
        <v>0</v>
      </c>
      <c r="F77" s="198">
        <v>0</v>
      </c>
      <c r="G77" s="223"/>
      <c r="H77" s="247"/>
      <c r="I77" s="248"/>
      <c r="J77" s="248"/>
      <c r="K77" s="225"/>
      <c r="L77" s="250"/>
      <c r="M77" s="226"/>
      <c r="N77" s="226"/>
    </row>
    <row r="78" spans="1:14" ht="47.25" x14ac:dyDescent="0.25">
      <c r="A78" s="205">
        <f t="shared" si="3"/>
        <v>53</v>
      </c>
      <c r="B78" s="133" t="s">
        <v>257</v>
      </c>
      <c r="C78" s="138" t="s">
        <v>258</v>
      </c>
      <c r="D78" s="222">
        <v>0</v>
      </c>
      <c r="E78" s="134">
        <v>0</v>
      </c>
      <c r="F78" s="222">
        <v>0</v>
      </c>
      <c r="G78" s="223">
        <v>2016</v>
      </c>
      <c r="H78" s="223">
        <v>2020</v>
      </c>
      <c r="I78" s="224" t="s">
        <v>2223</v>
      </c>
      <c r="J78" s="224" t="s">
        <v>2224</v>
      </c>
      <c r="K78" s="225" t="s">
        <v>1481</v>
      </c>
      <c r="L78" s="225" t="s">
        <v>2224</v>
      </c>
      <c r="M78" s="226"/>
      <c r="N78" s="226"/>
    </row>
    <row r="79" spans="1:14" ht="47.25" x14ac:dyDescent="0.25">
      <c r="A79" s="205">
        <f t="shared" si="3"/>
        <v>54</v>
      </c>
      <c r="B79" s="133" t="s">
        <v>259</v>
      </c>
      <c r="C79" s="138" t="s">
        <v>260</v>
      </c>
      <c r="D79" s="222">
        <v>0</v>
      </c>
      <c r="E79" s="134">
        <v>0</v>
      </c>
      <c r="F79" s="222">
        <v>0</v>
      </c>
      <c r="G79" s="223">
        <v>2017</v>
      </c>
      <c r="H79" s="223">
        <v>2020</v>
      </c>
      <c r="I79" s="224" t="s">
        <v>1481</v>
      </c>
      <c r="J79" s="224" t="s">
        <v>2224</v>
      </c>
      <c r="K79" s="225" t="s">
        <v>1481</v>
      </c>
      <c r="L79" s="225" t="s">
        <v>2224</v>
      </c>
      <c r="M79" s="226"/>
      <c r="N79" s="226"/>
    </row>
    <row r="80" spans="1:14" ht="30.75" x14ac:dyDescent="0.25">
      <c r="A80" s="205"/>
      <c r="B80" s="191" t="s">
        <v>261</v>
      </c>
      <c r="C80" s="188"/>
      <c r="D80" s="198">
        <v>0.63</v>
      </c>
      <c r="E80" s="201">
        <v>0</v>
      </c>
      <c r="F80" s="198">
        <v>0.33200000000000002</v>
      </c>
      <c r="G80" s="223"/>
      <c r="H80" s="247"/>
      <c r="I80" s="248"/>
      <c r="J80" s="248"/>
      <c r="K80" s="225"/>
      <c r="L80" s="250"/>
      <c r="M80" s="226"/>
      <c r="N80" s="226"/>
    </row>
    <row r="81" spans="1:14" ht="94.5" x14ac:dyDescent="0.25">
      <c r="A81" s="205">
        <f t="shared" si="3"/>
        <v>55</v>
      </c>
      <c r="B81" s="133" t="s">
        <v>262</v>
      </c>
      <c r="C81" s="138" t="s">
        <v>263</v>
      </c>
      <c r="D81" s="222">
        <v>0</v>
      </c>
      <c r="E81" s="134">
        <v>0</v>
      </c>
      <c r="F81" s="222">
        <v>0</v>
      </c>
      <c r="G81" s="223">
        <v>2018</v>
      </c>
      <c r="H81" s="223">
        <v>2021</v>
      </c>
      <c r="I81" s="224" t="s">
        <v>1481</v>
      </c>
      <c r="J81" s="224" t="s">
        <v>2224</v>
      </c>
      <c r="K81" s="225" t="s">
        <v>2223</v>
      </c>
      <c r="L81" s="225" t="s">
        <v>2224</v>
      </c>
      <c r="M81" s="226"/>
      <c r="N81" s="226"/>
    </row>
    <row r="82" spans="1:14" ht="31.5" x14ac:dyDescent="0.25">
      <c r="A82" s="205">
        <f t="shared" si="3"/>
        <v>56</v>
      </c>
      <c r="B82" s="133" t="s">
        <v>264</v>
      </c>
      <c r="C82" s="138" t="s">
        <v>265</v>
      </c>
      <c r="D82" s="222">
        <v>0</v>
      </c>
      <c r="E82" s="134">
        <v>0</v>
      </c>
      <c r="F82" s="222">
        <v>0.27100000000000002</v>
      </c>
      <c r="G82" s="223">
        <v>2018</v>
      </c>
      <c r="H82" s="223">
        <v>2020</v>
      </c>
      <c r="I82" s="224" t="s">
        <v>2223</v>
      </c>
      <c r="J82" s="224" t="s">
        <v>2224</v>
      </c>
      <c r="K82" s="225" t="s">
        <v>2223</v>
      </c>
      <c r="L82" s="225" t="s">
        <v>2224</v>
      </c>
      <c r="M82" s="226"/>
      <c r="N82" s="226"/>
    </row>
    <row r="83" spans="1:14" ht="31.5" x14ac:dyDescent="0.25">
      <c r="A83" s="205">
        <f t="shared" si="3"/>
        <v>57</v>
      </c>
      <c r="B83" s="133" t="s">
        <v>266</v>
      </c>
      <c r="C83" s="138" t="s">
        <v>267</v>
      </c>
      <c r="D83" s="222">
        <v>0</v>
      </c>
      <c r="E83" s="134">
        <v>0</v>
      </c>
      <c r="F83" s="222">
        <v>6.0999999999999999E-2</v>
      </c>
      <c r="G83" s="223">
        <v>2018</v>
      </c>
      <c r="H83" s="223">
        <v>2020</v>
      </c>
      <c r="I83" s="224" t="s">
        <v>2223</v>
      </c>
      <c r="J83" s="224" t="s">
        <v>2224</v>
      </c>
      <c r="K83" s="225" t="s">
        <v>2223</v>
      </c>
      <c r="L83" s="225" t="s">
        <v>2224</v>
      </c>
      <c r="M83" s="226"/>
      <c r="N83" s="226"/>
    </row>
    <row r="84" spans="1:14" ht="31.5" x14ac:dyDescent="0.25">
      <c r="A84" s="205">
        <f t="shared" si="3"/>
        <v>58</v>
      </c>
      <c r="B84" s="133" t="s">
        <v>268</v>
      </c>
      <c r="C84" s="138" t="s">
        <v>269</v>
      </c>
      <c r="D84" s="222">
        <v>0</v>
      </c>
      <c r="E84" s="134">
        <v>0</v>
      </c>
      <c r="F84" s="222">
        <v>0</v>
      </c>
      <c r="G84" s="223">
        <v>2018</v>
      </c>
      <c r="H84" s="223">
        <v>2020</v>
      </c>
      <c r="I84" s="224" t="s">
        <v>2223</v>
      </c>
      <c r="J84" s="224" t="s">
        <v>2224</v>
      </c>
      <c r="K84" s="225" t="s">
        <v>1481</v>
      </c>
      <c r="L84" s="225" t="s">
        <v>2224</v>
      </c>
      <c r="M84" s="226"/>
      <c r="N84" s="226"/>
    </row>
    <row r="85" spans="1:14" ht="31.5" x14ac:dyDescent="0.25">
      <c r="A85" s="205">
        <f t="shared" si="3"/>
        <v>59</v>
      </c>
      <c r="B85" s="133" t="s">
        <v>270</v>
      </c>
      <c r="C85" s="138" t="s">
        <v>271</v>
      </c>
      <c r="D85" s="222">
        <v>0</v>
      </c>
      <c r="E85" s="134">
        <v>0</v>
      </c>
      <c r="F85" s="222">
        <v>0</v>
      </c>
      <c r="G85" s="223">
        <v>2018</v>
      </c>
      <c r="H85" s="223">
        <v>2021</v>
      </c>
      <c r="I85" s="224" t="s">
        <v>2223</v>
      </c>
      <c r="J85" s="224" t="s">
        <v>2224</v>
      </c>
      <c r="K85" s="225" t="s">
        <v>1481</v>
      </c>
      <c r="L85" s="225" t="s">
        <v>2224</v>
      </c>
      <c r="M85" s="226"/>
      <c r="N85" s="226"/>
    </row>
    <row r="86" spans="1:14" ht="47.25" x14ac:dyDescent="0.25">
      <c r="A86" s="205">
        <f t="shared" ref="A86:A149" si="4">IF(A85&gt;0,A85+1,A84+1)</f>
        <v>60</v>
      </c>
      <c r="B86" s="140" t="s">
        <v>272</v>
      </c>
      <c r="C86" s="138" t="s">
        <v>273</v>
      </c>
      <c r="D86" s="222">
        <v>0</v>
      </c>
      <c r="E86" s="134">
        <v>0</v>
      </c>
      <c r="F86" s="222">
        <v>0</v>
      </c>
      <c r="G86" s="223">
        <v>2019</v>
      </c>
      <c r="H86" s="223">
        <v>2020</v>
      </c>
      <c r="I86" s="224" t="s">
        <v>2223</v>
      </c>
      <c r="J86" s="224" t="s">
        <v>2224</v>
      </c>
      <c r="K86" s="225" t="s">
        <v>2223</v>
      </c>
      <c r="L86" s="225" t="s">
        <v>2224</v>
      </c>
      <c r="M86" s="226"/>
      <c r="N86" s="226"/>
    </row>
    <row r="87" spans="1:14" ht="31.5" x14ac:dyDescent="0.25">
      <c r="A87" s="205">
        <f t="shared" si="4"/>
        <v>61</v>
      </c>
      <c r="B87" s="140" t="s">
        <v>1498</v>
      </c>
      <c r="C87" s="138" t="s">
        <v>1499</v>
      </c>
      <c r="D87" s="222">
        <v>0.63</v>
      </c>
      <c r="E87" s="134">
        <v>0</v>
      </c>
      <c r="F87" s="222">
        <v>0</v>
      </c>
      <c r="G87" s="223">
        <v>2020</v>
      </c>
      <c r="H87" s="223">
        <v>2020</v>
      </c>
      <c r="I87" s="224" t="s">
        <v>2223</v>
      </c>
      <c r="J87" s="224" t="s">
        <v>2224</v>
      </c>
      <c r="K87" s="225" t="s">
        <v>2223</v>
      </c>
      <c r="L87" s="225" t="s">
        <v>2224</v>
      </c>
      <c r="M87" s="226"/>
      <c r="N87" s="226"/>
    </row>
    <row r="88" spans="1:14" ht="94.5" x14ac:dyDescent="0.25">
      <c r="A88" s="205">
        <f t="shared" si="4"/>
        <v>62</v>
      </c>
      <c r="B88" s="140" t="s">
        <v>1500</v>
      </c>
      <c r="C88" s="138" t="s">
        <v>1501</v>
      </c>
      <c r="D88" s="222">
        <v>0</v>
      </c>
      <c r="E88" s="134">
        <v>0</v>
      </c>
      <c r="F88" s="222">
        <v>0</v>
      </c>
      <c r="G88" s="223">
        <v>2020</v>
      </c>
      <c r="H88" s="223">
        <v>2020</v>
      </c>
      <c r="I88" s="224" t="s">
        <v>1481</v>
      </c>
      <c r="J88" s="224" t="s">
        <v>2224</v>
      </c>
      <c r="K88" s="225" t="s">
        <v>1481</v>
      </c>
      <c r="L88" s="225" t="s">
        <v>2224</v>
      </c>
      <c r="M88" s="226"/>
      <c r="N88" s="226"/>
    </row>
    <row r="89" spans="1:14" ht="47.25" x14ac:dyDescent="0.25">
      <c r="A89" s="205">
        <f t="shared" si="4"/>
        <v>63</v>
      </c>
      <c r="B89" s="140" t="s">
        <v>1776</v>
      </c>
      <c r="C89" s="138" t="s">
        <v>1777</v>
      </c>
      <c r="D89" s="222">
        <v>0</v>
      </c>
      <c r="E89" s="134">
        <v>0</v>
      </c>
      <c r="F89" s="222">
        <v>0</v>
      </c>
      <c r="G89" s="223">
        <v>2020</v>
      </c>
      <c r="H89" s="223">
        <v>2020</v>
      </c>
      <c r="I89" s="224" t="s">
        <v>1481</v>
      </c>
      <c r="J89" s="224" t="s">
        <v>2224</v>
      </c>
      <c r="K89" s="225" t="s">
        <v>1481</v>
      </c>
      <c r="L89" s="225" t="s">
        <v>2224</v>
      </c>
      <c r="M89" s="226"/>
      <c r="N89" s="226"/>
    </row>
    <row r="90" spans="1:14" ht="31.5" x14ac:dyDescent="0.25">
      <c r="A90" s="205">
        <f t="shared" si="4"/>
        <v>64</v>
      </c>
      <c r="B90" s="140" t="s">
        <v>1778</v>
      </c>
      <c r="C90" s="138" t="s">
        <v>1779</v>
      </c>
      <c r="D90" s="222">
        <v>0</v>
      </c>
      <c r="E90" s="134">
        <v>0</v>
      </c>
      <c r="F90" s="222">
        <v>0</v>
      </c>
      <c r="G90" s="223">
        <v>2020</v>
      </c>
      <c r="H90" s="223">
        <v>2021</v>
      </c>
      <c r="I90" s="224" t="s">
        <v>2223</v>
      </c>
      <c r="J90" s="224" t="s">
        <v>2224</v>
      </c>
      <c r="K90" s="225" t="s">
        <v>1481</v>
      </c>
      <c r="L90" s="225" t="s">
        <v>2224</v>
      </c>
      <c r="M90" s="226"/>
      <c r="N90" s="226"/>
    </row>
    <row r="91" spans="1:14" ht="31.5" x14ac:dyDescent="0.25">
      <c r="A91" s="205">
        <f t="shared" si="4"/>
        <v>65</v>
      </c>
      <c r="B91" s="140" t="s">
        <v>1780</v>
      </c>
      <c r="C91" s="138" t="s">
        <v>1781</v>
      </c>
      <c r="D91" s="222">
        <v>0</v>
      </c>
      <c r="E91" s="134">
        <v>0</v>
      </c>
      <c r="F91" s="222">
        <v>0</v>
      </c>
      <c r="G91" s="223">
        <v>2020</v>
      </c>
      <c r="H91" s="223">
        <v>2020</v>
      </c>
      <c r="I91" s="224" t="s">
        <v>1481</v>
      </c>
      <c r="J91" s="224" t="s">
        <v>2224</v>
      </c>
      <c r="K91" s="225" t="s">
        <v>1481</v>
      </c>
      <c r="L91" s="225" t="s">
        <v>2224</v>
      </c>
      <c r="M91" s="226"/>
      <c r="N91" s="226"/>
    </row>
    <row r="92" spans="1:14" ht="31.5" x14ac:dyDescent="0.25">
      <c r="A92" s="205">
        <f t="shared" si="4"/>
        <v>66</v>
      </c>
      <c r="B92" s="140" t="s">
        <v>1782</v>
      </c>
      <c r="C92" s="138" t="s">
        <v>1783</v>
      </c>
      <c r="D92" s="222">
        <v>0</v>
      </c>
      <c r="E92" s="134">
        <v>0</v>
      </c>
      <c r="F92" s="222">
        <v>0</v>
      </c>
      <c r="G92" s="228">
        <v>2019</v>
      </c>
      <c r="H92" s="228">
        <v>2022</v>
      </c>
      <c r="I92" s="224" t="s">
        <v>1481</v>
      </c>
      <c r="J92" s="224" t="s">
        <v>2224</v>
      </c>
      <c r="K92" s="229" t="s">
        <v>1481</v>
      </c>
      <c r="L92" s="229" t="s">
        <v>2224</v>
      </c>
      <c r="M92" s="226"/>
      <c r="N92" s="226"/>
    </row>
    <row r="93" spans="1:14" ht="30.75" x14ac:dyDescent="0.25">
      <c r="A93" s="205"/>
      <c r="B93" s="191" t="s">
        <v>274</v>
      </c>
      <c r="C93" s="188"/>
      <c r="D93" s="198">
        <v>8.1300000000000026</v>
      </c>
      <c r="E93" s="201">
        <v>0</v>
      </c>
      <c r="F93" s="198">
        <v>3.9042000000000003</v>
      </c>
      <c r="G93" s="223"/>
      <c r="H93" s="247"/>
      <c r="I93" s="248"/>
      <c r="J93" s="248"/>
      <c r="K93" s="225"/>
      <c r="L93" s="250"/>
      <c r="M93" s="226"/>
      <c r="N93" s="226"/>
    </row>
    <row r="94" spans="1:14" ht="47.25" x14ac:dyDescent="0.25">
      <c r="A94" s="205">
        <f t="shared" si="4"/>
        <v>67</v>
      </c>
      <c r="B94" s="133" t="s">
        <v>275</v>
      </c>
      <c r="C94" s="138" t="s">
        <v>276</v>
      </c>
      <c r="D94" s="222">
        <v>5.2300000000000013</v>
      </c>
      <c r="E94" s="134">
        <v>0</v>
      </c>
      <c r="F94" s="222">
        <v>0.36299999999999999</v>
      </c>
      <c r="G94" s="223">
        <v>2015</v>
      </c>
      <c r="H94" s="223">
        <v>2020</v>
      </c>
      <c r="I94" s="224" t="s">
        <v>2223</v>
      </c>
      <c r="J94" s="224" t="s">
        <v>2224</v>
      </c>
      <c r="K94" s="225" t="s">
        <v>2223</v>
      </c>
      <c r="L94" s="225" t="s">
        <v>2224</v>
      </c>
      <c r="M94" s="226"/>
      <c r="N94" s="226"/>
    </row>
    <row r="95" spans="1:14" ht="78.75" x14ac:dyDescent="0.25">
      <c r="A95" s="205">
        <f t="shared" si="4"/>
        <v>68</v>
      </c>
      <c r="B95" s="133" t="s">
        <v>277</v>
      </c>
      <c r="C95" s="138" t="s">
        <v>278</v>
      </c>
      <c r="D95" s="222">
        <v>0</v>
      </c>
      <c r="E95" s="134">
        <v>0</v>
      </c>
      <c r="F95" s="222">
        <v>0</v>
      </c>
      <c r="G95" s="223">
        <v>2010</v>
      </c>
      <c r="H95" s="223">
        <v>2022</v>
      </c>
      <c r="I95" s="224" t="s">
        <v>2223</v>
      </c>
      <c r="J95" s="224" t="s">
        <v>2224</v>
      </c>
      <c r="K95" s="225" t="s">
        <v>2223</v>
      </c>
      <c r="L95" s="225" t="s">
        <v>2224</v>
      </c>
      <c r="M95" s="226"/>
      <c r="N95" s="226"/>
    </row>
    <row r="96" spans="1:14" ht="63" x14ac:dyDescent="0.25">
      <c r="A96" s="205">
        <f t="shared" si="4"/>
        <v>69</v>
      </c>
      <c r="B96" s="133" t="s">
        <v>279</v>
      </c>
      <c r="C96" s="138" t="s">
        <v>280</v>
      </c>
      <c r="D96" s="222">
        <v>0</v>
      </c>
      <c r="E96" s="134">
        <v>0</v>
      </c>
      <c r="F96" s="222">
        <v>0</v>
      </c>
      <c r="G96" s="223">
        <v>2010</v>
      </c>
      <c r="H96" s="223">
        <v>2020</v>
      </c>
      <c r="I96" s="224" t="s">
        <v>2223</v>
      </c>
      <c r="J96" s="224" t="s">
        <v>2224</v>
      </c>
      <c r="K96" s="225" t="s">
        <v>2223</v>
      </c>
      <c r="L96" s="225" t="s">
        <v>2224</v>
      </c>
      <c r="M96" s="226"/>
      <c r="N96" s="226"/>
    </row>
    <row r="97" spans="1:14" ht="63" x14ac:dyDescent="0.25">
      <c r="A97" s="205">
        <f t="shared" si="4"/>
        <v>70</v>
      </c>
      <c r="B97" s="133" t="s">
        <v>281</v>
      </c>
      <c r="C97" s="138" t="s">
        <v>282</v>
      </c>
      <c r="D97" s="222">
        <v>0</v>
      </c>
      <c r="E97" s="134">
        <v>0</v>
      </c>
      <c r="F97" s="222">
        <v>0.57120000000000004</v>
      </c>
      <c r="G97" s="223">
        <v>2019</v>
      </c>
      <c r="H97" s="223">
        <v>2020</v>
      </c>
      <c r="I97" s="224" t="s">
        <v>2223</v>
      </c>
      <c r="J97" s="224" t="s">
        <v>2224</v>
      </c>
      <c r="K97" s="225" t="s">
        <v>2223</v>
      </c>
      <c r="L97" s="225" t="s">
        <v>2224</v>
      </c>
      <c r="M97" s="226"/>
      <c r="N97" s="226"/>
    </row>
    <row r="98" spans="1:14" ht="63" x14ac:dyDescent="0.25">
      <c r="A98" s="205">
        <f t="shared" si="4"/>
        <v>71</v>
      </c>
      <c r="B98" s="133" t="s">
        <v>283</v>
      </c>
      <c r="C98" s="138" t="s">
        <v>284</v>
      </c>
      <c r="D98" s="222">
        <v>0</v>
      </c>
      <c r="E98" s="134">
        <v>0</v>
      </c>
      <c r="F98" s="222">
        <v>0</v>
      </c>
      <c r="G98" s="223">
        <v>2009</v>
      </c>
      <c r="H98" s="223">
        <v>2022</v>
      </c>
      <c r="I98" s="224" t="s">
        <v>2223</v>
      </c>
      <c r="J98" s="224" t="s">
        <v>2224</v>
      </c>
      <c r="K98" s="225" t="s">
        <v>2223</v>
      </c>
      <c r="L98" s="225" t="s">
        <v>2224</v>
      </c>
      <c r="M98" s="226"/>
      <c r="N98" s="226"/>
    </row>
    <row r="99" spans="1:14" ht="78.75" x14ac:dyDescent="0.25">
      <c r="A99" s="205">
        <f t="shared" si="4"/>
        <v>72</v>
      </c>
      <c r="B99" s="133" t="s">
        <v>285</v>
      </c>
      <c r="C99" s="138" t="s">
        <v>286</v>
      </c>
      <c r="D99" s="222">
        <v>0</v>
      </c>
      <c r="E99" s="134">
        <v>0</v>
      </c>
      <c r="F99" s="222">
        <v>0</v>
      </c>
      <c r="G99" s="223">
        <v>2010</v>
      </c>
      <c r="H99" s="223">
        <v>2022</v>
      </c>
      <c r="I99" s="224" t="s">
        <v>2223</v>
      </c>
      <c r="J99" s="224" t="s">
        <v>2224</v>
      </c>
      <c r="K99" s="225" t="s">
        <v>2223</v>
      </c>
      <c r="L99" s="225" t="s">
        <v>2224</v>
      </c>
      <c r="M99" s="226"/>
      <c r="N99" s="226"/>
    </row>
    <row r="100" spans="1:14" ht="47.25" x14ac:dyDescent="0.25">
      <c r="A100" s="205">
        <f t="shared" si="4"/>
        <v>73</v>
      </c>
      <c r="B100" s="133" t="s">
        <v>287</v>
      </c>
      <c r="C100" s="138" t="s">
        <v>288</v>
      </c>
      <c r="D100" s="222">
        <v>0</v>
      </c>
      <c r="E100" s="134">
        <v>0</v>
      </c>
      <c r="F100" s="222">
        <v>6.8000000000000005E-2</v>
      </c>
      <c r="G100" s="223">
        <v>2019</v>
      </c>
      <c r="H100" s="223">
        <v>2020</v>
      </c>
      <c r="I100" s="224" t="s">
        <v>2223</v>
      </c>
      <c r="J100" s="224" t="s">
        <v>2224</v>
      </c>
      <c r="K100" s="225" t="s">
        <v>2223</v>
      </c>
      <c r="L100" s="225" t="s">
        <v>2224</v>
      </c>
      <c r="M100" s="226"/>
      <c r="N100" s="226"/>
    </row>
    <row r="101" spans="1:14" ht="47.25" x14ac:dyDescent="0.25">
      <c r="A101" s="205">
        <f t="shared" si="4"/>
        <v>74</v>
      </c>
      <c r="B101" s="133" t="s">
        <v>289</v>
      </c>
      <c r="C101" s="138" t="s">
        <v>290</v>
      </c>
      <c r="D101" s="222">
        <v>0</v>
      </c>
      <c r="E101" s="134">
        <v>0</v>
      </c>
      <c r="F101" s="222">
        <v>0</v>
      </c>
      <c r="G101" s="223">
        <v>2018</v>
      </c>
      <c r="H101" s="223">
        <v>2020</v>
      </c>
      <c r="I101" s="224" t="s">
        <v>2223</v>
      </c>
      <c r="J101" s="224" t="s">
        <v>2224</v>
      </c>
      <c r="K101" s="225" t="s">
        <v>1481</v>
      </c>
      <c r="L101" s="225" t="s">
        <v>2224</v>
      </c>
      <c r="M101" s="226"/>
      <c r="N101" s="226"/>
    </row>
    <row r="102" spans="1:14" ht="63" x14ac:dyDescent="0.25">
      <c r="A102" s="205">
        <f t="shared" si="4"/>
        <v>75</v>
      </c>
      <c r="B102" s="133" t="s">
        <v>1784</v>
      </c>
      <c r="C102" s="138" t="s">
        <v>291</v>
      </c>
      <c r="D102" s="222">
        <v>0</v>
      </c>
      <c r="E102" s="134">
        <v>0</v>
      </c>
      <c r="F102" s="222">
        <v>0</v>
      </c>
      <c r="G102" s="223">
        <v>2016</v>
      </c>
      <c r="H102" s="223">
        <v>2020</v>
      </c>
      <c r="I102" s="224" t="s">
        <v>1481</v>
      </c>
      <c r="J102" s="224" t="s">
        <v>2224</v>
      </c>
      <c r="K102" s="225" t="s">
        <v>1481</v>
      </c>
      <c r="L102" s="225" t="s">
        <v>2224</v>
      </c>
      <c r="M102" s="226"/>
      <c r="N102" s="226"/>
    </row>
    <row r="103" spans="1:14" ht="47.25" x14ac:dyDescent="0.25">
      <c r="A103" s="205">
        <f t="shared" si="4"/>
        <v>76</v>
      </c>
      <c r="B103" s="133" t="s">
        <v>292</v>
      </c>
      <c r="C103" s="138" t="s">
        <v>293</v>
      </c>
      <c r="D103" s="222">
        <v>0</v>
      </c>
      <c r="E103" s="134">
        <v>0</v>
      </c>
      <c r="F103" s="222">
        <v>0</v>
      </c>
      <c r="G103" s="223">
        <v>2017</v>
      </c>
      <c r="H103" s="223">
        <v>2020</v>
      </c>
      <c r="I103" s="224" t="s">
        <v>2223</v>
      </c>
      <c r="J103" s="224" t="s">
        <v>2224</v>
      </c>
      <c r="K103" s="225" t="s">
        <v>1481</v>
      </c>
      <c r="L103" s="225" t="s">
        <v>2224</v>
      </c>
      <c r="M103" s="226"/>
      <c r="N103" s="226"/>
    </row>
    <row r="104" spans="1:14" ht="47.25" x14ac:dyDescent="0.25">
      <c r="A104" s="205">
        <f t="shared" si="4"/>
        <v>77</v>
      </c>
      <c r="B104" s="133" t="s">
        <v>294</v>
      </c>
      <c r="C104" s="230" t="s">
        <v>295</v>
      </c>
      <c r="D104" s="222">
        <v>0</v>
      </c>
      <c r="E104" s="134">
        <v>0</v>
      </c>
      <c r="F104" s="222">
        <v>2.7670000000000003</v>
      </c>
      <c r="G104" s="223">
        <v>2019</v>
      </c>
      <c r="H104" s="223">
        <v>2022</v>
      </c>
      <c r="I104" s="224" t="s">
        <v>2223</v>
      </c>
      <c r="J104" s="224" t="s">
        <v>2224</v>
      </c>
      <c r="K104" s="225" t="s">
        <v>2223</v>
      </c>
      <c r="L104" s="225" t="s">
        <v>2224</v>
      </c>
      <c r="M104" s="226"/>
      <c r="N104" s="226"/>
    </row>
    <row r="105" spans="1:14" ht="63" x14ac:dyDescent="0.25">
      <c r="A105" s="205">
        <f t="shared" si="4"/>
        <v>78</v>
      </c>
      <c r="B105" s="133" t="s">
        <v>1785</v>
      </c>
      <c r="C105" s="138" t="s">
        <v>296</v>
      </c>
      <c r="D105" s="222">
        <v>0</v>
      </c>
      <c r="E105" s="134">
        <v>0</v>
      </c>
      <c r="F105" s="222">
        <v>0.13500000000000001</v>
      </c>
      <c r="G105" s="223">
        <v>2019</v>
      </c>
      <c r="H105" s="223">
        <v>2020</v>
      </c>
      <c r="I105" s="224" t="s">
        <v>2223</v>
      </c>
      <c r="J105" s="224" t="s">
        <v>2224</v>
      </c>
      <c r="K105" s="225" t="s">
        <v>2223</v>
      </c>
      <c r="L105" s="225" t="s">
        <v>2224</v>
      </c>
      <c r="M105" s="226"/>
      <c r="N105" s="226"/>
    </row>
    <row r="106" spans="1:14" ht="63" x14ac:dyDescent="0.25">
      <c r="A106" s="205">
        <f t="shared" si="4"/>
        <v>79</v>
      </c>
      <c r="B106" s="133" t="s">
        <v>1786</v>
      </c>
      <c r="C106" s="138" t="s">
        <v>1668</v>
      </c>
      <c r="D106" s="222">
        <v>0</v>
      </c>
      <c r="E106" s="134">
        <v>0</v>
      </c>
      <c r="F106" s="222">
        <v>0</v>
      </c>
      <c r="G106" s="223">
        <v>2020</v>
      </c>
      <c r="H106" s="223">
        <v>2020</v>
      </c>
      <c r="I106" s="224" t="s">
        <v>1481</v>
      </c>
      <c r="J106" s="224" t="s">
        <v>2224</v>
      </c>
      <c r="K106" s="225" t="s">
        <v>1481</v>
      </c>
      <c r="L106" s="225" t="s">
        <v>2224</v>
      </c>
      <c r="M106" s="226"/>
      <c r="N106" s="226"/>
    </row>
    <row r="107" spans="1:14" ht="94.5" x14ac:dyDescent="0.25">
      <c r="A107" s="205">
        <f t="shared" si="4"/>
        <v>80</v>
      </c>
      <c r="B107" s="133" t="s">
        <v>1787</v>
      </c>
      <c r="C107" s="138" t="s">
        <v>1669</v>
      </c>
      <c r="D107" s="222">
        <v>0.4</v>
      </c>
      <c r="E107" s="134">
        <v>0</v>
      </c>
      <c r="F107" s="222">
        <v>0</v>
      </c>
      <c r="G107" s="223">
        <v>2020</v>
      </c>
      <c r="H107" s="223">
        <v>2020</v>
      </c>
      <c r="I107" s="224" t="s">
        <v>2223</v>
      </c>
      <c r="J107" s="224" t="s">
        <v>2224</v>
      </c>
      <c r="K107" s="225" t="s">
        <v>2223</v>
      </c>
      <c r="L107" s="225" t="s">
        <v>2224</v>
      </c>
      <c r="M107" s="226"/>
      <c r="N107" s="226"/>
    </row>
    <row r="108" spans="1:14" ht="63" x14ac:dyDescent="0.25">
      <c r="A108" s="205">
        <f t="shared" si="4"/>
        <v>81</v>
      </c>
      <c r="B108" s="133" t="s">
        <v>1788</v>
      </c>
      <c r="C108" s="138" t="s">
        <v>1789</v>
      </c>
      <c r="D108" s="222">
        <v>2.5</v>
      </c>
      <c r="E108" s="134">
        <v>0</v>
      </c>
      <c r="F108" s="222">
        <v>0</v>
      </c>
      <c r="G108" s="223">
        <v>2020</v>
      </c>
      <c r="H108" s="223">
        <v>2021</v>
      </c>
      <c r="I108" s="224" t="s">
        <v>2223</v>
      </c>
      <c r="J108" s="224" t="s">
        <v>2224</v>
      </c>
      <c r="K108" s="225" t="s">
        <v>2223</v>
      </c>
      <c r="L108" s="225" t="s">
        <v>2224</v>
      </c>
      <c r="M108" s="226"/>
      <c r="N108" s="226"/>
    </row>
    <row r="109" spans="1:14" ht="47.25" x14ac:dyDescent="0.25">
      <c r="A109" s="205">
        <f t="shared" si="4"/>
        <v>82</v>
      </c>
      <c r="B109" s="133" t="s">
        <v>1790</v>
      </c>
      <c r="C109" s="138" t="s">
        <v>1791</v>
      </c>
      <c r="D109" s="222">
        <v>0</v>
      </c>
      <c r="E109" s="134">
        <v>0</v>
      </c>
      <c r="F109" s="222">
        <v>0</v>
      </c>
      <c r="G109" s="228">
        <v>2020</v>
      </c>
      <c r="H109" s="228">
        <v>2021</v>
      </c>
      <c r="I109" s="224" t="s">
        <v>1481</v>
      </c>
      <c r="J109" s="224" t="s">
        <v>2224</v>
      </c>
      <c r="K109" s="229" t="s">
        <v>1481</v>
      </c>
      <c r="L109" s="229" t="s">
        <v>2224</v>
      </c>
      <c r="M109" s="226"/>
      <c r="N109" s="226"/>
    </row>
    <row r="110" spans="1:14" ht="63" x14ac:dyDescent="0.25">
      <c r="A110" s="205">
        <f t="shared" si="4"/>
        <v>83</v>
      </c>
      <c r="B110" s="133" t="s">
        <v>1502</v>
      </c>
      <c r="C110" s="138" t="s">
        <v>1503</v>
      </c>
      <c r="D110" s="222">
        <v>0</v>
      </c>
      <c r="E110" s="134">
        <v>0</v>
      </c>
      <c r="F110" s="222">
        <v>0</v>
      </c>
      <c r="G110" s="223">
        <v>2020</v>
      </c>
      <c r="H110" s="223">
        <v>2020</v>
      </c>
      <c r="I110" s="224" t="s">
        <v>1481</v>
      </c>
      <c r="J110" s="224" t="s">
        <v>2224</v>
      </c>
      <c r="K110" s="225" t="s">
        <v>2223</v>
      </c>
      <c r="L110" s="225" t="s">
        <v>2224</v>
      </c>
      <c r="M110" s="226"/>
      <c r="N110" s="226"/>
    </row>
    <row r="111" spans="1:14" ht="30.75" x14ac:dyDescent="0.25">
      <c r="A111" s="205"/>
      <c r="B111" s="191" t="s">
        <v>297</v>
      </c>
      <c r="C111" s="188"/>
      <c r="D111" s="198">
        <v>2.2599999999999998</v>
      </c>
      <c r="E111" s="201">
        <v>0</v>
      </c>
      <c r="F111" s="198">
        <v>0</v>
      </c>
      <c r="G111" s="223"/>
      <c r="H111" s="247"/>
      <c r="I111" s="248"/>
      <c r="J111" s="248"/>
      <c r="K111" s="225"/>
      <c r="L111" s="250"/>
      <c r="M111" s="226"/>
      <c r="N111" s="226"/>
    </row>
    <row r="112" spans="1:14" ht="31.5" x14ac:dyDescent="0.25">
      <c r="A112" s="205">
        <f t="shared" si="4"/>
        <v>84</v>
      </c>
      <c r="B112" s="133" t="s">
        <v>298</v>
      </c>
      <c r="C112" s="138" t="s">
        <v>299</v>
      </c>
      <c r="D112" s="222">
        <v>0</v>
      </c>
      <c r="E112" s="134">
        <v>0</v>
      </c>
      <c r="F112" s="222">
        <v>0</v>
      </c>
      <c r="G112" s="223">
        <v>2015</v>
      </c>
      <c r="H112" s="223">
        <v>2020</v>
      </c>
      <c r="I112" s="224" t="s">
        <v>1481</v>
      </c>
      <c r="J112" s="224" t="s">
        <v>2224</v>
      </c>
      <c r="K112" s="225" t="s">
        <v>1481</v>
      </c>
      <c r="L112" s="225" t="s">
        <v>2224</v>
      </c>
      <c r="M112" s="226"/>
      <c r="N112" s="226"/>
    </row>
    <row r="113" spans="1:14" ht="31.5" x14ac:dyDescent="0.25">
      <c r="A113" s="205">
        <f t="shared" si="4"/>
        <v>85</v>
      </c>
      <c r="B113" s="133" t="s">
        <v>300</v>
      </c>
      <c r="C113" s="138" t="s">
        <v>301</v>
      </c>
      <c r="D113" s="222">
        <v>0</v>
      </c>
      <c r="E113" s="134">
        <v>0</v>
      </c>
      <c r="F113" s="222">
        <v>0</v>
      </c>
      <c r="G113" s="223">
        <v>2019</v>
      </c>
      <c r="H113" s="223">
        <v>2020</v>
      </c>
      <c r="I113" s="224" t="s">
        <v>1481</v>
      </c>
      <c r="J113" s="224" t="s">
        <v>2224</v>
      </c>
      <c r="K113" s="225" t="s">
        <v>1481</v>
      </c>
      <c r="L113" s="225" t="s">
        <v>2224</v>
      </c>
      <c r="M113" s="226"/>
      <c r="N113" s="226"/>
    </row>
    <row r="114" spans="1:14" ht="31.5" x14ac:dyDescent="0.25">
      <c r="A114" s="205">
        <f t="shared" si="4"/>
        <v>86</v>
      </c>
      <c r="B114" s="133" t="s">
        <v>302</v>
      </c>
      <c r="C114" s="138" t="s">
        <v>303</v>
      </c>
      <c r="D114" s="222">
        <v>1.26</v>
      </c>
      <c r="E114" s="134">
        <v>0</v>
      </c>
      <c r="F114" s="222">
        <v>0</v>
      </c>
      <c r="G114" s="223">
        <v>2019</v>
      </c>
      <c r="H114" s="223">
        <v>2020</v>
      </c>
      <c r="I114" s="224" t="s">
        <v>2223</v>
      </c>
      <c r="J114" s="224" t="s">
        <v>2224</v>
      </c>
      <c r="K114" s="225" t="s">
        <v>2223</v>
      </c>
      <c r="L114" s="225" t="s">
        <v>2224</v>
      </c>
      <c r="M114" s="226"/>
      <c r="N114" s="226"/>
    </row>
    <row r="115" spans="1:14" ht="47.25" x14ac:dyDescent="0.25">
      <c r="A115" s="205">
        <f t="shared" si="4"/>
        <v>87</v>
      </c>
      <c r="B115" s="133" t="s">
        <v>304</v>
      </c>
      <c r="C115" s="138" t="s">
        <v>305</v>
      </c>
      <c r="D115" s="222">
        <v>1</v>
      </c>
      <c r="E115" s="134">
        <v>0</v>
      </c>
      <c r="F115" s="222">
        <v>0</v>
      </c>
      <c r="G115" s="223">
        <v>2019</v>
      </c>
      <c r="H115" s="223">
        <v>2020</v>
      </c>
      <c r="I115" s="224" t="s">
        <v>2223</v>
      </c>
      <c r="J115" s="224" t="s">
        <v>2224</v>
      </c>
      <c r="K115" s="225" t="s">
        <v>2223</v>
      </c>
      <c r="L115" s="225" t="s">
        <v>2224</v>
      </c>
      <c r="M115" s="226"/>
      <c r="N115" s="226"/>
    </row>
    <row r="116" spans="1:14" ht="110.25" x14ac:dyDescent="0.25">
      <c r="A116" s="205">
        <f t="shared" si="4"/>
        <v>88</v>
      </c>
      <c r="B116" s="133" t="s">
        <v>1792</v>
      </c>
      <c r="C116" s="138" t="s">
        <v>306</v>
      </c>
      <c r="D116" s="222">
        <v>0</v>
      </c>
      <c r="E116" s="134">
        <v>0</v>
      </c>
      <c r="F116" s="222">
        <v>0</v>
      </c>
      <c r="G116" s="223">
        <v>2018</v>
      </c>
      <c r="H116" s="223">
        <v>2020</v>
      </c>
      <c r="I116" s="224" t="s">
        <v>2223</v>
      </c>
      <c r="J116" s="224" t="s">
        <v>2224</v>
      </c>
      <c r="K116" s="225" t="s">
        <v>1481</v>
      </c>
      <c r="L116" s="225" t="s">
        <v>2224</v>
      </c>
      <c r="M116" s="226"/>
      <c r="N116" s="226"/>
    </row>
    <row r="117" spans="1:14" ht="30.75" x14ac:dyDescent="0.25">
      <c r="A117" s="205"/>
      <c r="B117" s="191" t="s">
        <v>307</v>
      </c>
      <c r="C117" s="188"/>
      <c r="D117" s="198">
        <v>0.8</v>
      </c>
      <c r="E117" s="201">
        <v>0</v>
      </c>
      <c r="F117" s="198">
        <v>0</v>
      </c>
      <c r="G117" s="223"/>
      <c r="H117" s="247"/>
      <c r="I117" s="248"/>
      <c r="J117" s="248"/>
      <c r="K117" s="225"/>
      <c r="L117" s="250"/>
      <c r="M117" s="226"/>
      <c r="N117" s="226"/>
    </row>
    <row r="118" spans="1:14" ht="63" x14ac:dyDescent="0.25">
      <c r="A118" s="205">
        <f t="shared" si="4"/>
        <v>89</v>
      </c>
      <c r="B118" s="133" t="s">
        <v>308</v>
      </c>
      <c r="C118" s="138" t="s">
        <v>309</v>
      </c>
      <c r="D118" s="222">
        <v>0.8</v>
      </c>
      <c r="E118" s="134">
        <v>0</v>
      </c>
      <c r="F118" s="222">
        <v>0</v>
      </c>
      <c r="G118" s="223">
        <v>2019</v>
      </c>
      <c r="H118" s="223">
        <v>2020</v>
      </c>
      <c r="I118" s="224" t="s">
        <v>2223</v>
      </c>
      <c r="J118" s="224" t="s">
        <v>2224</v>
      </c>
      <c r="K118" s="225" t="s">
        <v>2223</v>
      </c>
      <c r="L118" s="225" t="s">
        <v>2224</v>
      </c>
      <c r="M118" s="226"/>
      <c r="N118" s="226"/>
    </row>
    <row r="119" spans="1:14" ht="47.25" x14ac:dyDescent="0.25">
      <c r="A119" s="205">
        <f t="shared" si="4"/>
        <v>90</v>
      </c>
      <c r="B119" s="133" t="s">
        <v>310</v>
      </c>
      <c r="C119" s="138" t="s">
        <v>311</v>
      </c>
      <c r="D119" s="222">
        <v>0</v>
      </c>
      <c r="E119" s="134">
        <v>0</v>
      </c>
      <c r="F119" s="222">
        <v>0</v>
      </c>
      <c r="G119" s="223">
        <v>2018</v>
      </c>
      <c r="H119" s="223">
        <v>2020</v>
      </c>
      <c r="I119" s="224" t="s">
        <v>2223</v>
      </c>
      <c r="J119" s="224" t="s">
        <v>2224</v>
      </c>
      <c r="K119" s="225" t="s">
        <v>1481</v>
      </c>
      <c r="L119" s="225" t="s">
        <v>2224</v>
      </c>
      <c r="M119" s="226"/>
      <c r="N119" s="226"/>
    </row>
    <row r="120" spans="1:14" ht="78.75" x14ac:dyDescent="0.25">
      <c r="A120" s="205">
        <f t="shared" si="4"/>
        <v>91</v>
      </c>
      <c r="B120" s="133" t="s">
        <v>1793</v>
      </c>
      <c r="C120" s="139" t="s">
        <v>312</v>
      </c>
      <c r="D120" s="222">
        <v>0</v>
      </c>
      <c r="E120" s="134">
        <v>0</v>
      </c>
      <c r="F120" s="222">
        <v>0</v>
      </c>
      <c r="G120" s="223">
        <v>2019</v>
      </c>
      <c r="H120" s="223">
        <v>2020</v>
      </c>
      <c r="I120" s="224" t="s">
        <v>2223</v>
      </c>
      <c r="J120" s="224" t="s">
        <v>2224</v>
      </c>
      <c r="K120" s="225" t="s">
        <v>1481</v>
      </c>
      <c r="L120" s="225" t="s">
        <v>2224</v>
      </c>
      <c r="M120" s="226"/>
      <c r="N120" s="226"/>
    </row>
    <row r="121" spans="1:14" ht="31.5" x14ac:dyDescent="0.25">
      <c r="A121" s="205">
        <f t="shared" si="4"/>
        <v>92</v>
      </c>
      <c r="B121" s="133" t="s">
        <v>313</v>
      </c>
      <c r="C121" s="138" t="s">
        <v>1670</v>
      </c>
      <c r="D121" s="222">
        <v>0</v>
      </c>
      <c r="E121" s="134">
        <v>0</v>
      </c>
      <c r="F121" s="222">
        <v>0</v>
      </c>
      <c r="G121" s="223">
        <v>2020</v>
      </c>
      <c r="H121" s="223">
        <v>2020</v>
      </c>
      <c r="I121" s="224" t="s">
        <v>1481</v>
      </c>
      <c r="J121" s="224" t="s">
        <v>2224</v>
      </c>
      <c r="K121" s="225" t="s">
        <v>1481</v>
      </c>
      <c r="L121" s="225" t="s">
        <v>2224</v>
      </c>
      <c r="M121" s="226"/>
      <c r="N121" s="226"/>
    </row>
    <row r="122" spans="1:14" ht="78.75" x14ac:dyDescent="0.25">
      <c r="A122" s="205">
        <f t="shared" si="4"/>
        <v>93</v>
      </c>
      <c r="B122" s="133" t="s">
        <v>314</v>
      </c>
      <c r="C122" s="139" t="s">
        <v>1671</v>
      </c>
      <c r="D122" s="222">
        <v>0</v>
      </c>
      <c r="E122" s="134">
        <v>0</v>
      </c>
      <c r="F122" s="222">
        <v>0</v>
      </c>
      <c r="G122" s="223">
        <v>2019</v>
      </c>
      <c r="H122" s="223">
        <v>2020</v>
      </c>
      <c r="I122" s="224" t="s">
        <v>1481</v>
      </c>
      <c r="J122" s="224" t="s">
        <v>2224</v>
      </c>
      <c r="K122" s="225" t="s">
        <v>1481</v>
      </c>
      <c r="L122" s="225" t="s">
        <v>2224</v>
      </c>
      <c r="M122" s="226"/>
      <c r="N122" s="226"/>
    </row>
    <row r="123" spans="1:14" ht="78.75" x14ac:dyDescent="0.25">
      <c r="A123" s="205">
        <f t="shared" si="4"/>
        <v>94</v>
      </c>
      <c r="B123" s="133" t="s">
        <v>315</v>
      </c>
      <c r="C123" s="138" t="s">
        <v>1672</v>
      </c>
      <c r="D123" s="222">
        <v>0</v>
      </c>
      <c r="E123" s="134">
        <v>0</v>
      </c>
      <c r="F123" s="222">
        <v>0</v>
      </c>
      <c r="G123" s="223">
        <v>2019</v>
      </c>
      <c r="H123" s="223">
        <v>2020</v>
      </c>
      <c r="I123" s="224" t="s">
        <v>1481</v>
      </c>
      <c r="J123" s="224" t="s">
        <v>2224</v>
      </c>
      <c r="K123" s="225" t="s">
        <v>1481</v>
      </c>
      <c r="L123" s="225" t="s">
        <v>2224</v>
      </c>
      <c r="M123" s="226"/>
      <c r="N123" s="226"/>
    </row>
    <row r="124" spans="1:14" ht="30.75" x14ac:dyDescent="0.25">
      <c r="A124" s="205"/>
      <c r="B124" s="191" t="s">
        <v>316</v>
      </c>
      <c r="C124" s="188"/>
      <c r="D124" s="168">
        <v>0</v>
      </c>
      <c r="E124" s="201">
        <v>0</v>
      </c>
      <c r="F124" s="168">
        <v>0</v>
      </c>
      <c r="G124" s="223"/>
      <c r="H124" s="247"/>
      <c r="I124" s="251"/>
      <c r="J124" s="251"/>
      <c r="K124" s="225"/>
      <c r="L124" s="250"/>
      <c r="M124" s="226"/>
      <c r="N124" s="226"/>
    </row>
    <row r="125" spans="1:14" ht="47.25" x14ac:dyDescent="0.25">
      <c r="A125" s="205">
        <f t="shared" si="4"/>
        <v>95</v>
      </c>
      <c r="B125" s="133" t="s">
        <v>317</v>
      </c>
      <c r="C125" s="138" t="s">
        <v>318</v>
      </c>
      <c r="D125" s="222">
        <v>0</v>
      </c>
      <c r="E125" s="134">
        <v>0</v>
      </c>
      <c r="F125" s="222">
        <v>0</v>
      </c>
      <c r="G125" s="223">
        <v>2015</v>
      </c>
      <c r="H125" s="223">
        <v>2025</v>
      </c>
      <c r="I125" s="224" t="s">
        <v>2223</v>
      </c>
      <c r="J125" s="224" t="s">
        <v>2224</v>
      </c>
      <c r="K125" s="225" t="s">
        <v>2223</v>
      </c>
      <c r="L125" s="225" t="s">
        <v>2224</v>
      </c>
      <c r="M125" s="226"/>
      <c r="N125" s="226"/>
    </row>
    <row r="126" spans="1:14" ht="94.5" x14ac:dyDescent="0.25">
      <c r="A126" s="205">
        <f t="shared" si="4"/>
        <v>96</v>
      </c>
      <c r="B126" s="133" t="s">
        <v>319</v>
      </c>
      <c r="C126" s="138" t="s">
        <v>1673</v>
      </c>
      <c r="D126" s="222">
        <v>0</v>
      </c>
      <c r="E126" s="134">
        <v>0</v>
      </c>
      <c r="F126" s="222">
        <v>0</v>
      </c>
      <c r="G126" s="223">
        <v>2020</v>
      </c>
      <c r="H126" s="223">
        <v>2020</v>
      </c>
      <c r="I126" s="224" t="s">
        <v>1481</v>
      </c>
      <c r="J126" s="224" t="s">
        <v>2224</v>
      </c>
      <c r="K126" s="225" t="s">
        <v>1481</v>
      </c>
      <c r="L126" s="225" t="s">
        <v>2224</v>
      </c>
      <c r="M126" s="226"/>
      <c r="N126" s="226"/>
    </row>
    <row r="127" spans="1:14" ht="63" x14ac:dyDescent="0.25">
      <c r="A127" s="205">
        <f t="shared" si="4"/>
        <v>97</v>
      </c>
      <c r="B127" s="133" t="s">
        <v>320</v>
      </c>
      <c r="C127" s="138" t="s">
        <v>1674</v>
      </c>
      <c r="D127" s="222">
        <v>0</v>
      </c>
      <c r="E127" s="134">
        <v>0</v>
      </c>
      <c r="F127" s="222">
        <v>0</v>
      </c>
      <c r="G127" s="223">
        <v>2020</v>
      </c>
      <c r="H127" s="223">
        <v>2020</v>
      </c>
      <c r="I127" s="224" t="s">
        <v>1481</v>
      </c>
      <c r="J127" s="224" t="s">
        <v>2224</v>
      </c>
      <c r="K127" s="225" t="s">
        <v>1481</v>
      </c>
      <c r="L127" s="225" t="s">
        <v>2224</v>
      </c>
      <c r="M127" s="226"/>
      <c r="N127" s="226"/>
    </row>
    <row r="128" spans="1:14" ht="110.25" x14ac:dyDescent="0.25">
      <c r="A128" s="205">
        <f t="shared" si="4"/>
        <v>98</v>
      </c>
      <c r="B128" s="133" t="s">
        <v>1794</v>
      </c>
      <c r="C128" s="138" t="s">
        <v>1504</v>
      </c>
      <c r="D128" s="222">
        <v>0</v>
      </c>
      <c r="E128" s="134">
        <v>0</v>
      </c>
      <c r="F128" s="222">
        <v>0</v>
      </c>
      <c r="G128" s="223">
        <v>2020</v>
      </c>
      <c r="H128" s="223">
        <v>2020</v>
      </c>
      <c r="I128" s="224" t="s">
        <v>1481</v>
      </c>
      <c r="J128" s="224" t="s">
        <v>2224</v>
      </c>
      <c r="K128" s="225" t="s">
        <v>1481</v>
      </c>
      <c r="L128" s="225" t="s">
        <v>2224</v>
      </c>
      <c r="M128" s="226"/>
      <c r="N128" s="226"/>
    </row>
    <row r="129" spans="1:14" ht="78.75" x14ac:dyDescent="0.25">
      <c r="A129" s="205">
        <f t="shared" si="4"/>
        <v>99</v>
      </c>
      <c r="B129" s="133" t="s">
        <v>321</v>
      </c>
      <c r="C129" s="138" t="s">
        <v>322</v>
      </c>
      <c r="D129" s="222">
        <v>0</v>
      </c>
      <c r="E129" s="134">
        <v>0</v>
      </c>
      <c r="F129" s="222">
        <v>0</v>
      </c>
      <c r="G129" s="223">
        <v>2020</v>
      </c>
      <c r="H129" s="223">
        <v>2020</v>
      </c>
      <c r="I129" s="224" t="s">
        <v>1481</v>
      </c>
      <c r="J129" s="224" t="s">
        <v>2224</v>
      </c>
      <c r="K129" s="225" t="s">
        <v>2223</v>
      </c>
      <c r="L129" s="225" t="s">
        <v>2224</v>
      </c>
      <c r="M129" s="226"/>
      <c r="N129" s="226"/>
    </row>
    <row r="130" spans="1:14" ht="30.75" x14ac:dyDescent="0.25">
      <c r="A130" s="205"/>
      <c r="B130" s="191" t="s">
        <v>323</v>
      </c>
      <c r="C130" s="188"/>
      <c r="D130" s="198">
        <v>0</v>
      </c>
      <c r="E130" s="201">
        <v>0</v>
      </c>
      <c r="F130" s="198">
        <v>0</v>
      </c>
      <c r="G130" s="223"/>
      <c r="H130" s="247"/>
      <c r="I130" s="248"/>
      <c r="J130" s="248"/>
      <c r="K130" s="225"/>
      <c r="L130" s="250"/>
      <c r="M130" s="226"/>
      <c r="N130" s="226"/>
    </row>
    <row r="131" spans="1:14" ht="78.75" x14ac:dyDescent="0.25">
      <c r="A131" s="205">
        <f t="shared" si="4"/>
        <v>100</v>
      </c>
      <c r="B131" s="133" t="s">
        <v>324</v>
      </c>
      <c r="C131" s="138" t="s">
        <v>325</v>
      </c>
      <c r="D131" s="222">
        <v>0</v>
      </c>
      <c r="E131" s="134">
        <v>0</v>
      </c>
      <c r="F131" s="222">
        <v>0</v>
      </c>
      <c r="G131" s="223">
        <v>2020</v>
      </c>
      <c r="H131" s="223">
        <v>2020</v>
      </c>
      <c r="I131" s="224" t="s">
        <v>1481</v>
      </c>
      <c r="J131" s="224" t="s">
        <v>2224</v>
      </c>
      <c r="K131" s="225" t="s">
        <v>2223</v>
      </c>
      <c r="L131" s="225" t="s">
        <v>2224</v>
      </c>
      <c r="M131" s="226"/>
      <c r="N131" s="226"/>
    </row>
    <row r="132" spans="1:14" ht="94.5" x14ac:dyDescent="0.25">
      <c r="A132" s="205">
        <f t="shared" si="4"/>
        <v>101</v>
      </c>
      <c r="B132" s="133" t="s">
        <v>326</v>
      </c>
      <c r="C132" s="138" t="s">
        <v>327</v>
      </c>
      <c r="D132" s="222">
        <v>0</v>
      </c>
      <c r="E132" s="134">
        <v>0</v>
      </c>
      <c r="F132" s="222">
        <v>0</v>
      </c>
      <c r="G132" s="223">
        <v>2020</v>
      </c>
      <c r="H132" s="223">
        <v>2020</v>
      </c>
      <c r="I132" s="224" t="s">
        <v>1481</v>
      </c>
      <c r="J132" s="224" t="s">
        <v>2224</v>
      </c>
      <c r="K132" s="225" t="s">
        <v>2223</v>
      </c>
      <c r="L132" s="225" t="s">
        <v>2224</v>
      </c>
      <c r="M132" s="226"/>
      <c r="N132" s="226"/>
    </row>
    <row r="133" spans="1:14" ht="94.5" x14ac:dyDescent="0.25">
      <c r="A133" s="205">
        <f t="shared" si="4"/>
        <v>102</v>
      </c>
      <c r="B133" s="133" t="s">
        <v>328</v>
      </c>
      <c r="C133" s="138" t="s">
        <v>329</v>
      </c>
      <c r="D133" s="222">
        <v>0</v>
      </c>
      <c r="E133" s="134">
        <v>0</v>
      </c>
      <c r="F133" s="222">
        <v>0</v>
      </c>
      <c r="G133" s="223">
        <v>2020</v>
      </c>
      <c r="H133" s="223">
        <v>2020</v>
      </c>
      <c r="I133" s="224" t="s">
        <v>1481</v>
      </c>
      <c r="J133" s="224" t="s">
        <v>2224</v>
      </c>
      <c r="K133" s="225" t="s">
        <v>2223</v>
      </c>
      <c r="L133" s="225" t="s">
        <v>2224</v>
      </c>
      <c r="M133" s="226"/>
      <c r="N133" s="226"/>
    </row>
    <row r="134" spans="1:14" ht="63" x14ac:dyDescent="0.25">
      <c r="A134" s="205">
        <f t="shared" si="4"/>
        <v>103</v>
      </c>
      <c r="B134" s="133" t="s">
        <v>1795</v>
      </c>
      <c r="C134" s="138" t="s">
        <v>1796</v>
      </c>
      <c r="D134" s="222">
        <v>0</v>
      </c>
      <c r="E134" s="134">
        <v>0</v>
      </c>
      <c r="F134" s="222">
        <v>0</v>
      </c>
      <c r="G134" s="228">
        <v>2020</v>
      </c>
      <c r="H134" s="228">
        <v>2021</v>
      </c>
      <c r="I134" s="224" t="s">
        <v>1481</v>
      </c>
      <c r="J134" s="224" t="s">
        <v>2224</v>
      </c>
      <c r="K134" s="229" t="s">
        <v>1481</v>
      </c>
      <c r="L134" s="229" t="s">
        <v>2224</v>
      </c>
      <c r="M134" s="226"/>
      <c r="N134" s="226"/>
    </row>
    <row r="135" spans="1:14" ht="110.25" x14ac:dyDescent="0.25">
      <c r="A135" s="205">
        <f t="shared" si="4"/>
        <v>104</v>
      </c>
      <c r="B135" s="133" t="s">
        <v>1797</v>
      </c>
      <c r="C135" s="138" t="s">
        <v>1675</v>
      </c>
      <c r="D135" s="222">
        <v>0</v>
      </c>
      <c r="E135" s="134">
        <v>0</v>
      </c>
      <c r="F135" s="222">
        <v>0</v>
      </c>
      <c r="G135" s="223">
        <v>2019</v>
      </c>
      <c r="H135" s="223">
        <v>2020</v>
      </c>
      <c r="I135" s="224" t="s">
        <v>2223</v>
      </c>
      <c r="J135" s="224" t="s">
        <v>2224</v>
      </c>
      <c r="K135" s="225" t="s">
        <v>2223</v>
      </c>
      <c r="L135" s="225" t="s">
        <v>2224</v>
      </c>
      <c r="M135" s="226"/>
      <c r="N135" s="226"/>
    </row>
    <row r="136" spans="1:14" ht="30.75" x14ac:dyDescent="0.25">
      <c r="A136" s="205"/>
      <c r="B136" s="191" t="s">
        <v>330</v>
      </c>
      <c r="C136" s="188"/>
      <c r="D136" s="198">
        <v>0</v>
      </c>
      <c r="E136" s="201">
        <v>0</v>
      </c>
      <c r="F136" s="198">
        <v>0</v>
      </c>
      <c r="G136" s="223"/>
      <c r="H136" s="247"/>
      <c r="I136" s="248"/>
      <c r="J136" s="248"/>
      <c r="K136" s="225"/>
      <c r="L136" s="250"/>
      <c r="M136" s="226"/>
      <c r="N136" s="226"/>
    </row>
    <row r="137" spans="1:14" ht="63" x14ac:dyDescent="0.25">
      <c r="A137" s="205">
        <f t="shared" si="4"/>
        <v>105</v>
      </c>
      <c r="B137" s="133" t="s">
        <v>331</v>
      </c>
      <c r="C137" s="138" t="s">
        <v>332</v>
      </c>
      <c r="D137" s="222">
        <v>0</v>
      </c>
      <c r="E137" s="134">
        <v>0</v>
      </c>
      <c r="F137" s="222">
        <v>0</v>
      </c>
      <c r="G137" s="223">
        <v>2016</v>
      </c>
      <c r="H137" s="223">
        <v>2025</v>
      </c>
      <c r="I137" s="224" t="s">
        <v>1481</v>
      </c>
      <c r="J137" s="224" t="s">
        <v>2224</v>
      </c>
      <c r="K137" s="225" t="s">
        <v>2223</v>
      </c>
      <c r="L137" s="225" t="s">
        <v>2224</v>
      </c>
      <c r="M137" s="226"/>
      <c r="N137" s="226"/>
    </row>
    <row r="138" spans="1:14" ht="63" x14ac:dyDescent="0.25">
      <c r="A138" s="205">
        <f t="shared" si="4"/>
        <v>106</v>
      </c>
      <c r="B138" s="133" t="s">
        <v>333</v>
      </c>
      <c r="C138" s="138" t="s">
        <v>334</v>
      </c>
      <c r="D138" s="222">
        <v>0</v>
      </c>
      <c r="E138" s="134">
        <v>0</v>
      </c>
      <c r="F138" s="222">
        <v>0</v>
      </c>
      <c r="G138" s="223">
        <v>2018</v>
      </c>
      <c r="H138" s="223">
        <v>2020</v>
      </c>
      <c r="I138" s="224" t="s">
        <v>2223</v>
      </c>
      <c r="J138" s="224" t="s">
        <v>2224</v>
      </c>
      <c r="K138" s="225" t="s">
        <v>1481</v>
      </c>
      <c r="L138" s="225" t="s">
        <v>2224</v>
      </c>
      <c r="M138" s="226"/>
      <c r="N138" s="226"/>
    </row>
    <row r="139" spans="1:14" ht="63" x14ac:dyDescent="0.25">
      <c r="A139" s="205">
        <f t="shared" si="4"/>
        <v>107</v>
      </c>
      <c r="B139" s="133" t="s">
        <v>1798</v>
      </c>
      <c r="C139" s="138" t="s">
        <v>335</v>
      </c>
      <c r="D139" s="222">
        <v>0</v>
      </c>
      <c r="E139" s="134">
        <v>0</v>
      </c>
      <c r="F139" s="222">
        <v>0</v>
      </c>
      <c r="G139" s="223">
        <v>2019</v>
      </c>
      <c r="H139" s="223">
        <v>2020</v>
      </c>
      <c r="I139" s="224" t="s">
        <v>1481</v>
      </c>
      <c r="J139" s="224" t="s">
        <v>2224</v>
      </c>
      <c r="K139" s="225" t="s">
        <v>2223</v>
      </c>
      <c r="L139" s="225" t="s">
        <v>2224</v>
      </c>
      <c r="M139" s="226"/>
      <c r="N139" s="226"/>
    </row>
    <row r="140" spans="1:14" ht="30.75" x14ac:dyDescent="0.25">
      <c r="A140" s="205"/>
      <c r="B140" s="191" t="s">
        <v>336</v>
      </c>
      <c r="C140" s="188"/>
      <c r="D140" s="198">
        <v>0</v>
      </c>
      <c r="E140" s="201">
        <v>0</v>
      </c>
      <c r="F140" s="198">
        <v>0</v>
      </c>
      <c r="G140" s="223"/>
      <c r="H140" s="247"/>
      <c r="I140" s="248"/>
      <c r="J140" s="248"/>
      <c r="K140" s="225"/>
      <c r="L140" s="250"/>
      <c r="M140" s="226"/>
      <c r="N140" s="226"/>
    </row>
    <row r="141" spans="1:14" ht="47.25" x14ac:dyDescent="0.25">
      <c r="A141" s="205">
        <f t="shared" si="4"/>
        <v>108</v>
      </c>
      <c r="B141" s="133" t="s">
        <v>337</v>
      </c>
      <c r="C141" s="138" t="s">
        <v>338</v>
      </c>
      <c r="D141" s="222">
        <v>0</v>
      </c>
      <c r="E141" s="134">
        <v>0</v>
      </c>
      <c r="F141" s="222">
        <v>0</v>
      </c>
      <c r="G141" s="223">
        <v>2017</v>
      </c>
      <c r="H141" s="223">
        <v>2020</v>
      </c>
      <c r="I141" s="224" t="s">
        <v>1481</v>
      </c>
      <c r="J141" s="224" t="s">
        <v>2224</v>
      </c>
      <c r="K141" s="225" t="s">
        <v>1481</v>
      </c>
      <c r="L141" s="225" t="s">
        <v>2224</v>
      </c>
      <c r="M141" s="226"/>
      <c r="N141" s="226"/>
    </row>
    <row r="142" spans="1:14" ht="30.75" x14ac:dyDescent="0.25">
      <c r="A142" s="205"/>
      <c r="B142" s="191" t="s">
        <v>339</v>
      </c>
      <c r="C142" s="188"/>
      <c r="D142" s="198">
        <v>4.5799999999999992</v>
      </c>
      <c r="E142" s="201">
        <v>0</v>
      </c>
      <c r="F142" s="198">
        <v>1.6220000000000001</v>
      </c>
      <c r="G142" s="223"/>
      <c r="H142" s="247"/>
      <c r="I142" s="248"/>
      <c r="J142" s="248"/>
      <c r="K142" s="225"/>
      <c r="L142" s="250"/>
      <c r="M142" s="226"/>
      <c r="N142" s="226"/>
    </row>
    <row r="143" spans="1:14" ht="47.25" x14ac:dyDescent="0.25">
      <c r="A143" s="205">
        <f t="shared" si="4"/>
        <v>109</v>
      </c>
      <c r="B143" s="133" t="s">
        <v>340</v>
      </c>
      <c r="C143" s="138" t="s">
        <v>341</v>
      </c>
      <c r="D143" s="222">
        <v>0</v>
      </c>
      <c r="E143" s="134">
        <v>0</v>
      </c>
      <c r="F143" s="222">
        <v>0</v>
      </c>
      <c r="G143" s="223">
        <v>2019</v>
      </c>
      <c r="H143" s="223">
        <v>2020</v>
      </c>
      <c r="I143" s="224" t="s">
        <v>1481</v>
      </c>
      <c r="J143" s="224" t="s">
        <v>2224</v>
      </c>
      <c r="K143" s="225" t="s">
        <v>1481</v>
      </c>
      <c r="L143" s="225" t="s">
        <v>2224</v>
      </c>
      <c r="M143" s="226"/>
      <c r="N143" s="226"/>
    </row>
    <row r="144" spans="1:14" ht="63" x14ac:dyDescent="0.25">
      <c r="A144" s="205">
        <f t="shared" si="4"/>
        <v>110</v>
      </c>
      <c r="B144" s="133" t="s">
        <v>342</v>
      </c>
      <c r="C144" s="138" t="s">
        <v>343</v>
      </c>
      <c r="D144" s="222">
        <v>0.16</v>
      </c>
      <c r="E144" s="134">
        <v>0</v>
      </c>
      <c r="F144" s="222">
        <v>0</v>
      </c>
      <c r="G144" s="223">
        <v>2019</v>
      </c>
      <c r="H144" s="223">
        <v>2020</v>
      </c>
      <c r="I144" s="224" t="s">
        <v>2223</v>
      </c>
      <c r="J144" s="224" t="s">
        <v>2224</v>
      </c>
      <c r="K144" s="225" t="s">
        <v>2223</v>
      </c>
      <c r="L144" s="225" t="s">
        <v>2224</v>
      </c>
      <c r="M144" s="226"/>
      <c r="N144" s="226"/>
    </row>
    <row r="145" spans="1:14" ht="94.5" x14ac:dyDescent="0.25">
      <c r="A145" s="205">
        <f t="shared" si="4"/>
        <v>111</v>
      </c>
      <c r="B145" s="133" t="s">
        <v>344</v>
      </c>
      <c r="C145" s="138" t="s">
        <v>345</v>
      </c>
      <c r="D145" s="222">
        <v>1.26</v>
      </c>
      <c r="E145" s="134">
        <v>0</v>
      </c>
      <c r="F145" s="222">
        <v>1.526</v>
      </c>
      <c r="G145" s="223">
        <v>2018</v>
      </c>
      <c r="H145" s="223">
        <v>2020</v>
      </c>
      <c r="I145" s="224" t="s">
        <v>2223</v>
      </c>
      <c r="J145" s="224" t="s">
        <v>2224</v>
      </c>
      <c r="K145" s="225" t="s">
        <v>2223</v>
      </c>
      <c r="L145" s="225" t="s">
        <v>2224</v>
      </c>
      <c r="M145" s="226"/>
      <c r="N145" s="226"/>
    </row>
    <row r="146" spans="1:14" ht="63" x14ac:dyDescent="0.25">
      <c r="A146" s="205">
        <f t="shared" si="4"/>
        <v>112</v>
      </c>
      <c r="B146" s="133" t="s">
        <v>346</v>
      </c>
      <c r="C146" s="138" t="s">
        <v>347</v>
      </c>
      <c r="D146" s="222">
        <v>0</v>
      </c>
      <c r="E146" s="134">
        <v>0</v>
      </c>
      <c r="F146" s="222">
        <v>0</v>
      </c>
      <c r="G146" s="223">
        <v>2019</v>
      </c>
      <c r="H146" s="223">
        <v>2022</v>
      </c>
      <c r="I146" s="224" t="s">
        <v>1481</v>
      </c>
      <c r="J146" s="224" t="s">
        <v>2224</v>
      </c>
      <c r="K146" s="225" t="s">
        <v>2223</v>
      </c>
      <c r="L146" s="225" t="s">
        <v>2224</v>
      </c>
      <c r="M146" s="226"/>
      <c r="N146" s="226"/>
    </row>
    <row r="147" spans="1:14" ht="47.25" x14ac:dyDescent="0.25">
      <c r="A147" s="205">
        <f t="shared" si="4"/>
        <v>113</v>
      </c>
      <c r="B147" s="133" t="s">
        <v>348</v>
      </c>
      <c r="C147" s="138" t="s">
        <v>349</v>
      </c>
      <c r="D147" s="222">
        <v>0</v>
      </c>
      <c r="E147" s="134">
        <v>0</v>
      </c>
      <c r="F147" s="222">
        <v>0</v>
      </c>
      <c r="G147" s="223">
        <v>2018</v>
      </c>
      <c r="H147" s="223">
        <v>2020</v>
      </c>
      <c r="I147" s="224" t="s">
        <v>1481</v>
      </c>
      <c r="J147" s="224" t="s">
        <v>2224</v>
      </c>
      <c r="K147" s="225" t="s">
        <v>1481</v>
      </c>
      <c r="L147" s="225" t="s">
        <v>2224</v>
      </c>
      <c r="M147" s="226"/>
      <c r="N147" s="226"/>
    </row>
    <row r="148" spans="1:14" ht="31.5" x14ac:dyDescent="0.25">
      <c r="A148" s="205">
        <f t="shared" si="4"/>
        <v>114</v>
      </c>
      <c r="B148" s="133" t="s">
        <v>350</v>
      </c>
      <c r="C148" s="138" t="s">
        <v>351</v>
      </c>
      <c r="D148" s="222">
        <v>0</v>
      </c>
      <c r="E148" s="134">
        <v>0</v>
      </c>
      <c r="F148" s="222">
        <v>0</v>
      </c>
      <c r="G148" s="223">
        <v>2017</v>
      </c>
      <c r="H148" s="223">
        <v>2020</v>
      </c>
      <c r="I148" s="224" t="s">
        <v>2223</v>
      </c>
      <c r="J148" s="224" t="s">
        <v>2224</v>
      </c>
      <c r="K148" s="225" t="s">
        <v>1481</v>
      </c>
      <c r="L148" s="225" t="s">
        <v>2224</v>
      </c>
      <c r="M148" s="226"/>
      <c r="N148" s="226"/>
    </row>
    <row r="149" spans="1:14" ht="63" x14ac:dyDescent="0.25">
      <c r="A149" s="205">
        <f t="shared" si="4"/>
        <v>115</v>
      </c>
      <c r="B149" s="133" t="s">
        <v>352</v>
      </c>
      <c r="C149" s="138" t="s">
        <v>353</v>
      </c>
      <c r="D149" s="222">
        <v>0.8</v>
      </c>
      <c r="E149" s="134">
        <v>0</v>
      </c>
      <c r="F149" s="222">
        <v>9.6000000000000002E-2</v>
      </c>
      <c r="G149" s="223">
        <v>2018</v>
      </c>
      <c r="H149" s="223">
        <v>2020</v>
      </c>
      <c r="I149" s="224" t="s">
        <v>2223</v>
      </c>
      <c r="J149" s="224" t="s">
        <v>2224</v>
      </c>
      <c r="K149" s="225" t="s">
        <v>2223</v>
      </c>
      <c r="L149" s="225" t="s">
        <v>2224</v>
      </c>
      <c r="M149" s="226"/>
      <c r="N149" s="226"/>
    </row>
    <row r="150" spans="1:14" ht="47.25" x14ac:dyDescent="0.25">
      <c r="A150" s="205">
        <f t="shared" ref="A150:A212" si="5">IF(A149&gt;0,A149+1,A148+1)</f>
        <v>116</v>
      </c>
      <c r="B150" s="133" t="s">
        <v>354</v>
      </c>
      <c r="C150" s="138" t="s">
        <v>355</v>
      </c>
      <c r="D150" s="222">
        <v>0.8</v>
      </c>
      <c r="E150" s="134">
        <v>0</v>
      </c>
      <c r="F150" s="222">
        <v>0</v>
      </c>
      <c r="G150" s="223">
        <v>2019</v>
      </c>
      <c r="H150" s="223">
        <v>2020</v>
      </c>
      <c r="I150" s="224" t="s">
        <v>2223</v>
      </c>
      <c r="J150" s="224" t="s">
        <v>2224</v>
      </c>
      <c r="K150" s="225" t="s">
        <v>2223</v>
      </c>
      <c r="L150" s="225" t="s">
        <v>2224</v>
      </c>
      <c r="M150" s="226"/>
      <c r="N150" s="226"/>
    </row>
    <row r="151" spans="1:14" ht="47.25" x14ac:dyDescent="0.25">
      <c r="A151" s="205">
        <f t="shared" si="5"/>
        <v>117</v>
      </c>
      <c r="B151" s="133" t="s">
        <v>356</v>
      </c>
      <c r="C151" s="139" t="s">
        <v>357</v>
      </c>
      <c r="D151" s="222">
        <v>0.25</v>
      </c>
      <c r="E151" s="134">
        <v>0</v>
      </c>
      <c r="F151" s="222">
        <v>0</v>
      </c>
      <c r="G151" s="223">
        <v>2019</v>
      </c>
      <c r="H151" s="223">
        <v>2020</v>
      </c>
      <c r="I151" s="224" t="s">
        <v>2223</v>
      </c>
      <c r="J151" s="224" t="s">
        <v>2224</v>
      </c>
      <c r="K151" s="225" t="s">
        <v>2223</v>
      </c>
      <c r="L151" s="225" t="s">
        <v>2224</v>
      </c>
      <c r="M151" s="226"/>
      <c r="N151" s="226"/>
    </row>
    <row r="152" spans="1:14" ht="78.75" x14ac:dyDescent="0.25">
      <c r="A152" s="205">
        <f t="shared" si="5"/>
        <v>118</v>
      </c>
      <c r="B152" s="133" t="s">
        <v>1799</v>
      </c>
      <c r="C152" s="138" t="s">
        <v>358</v>
      </c>
      <c r="D152" s="222">
        <v>0.4</v>
      </c>
      <c r="E152" s="134">
        <v>0</v>
      </c>
      <c r="F152" s="222">
        <v>0</v>
      </c>
      <c r="G152" s="223">
        <v>2019</v>
      </c>
      <c r="H152" s="223">
        <v>2020</v>
      </c>
      <c r="I152" s="224" t="s">
        <v>2223</v>
      </c>
      <c r="J152" s="224" t="s">
        <v>2224</v>
      </c>
      <c r="K152" s="225" t="s">
        <v>2223</v>
      </c>
      <c r="L152" s="225" t="s">
        <v>2224</v>
      </c>
      <c r="M152" s="226"/>
      <c r="N152" s="226"/>
    </row>
    <row r="153" spans="1:14" ht="78.75" x14ac:dyDescent="0.25">
      <c r="A153" s="205">
        <f t="shared" si="5"/>
        <v>119</v>
      </c>
      <c r="B153" s="133" t="s">
        <v>359</v>
      </c>
      <c r="C153" s="138" t="s">
        <v>1676</v>
      </c>
      <c r="D153" s="222">
        <v>0.25</v>
      </c>
      <c r="E153" s="134">
        <v>0</v>
      </c>
      <c r="F153" s="222">
        <v>0</v>
      </c>
      <c r="G153" s="223">
        <v>2019</v>
      </c>
      <c r="H153" s="223">
        <v>2020</v>
      </c>
      <c r="I153" s="224" t="s">
        <v>2223</v>
      </c>
      <c r="J153" s="224" t="s">
        <v>2224</v>
      </c>
      <c r="K153" s="225" t="s">
        <v>2223</v>
      </c>
      <c r="L153" s="225" t="s">
        <v>2224</v>
      </c>
      <c r="M153" s="226"/>
      <c r="N153" s="226"/>
    </row>
    <row r="154" spans="1:14" ht="78.75" x14ac:dyDescent="0.25">
      <c r="A154" s="205">
        <f t="shared" si="5"/>
        <v>120</v>
      </c>
      <c r="B154" s="133" t="s">
        <v>360</v>
      </c>
      <c r="C154" s="138" t="s">
        <v>1677</v>
      </c>
      <c r="D154" s="222">
        <v>0</v>
      </c>
      <c r="E154" s="134">
        <v>0</v>
      </c>
      <c r="F154" s="222">
        <v>0</v>
      </c>
      <c r="G154" s="223">
        <v>2020</v>
      </c>
      <c r="H154" s="223">
        <v>2020</v>
      </c>
      <c r="I154" s="224" t="s">
        <v>1481</v>
      </c>
      <c r="J154" s="224" t="s">
        <v>2224</v>
      </c>
      <c r="K154" s="225" t="s">
        <v>1481</v>
      </c>
      <c r="L154" s="225" t="s">
        <v>2224</v>
      </c>
      <c r="M154" s="226"/>
      <c r="N154" s="226"/>
    </row>
    <row r="155" spans="1:14" ht="63" x14ac:dyDescent="0.25">
      <c r="A155" s="205">
        <f t="shared" si="5"/>
        <v>121</v>
      </c>
      <c r="B155" s="133" t="s">
        <v>361</v>
      </c>
      <c r="C155" s="138" t="s">
        <v>1678</v>
      </c>
      <c r="D155" s="222">
        <v>0.4</v>
      </c>
      <c r="E155" s="134">
        <v>0</v>
      </c>
      <c r="F155" s="222">
        <v>0</v>
      </c>
      <c r="G155" s="223">
        <v>2020</v>
      </c>
      <c r="H155" s="223">
        <v>2020</v>
      </c>
      <c r="I155" s="224" t="s">
        <v>2223</v>
      </c>
      <c r="J155" s="224" t="s">
        <v>2224</v>
      </c>
      <c r="K155" s="225" t="s">
        <v>2223</v>
      </c>
      <c r="L155" s="225" t="s">
        <v>2224</v>
      </c>
      <c r="M155" s="226"/>
      <c r="N155" s="226"/>
    </row>
    <row r="156" spans="1:14" ht="78.75" x14ac:dyDescent="0.25">
      <c r="A156" s="205">
        <f t="shared" si="5"/>
        <v>122</v>
      </c>
      <c r="B156" s="133" t="s">
        <v>1800</v>
      </c>
      <c r="C156" s="138" t="s">
        <v>1679</v>
      </c>
      <c r="D156" s="222">
        <v>0</v>
      </c>
      <c r="E156" s="134">
        <v>0</v>
      </c>
      <c r="F156" s="222">
        <v>0</v>
      </c>
      <c r="G156" s="223">
        <v>2020</v>
      </c>
      <c r="H156" s="223">
        <v>2021</v>
      </c>
      <c r="I156" s="224" t="s">
        <v>1481</v>
      </c>
      <c r="J156" s="224" t="s">
        <v>2224</v>
      </c>
      <c r="K156" s="225" t="s">
        <v>1481</v>
      </c>
      <c r="L156" s="225" t="s">
        <v>2224</v>
      </c>
      <c r="M156" s="226"/>
      <c r="N156" s="226"/>
    </row>
    <row r="157" spans="1:14" ht="78.75" x14ac:dyDescent="0.25">
      <c r="A157" s="205">
        <f t="shared" si="5"/>
        <v>123</v>
      </c>
      <c r="B157" s="133" t="s">
        <v>1801</v>
      </c>
      <c r="C157" s="138" t="s">
        <v>1505</v>
      </c>
      <c r="D157" s="222">
        <v>0</v>
      </c>
      <c r="E157" s="134">
        <v>0</v>
      </c>
      <c r="F157" s="222">
        <v>0</v>
      </c>
      <c r="G157" s="223">
        <v>2020</v>
      </c>
      <c r="H157" s="223">
        <v>2020</v>
      </c>
      <c r="I157" s="224" t="s">
        <v>1481</v>
      </c>
      <c r="J157" s="224" t="s">
        <v>2224</v>
      </c>
      <c r="K157" s="225" t="s">
        <v>1481</v>
      </c>
      <c r="L157" s="225" t="s">
        <v>2224</v>
      </c>
      <c r="M157" s="226"/>
      <c r="N157" s="226"/>
    </row>
    <row r="158" spans="1:14" ht="63" x14ac:dyDescent="0.25">
      <c r="A158" s="205">
        <f t="shared" si="5"/>
        <v>124</v>
      </c>
      <c r="B158" s="133" t="s">
        <v>1802</v>
      </c>
      <c r="C158" s="138" t="s">
        <v>1506</v>
      </c>
      <c r="D158" s="222">
        <v>0.1</v>
      </c>
      <c r="E158" s="134">
        <v>0</v>
      </c>
      <c r="F158" s="222">
        <v>0</v>
      </c>
      <c r="G158" s="223">
        <v>2020</v>
      </c>
      <c r="H158" s="223">
        <v>2020</v>
      </c>
      <c r="I158" s="224" t="s">
        <v>2223</v>
      </c>
      <c r="J158" s="224" t="s">
        <v>2224</v>
      </c>
      <c r="K158" s="225" t="s">
        <v>2223</v>
      </c>
      <c r="L158" s="225" t="s">
        <v>2224</v>
      </c>
      <c r="M158" s="226"/>
      <c r="N158" s="226"/>
    </row>
    <row r="159" spans="1:14" ht="63" x14ac:dyDescent="0.25">
      <c r="A159" s="205">
        <f t="shared" si="5"/>
        <v>125</v>
      </c>
      <c r="B159" s="133" t="s">
        <v>1803</v>
      </c>
      <c r="C159" s="138" t="s">
        <v>362</v>
      </c>
      <c r="D159" s="222">
        <v>0.16</v>
      </c>
      <c r="E159" s="134">
        <v>0</v>
      </c>
      <c r="F159" s="222">
        <v>0</v>
      </c>
      <c r="G159" s="223">
        <v>2020</v>
      </c>
      <c r="H159" s="223">
        <v>2020</v>
      </c>
      <c r="I159" s="224" t="s">
        <v>2223</v>
      </c>
      <c r="J159" s="224" t="s">
        <v>2224</v>
      </c>
      <c r="K159" s="225" t="s">
        <v>2223</v>
      </c>
      <c r="L159" s="225" t="s">
        <v>2224</v>
      </c>
      <c r="M159" s="226"/>
      <c r="N159" s="226"/>
    </row>
    <row r="160" spans="1:14" ht="63" x14ac:dyDescent="0.25">
      <c r="A160" s="205">
        <f t="shared" si="5"/>
        <v>126</v>
      </c>
      <c r="B160" s="133" t="s">
        <v>1804</v>
      </c>
      <c r="C160" s="138" t="s">
        <v>1805</v>
      </c>
      <c r="D160" s="222">
        <v>0</v>
      </c>
      <c r="E160" s="134">
        <v>0</v>
      </c>
      <c r="F160" s="222">
        <v>0</v>
      </c>
      <c r="G160" s="223">
        <v>2019</v>
      </c>
      <c r="H160" s="223">
        <v>2020</v>
      </c>
      <c r="I160" s="224" t="s">
        <v>1481</v>
      </c>
      <c r="J160" s="224" t="s">
        <v>2224</v>
      </c>
      <c r="K160" s="225" t="s">
        <v>1481</v>
      </c>
      <c r="L160" s="225" t="s">
        <v>2224</v>
      </c>
      <c r="M160" s="226"/>
      <c r="N160" s="226"/>
    </row>
    <row r="161" spans="1:14" ht="47.25" x14ac:dyDescent="0.25">
      <c r="A161" s="205">
        <f t="shared" si="5"/>
        <v>127</v>
      </c>
      <c r="B161" s="133" t="s">
        <v>1806</v>
      </c>
      <c r="C161" s="138" t="s">
        <v>1807</v>
      </c>
      <c r="D161" s="222">
        <v>0</v>
      </c>
      <c r="E161" s="134">
        <v>0</v>
      </c>
      <c r="F161" s="222">
        <v>0</v>
      </c>
      <c r="G161" s="223">
        <v>2020</v>
      </c>
      <c r="H161" s="223">
        <v>2021</v>
      </c>
      <c r="I161" s="224" t="s">
        <v>1481</v>
      </c>
      <c r="J161" s="224" t="s">
        <v>2224</v>
      </c>
      <c r="K161" s="225" t="s">
        <v>1481</v>
      </c>
      <c r="L161" s="225" t="s">
        <v>2224</v>
      </c>
      <c r="M161" s="226"/>
      <c r="N161" s="226"/>
    </row>
    <row r="162" spans="1:14" ht="47.25" x14ac:dyDescent="0.25">
      <c r="A162" s="205">
        <f t="shared" si="5"/>
        <v>128</v>
      </c>
      <c r="B162" s="133" t="s">
        <v>1808</v>
      </c>
      <c r="C162" s="138" t="s">
        <v>1809</v>
      </c>
      <c r="D162" s="222">
        <v>0</v>
      </c>
      <c r="E162" s="134">
        <v>0</v>
      </c>
      <c r="F162" s="222">
        <v>0</v>
      </c>
      <c r="G162" s="223">
        <v>2020</v>
      </c>
      <c r="H162" s="223">
        <v>2020</v>
      </c>
      <c r="I162" s="224" t="s">
        <v>1481</v>
      </c>
      <c r="J162" s="224" t="s">
        <v>2224</v>
      </c>
      <c r="K162" s="225" t="s">
        <v>1481</v>
      </c>
      <c r="L162" s="225" t="s">
        <v>2224</v>
      </c>
      <c r="M162" s="226"/>
      <c r="N162" s="226"/>
    </row>
    <row r="163" spans="1:14" ht="78.75" x14ac:dyDescent="0.25">
      <c r="A163" s="205">
        <f t="shared" si="5"/>
        <v>129</v>
      </c>
      <c r="B163" s="133" t="s">
        <v>1810</v>
      </c>
      <c r="C163" s="138" t="s">
        <v>1811</v>
      </c>
      <c r="D163" s="222">
        <v>0</v>
      </c>
      <c r="E163" s="134">
        <v>0</v>
      </c>
      <c r="F163" s="222">
        <v>0</v>
      </c>
      <c r="G163" s="228">
        <v>2020</v>
      </c>
      <c r="H163" s="228">
        <v>2020</v>
      </c>
      <c r="I163" s="224" t="s">
        <v>2223</v>
      </c>
      <c r="J163" s="224" t="s">
        <v>2224</v>
      </c>
      <c r="K163" s="229" t="s">
        <v>1481</v>
      </c>
      <c r="L163" s="229" t="s">
        <v>2224</v>
      </c>
      <c r="M163" s="226"/>
      <c r="N163" s="226"/>
    </row>
    <row r="164" spans="1:14" ht="30.75" x14ac:dyDescent="0.25">
      <c r="A164" s="205"/>
      <c r="B164" s="191" t="s">
        <v>363</v>
      </c>
      <c r="C164" s="188"/>
      <c r="D164" s="198">
        <v>2.52</v>
      </c>
      <c r="E164" s="201">
        <v>0</v>
      </c>
      <c r="F164" s="198">
        <v>1.01</v>
      </c>
      <c r="G164" s="223"/>
      <c r="H164" s="247"/>
      <c r="I164" s="248"/>
      <c r="J164" s="248"/>
      <c r="K164" s="225"/>
      <c r="L164" s="250"/>
      <c r="M164" s="226"/>
      <c r="N164" s="226"/>
    </row>
    <row r="165" spans="1:14" ht="47.25" x14ac:dyDescent="0.25">
      <c r="A165" s="205">
        <f t="shared" si="5"/>
        <v>130</v>
      </c>
      <c r="B165" s="133" t="s">
        <v>364</v>
      </c>
      <c r="C165" s="138" t="s">
        <v>365</v>
      </c>
      <c r="D165" s="222">
        <v>0</v>
      </c>
      <c r="E165" s="134">
        <v>0</v>
      </c>
      <c r="F165" s="222">
        <v>0</v>
      </c>
      <c r="G165" s="223">
        <v>2017</v>
      </c>
      <c r="H165" s="223">
        <v>2020</v>
      </c>
      <c r="I165" s="224" t="s">
        <v>1481</v>
      </c>
      <c r="J165" s="224" t="s">
        <v>2224</v>
      </c>
      <c r="K165" s="225" t="s">
        <v>1481</v>
      </c>
      <c r="L165" s="225" t="s">
        <v>2224</v>
      </c>
      <c r="M165" s="226"/>
      <c r="N165" s="226"/>
    </row>
    <row r="166" spans="1:14" ht="78.75" x14ac:dyDescent="0.25">
      <c r="A166" s="205">
        <f t="shared" si="5"/>
        <v>131</v>
      </c>
      <c r="B166" s="133" t="s">
        <v>1812</v>
      </c>
      <c r="C166" s="138" t="s">
        <v>366</v>
      </c>
      <c r="D166" s="222">
        <v>0</v>
      </c>
      <c r="E166" s="134">
        <v>0</v>
      </c>
      <c r="F166" s="222">
        <v>0</v>
      </c>
      <c r="G166" s="223">
        <v>2019</v>
      </c>
      <c r="H166" s="223">
        <v>2020</v>
      </c>
      <c r="I166" s="224" t="s">
        <v>1481</v>
      </c>
      <c r="J166" s="224" t="s">
        <v>2224</v>
      </c>
      <c r="K166" s="225" t="s">
        <v>1481</v>
      </c>
      <c r="L166" s="225" t="s">
        <v>2224</v>
      </c>
      <c r="M166" s="226"/>
      <c r="N166" s="226"/>
    </row>
    <row r="167" spans="1:14" ht="78.75" x14ac:dyDescent="0.25">
      <c r="A167" s="205">
        <f t="shared" si="5"/>
        <v>132</v>
      </c>
      <c r="B167" s="133" t="s">
        <v>1813</v>
      </c>
      <c r="C167" s="138" t="s">
        <v>367</v>
      </c>
      <c r="D167" s="222">
        <v>0</v>
      </c>
      <c r="E167" s="134">
        <v>0</v>
      </c>
      <c r="F167" s="222">
        <v>0</v>
      </c>
      <c r="G167" s="223">
        <v>2019</v>
      </c>
      <c r="H167" s="223">
        <v>2020</v>
      </c>
      <c r="I167" s="224" t="s">
        <v>1481</v>
      </c>
      <c r="J167" s="224" t="s">
        <v>2224</v>
      </c>
      <c r="K167" s="225" t="s">
        <v>1481</v>
      </c>
      <c r="L167" s="225" t="s">
        <v>2224</v>
      </c>
      <c r="M167" s="226"/>
      <c r="N167" s="226"/>
    </row>
    <row r="168" spans="1:14" ht="47.25" x14ac:dyDescent="0.25">
      <c r="A168" s="205">
        <f t="shared" si="5"/>
        <v>133</v>
      </c>
      <c r="B168" s="133" t="s">
        <v>368</v>
      </c>
      <c r="C168" s="138" t="s">
        <v>369</v>
      </c>
      <c r="D168" s="222">
        <v>1.26</v>
      </c>
      <c r="E168" s="134">
        <v>0</v>
      </c>
      <c r="F168" s="222">
        <v>0</v>
      </c>
      <c r="G168" s="223">
        <v>2019</v>
      </c>
      <c r="H168" s="223">
        <v>2020</v>
      </c>
      <c r="I168" s="224" t="s">
        <v>2223</v>
      </c>
      <c r="J168" s="224" t="s">
        <v>2224</v>
      </c>
      <c r="K168" s="225" t="s">
        <v>2223</v>
      </c>
      <c r="L168" s="225" t="s">
        <v>2224</v>
      </c>
      <c r="M168" s="226"/>
      <c r="N168" s="226"/>
    </row>
    <row r="169" spans="1:14" ht="47.25" x14ac:dyDescent="0.25">
      <c r="A169" s="205">
        <f t="shared" si="5"/>
        <v>134</v>
      </c>
      <c r="B169" s="133" t="s">
        <v>370</v>
      </c>
      <c r="C169" s="138" t="s">
        <v>371</v>
      </c>
      <c r="D169" s="222">
        <v>0</v>
      </c>
      <c r="E169" s="134">
        <v>0</v>
      </c>
      <c r="F169" s="222">
        <v>0</v>
      </c>
      <c r="G169" s="223">
        <v>2017</v>
      </c>
      <c r="H169" s="223">
        <v>2020</v>
      </c>
      <c r="I169" s="224" t="s">
        <v>1481</v>
      </c>
      <c r="J169" s="224" t="s">
        <v>2224</v>
      </c>
      <c r="K169" s="225" t="s">
        <v>1481</v>
      </c>
      <c r="L169" s="225" t="s">
        <v>2224</v>
      </c>
      <c r="M169" s="226"/>
      <c r="N169" s="226"/>
    </row>
    <row r="170" spans="1:14" ht="31.5" x14ac:dyDescent="0.25">
      <c r="A170" s="205">
        <f t="shared" si="5"/>
        <v>135</v>
      </c>
      <c r="B170" s="133" t="s">
        <v>372</v>
      </c>
      <c r="C170" s="138" t="s">
        <v>373</v>
      </c>
      <c r="D170" s="222">
        <v>0</v>
      </c>
      <c r="E170" s="134">
        <v>0</v>
      </c>
      <c r="F170" s="222">
        <v>0</v>
      </c>
      <c r="G170" s="223">
        <v>2017</v>
      </c>
      <c r="H170" s="223">
        <v>2020</v>
      </c>
      <c r="I170" s="224" t="s">
        <v>2223</v>
      </c>
      <c r="J170" s="224" t="s">
        <v>2224</v>
      </c>
      <c r="K170" s="225" t="s">
        <v>1481</v>
      </c>
      <c r="L170" s="225" t="s">
        <v>2224</v>
      </c>
      <c r="M170" s="226"/>
      <c r="N170" s="226"/>
    </row>
    <row r="171" spans="1:14" ht="31.5" x14ac:dyDescent="0.25">
      <c r="A171" s="205">
        <f t="shared" si="5"/>
        <v>136</v>
      </c>
      <c r="B171" s="133" t="s">
        <v>374</v>
      </c>
      <c r="C171" s="138" t="s">
        <v>375</v>
      </c>
      <c r="D171" s="222">
        <v>0</v>
      </c>
      <c r="E171" s="134">
        <v>0</v>
      </c>
      <c r="F171" s="222">
        <v>0</v>
      </c>
      <c r="G171" s="223">
        <v>2018</v>
      </c>
      <c r="H171" s="223">
        <v>2020</v>
      </c>
      <c r="I171" s="224" t="s">
        <v>2223</v>
      </c>
      <c r="J171" s="224" t="s">
        <v>2224</v>
      </c>
      <c r="K171" s="225" t="s">
        <v>1481</v>
      </c>
      <c r="L171" s="225" t="s">
        <v>2224</v>
      </c>
      <c r="M171" s="226"/>
      <c r="N171" s="226"/>
    </row>
    <row r="172" spans="1:14" ht="47.25" x14ac:dyDescent="0.25">
      <c r="A172" s="205">
        <f t="shared" si="5"/>
        <v>137</v>
      </c>
      <c r="B172" s="133" t="s">
        <v>376</v>
      </c>
      <c r="C172" s="138" t="s">
        <v>377</v>
      </c>
      <c r="D172" s="222">
        <v>0</v>
      </c>
      <c r="E172" s="134">
        <v>0</v>
      </c>
      <c r="F172" s="222">
        <v>0</v>
      </c>
      <c r="G172" s="223">
        <v>2018</v>
      </c>
      <c r="H172" s="223">
        <v>2020</v>
      </c>
      <c r="I172" s="224" t="s">
        <v>2223</v>
      </c>
      <c r="J172" s="224" t="s">
        <v>2224</v>
      </c>
      <c r="K172" s="225" t="s">
        <v>1481</v>
      </c>
      <c r="L172" s="225" t="s">
        <v>2224</v>
      </c>
      <c r="M172" s="226"/>
      <c r="N172" s="226"/>
    </row>
    <row r="173" spans="1:14" ht="47.25" x14ac:dyDescent="0.25">
      <c r="A173" s="205">
        <f t="shared" si="5"/>
        <v>138</v>
      </c>
      <c r="B173" s="133" t="s">
        <v>378</v>
      </c>
      <c r="C173" s="138" t="s">
        <v>379</v>
      </c>
      <c r="D173" s="222">
        <v>0</v>
      </c>
      <c r="E173" s="134">
        <v>0</v>
      </c>
      <c r="F173" s="222">
        <v>0.63</v>
      </c>
      <c r="G173" s="223">
        <v>2018</v>
      </c>
      <c r="H173" s="223">
        <v>2020</v>
      </c>
      <c r="I173" s="224" t="s">
        <v>2223</v>
      </c>
      <c r="J173" s="224" t="s">
        <v>2224</v>
      </c>
      <c r="K173" s="225" t="s">
        <v>2223</v>
      </c>
      <c r="L173" s="225" t="s">
        <v>2224</v>
      </c>
      <c r="M173" s="226"/>
      <c r="N173" s="226"/>
    </row>
    <row r="174" spans="1:14" ht="47.25" x14ac:dyDescent="0.25">
      <c r="A174" s="205">
        <f t="shared" si="5"/>
        <v>139</v>
      </c>
      <c r="B174" s="133" t="s">
        <v>380</v>
      </c>
      <c r="C174" s="138" t="s">
        <v>381</v>
      </c>
      <c r="D174" s="222">
        <v>0</v>
      </c>
      <c r="E174" s="134">
        <v>0</v>
      </c>
      <c r="F174" s="222">
        <v>0</v>
      </c>
      <c r="G174" s="223">
        <v>2018</v>
      </c>
      <c r="H174" s="223">
        <v>2020</v>
      </c>
      <c r="I174" s="224" t="s">
        <v>2223</v>
      </c>
      <c r="J174" s="224" t="s">
        <v>2224</v>
      </c>
      <c r="K174" s="225" t="s">
        <v>2223</v>
      </c>
      <c r="L174" s="225" t="s">
        <v>2224</v>
      </c>
      <c r="M174" s="226"/>
      <c r="N174" s="226"/>
    </row>
    <row r="175" spans="1:14" ht="47.25" x14ac:dyDescent="0.25">
      <c r="A175" s="205">
        <f t="shared" si="5"/>
        <v>140</v>
      </c>
      <c r="B175" s="133" t="s">
        <v>382</v>
      </c>
      <c r="C175" s="138" t="s">
        <v>383</v>
      </c>
      <c r="D175" s="222">
        <v>0</v>
      </c>
      <c r="E175" s="134">
        <v>0</v>
      </c>
      <c r="F175" s="222">
        <v>0</v>
      </c>
      <c r="G175" s="223">
        <v>2018</v>
      </c>
      <c r="H175" s="223">
        <v>2020</v>
      </c>
      <c r="I175" s="224" t="s">
        <v>2223</v>
      </c>
      <c r="J175" s="224" t="s">
        <v>2224</v>
      </c>
      <c r="K175" s="225" t="s">
        <v>2223</v>
      </c>
      <c r="L175" s="225" t="s">
        <v>2224</v>
      </c>
      <c r="M175" s="226"/>
      <c r="N175" s="226"/>
    </row>
    <row r="176" spans="1:14" ht="47.25" x14ac:dyDescent="0.25">
      <c r="A176" s="205">
        <f t="shared" si="5"/>
        <v>141</v>
      </c>
      <c r="B176" s="133" t="s">
        <v>384</v>
      </c>
      <c r="C176" s="138" t="s">
        <v>385</v>
      </c>
      <c r="D176" s="222">
        <v>0</v>
      </c>
      <c r="E176" s="134">
        <v>0</v>
      </c>
      <c r="F176" s="222">
        <v>0.38</v>
      </c>
      <c r="G176" s="223">
        <v>2018</v>
      </c>
      <c r="H176" s="223">
        <v>2020</v>
      </c>
      <c r="I176" s="224" t="s">
        <v>2223</v>
      </c>
      <c r="J176" s="224" t="s">
        <v>2224</v>
      </c>
      <c r="K176" s="225" t="s">
        <v>2223</v>
      </c>
      <c r="L176" s="225" t="s">
        <v>2224</v>
      </c>
      <c r="M176" s="226"/>
      <c r="N176" s="226"/>
    </row>
    <row r="177" spans="1:14" ht="63" x14ac:dyDescent="0.25">
      <c r="A177" s="205">
        <f t="shared" si="5"/>
        <v>142</v>
      </c>
      <c r="B177" s="133" t="s">
        <v>1814</v>
      </c>
      <c r="C177" s="138" t="s">
        <v>1680</v>
      </c>
      <c r="D177" s="222">
        <v>1.26</v>
      </c>
      <c r="E177" s="134">
        <v>0</v>
      </c>
      <c r="F177" s="222">
        <v>0</v>
      </c>
      <c r="G177" s="223">
        <v>2020</v>
      </c>
      <c r="H177" s="223">
        <v>2020</v>
      </c>
      <c r="I177" s="224" t="s">
        <v>2223</v>
      </c>
      <c r="J177" s="224" t="s">
        <v>2224</v>
      </c>
      <c r="K177" s="225" t="s">
        <v>2223</v>
      </c>
      <c r="L177" s="225" t="s">
        <v>2224</v>
      </c>
      <c r="M177" s="226"/>
      <c r="N177" s="226"/>
    </row>
    <row r="178" spans="1:14" ht="110.25" x14ac:dyDescent="0.25">
      <c r="A178" s="205">
        <f t="shared" si="5"/>
        <v>143</v>
      </c>
      <c r="B178" s="133" t="s">
        <v>1815</v>
      </c>
      <c r="C178" s="138" t="s">
        <v>1681</v>
      </c>
      <c r="D178" s="222">
        <v>0</v>
      </c>
      <c r="E178" s="134">
        <v>0</v>
      </c>
      <c r="F178" s="222">
        <v>0</v>
      </c>
      <c r="G178" s="223">
        <v>2020</v>
      </c>
      <c r="H178" s="223">
        <v>2020</v>
      </c>
      <c r="I178" s="224" t="s">
        <v>1481</v>
      </c>
      <c r="J178" s="224" t="s">
        <v>2224</v>
      </c>
      <c r="K178" s="225" t="s">
        <v>1481</v>
      </c>
      <c r="L178" s="225" t="s">
        <v>2224</v>
      </c>
      <c r="M178" s="226"/>
      <c r="N178" s="226"/>
    </row>
    <row r="179" spans="1:14" ht="126" x14ac:dyDescent="0.25">
      <c r="A179" s="205">
        <f t="shared" si="5"/>
        <v>144</v>
      </c>
      <c r="B179" s="133" t="s">
        <v>386</v>
      </c>
      <c r="C179" s="138" t="s">
        <v>1682</v>
      </c>
      <c r="D179" s="222">
        <v>0</v>
      </c>
      <c r="E179" s="134">
        <v>0</v>
      </c>
      <c r="F179" s="222">
        <v>0</v>
      </c>
      <c r="G179" s="223">
        <v>2020</v>
      </c>
      <c r="H179" s="223">
        <v>2020</v>
      </c>
      <c r="I179" s="224" t="s">
        <v>1481</v>
      </c>
      <c r="J179" s="224" t="s">
        <v>2224</v>
      </c>
      <c r="K179" s="225" t="s">
        <v>1481</v>
      </c>
      <c r="L179" s="225" t="s">
        <v>2224</v>
      </c>
      <c r="M179" s="226"/>
      <c r="N179" s="226"/>
    </row>
    <row r="180" spans="1:14" ht="78.75" x14ac:dyDescent="0.25">
      <c r="A180" s="205">
        <f t="shared" si="5"/>
        <v>145</v>
      </c>
      <c r="B180" s="133" t="s">
        <v>1816</v>
      </c>
      <c r="C180" s="138" t="s">
        <v>387</v>
      </c>
      <c r="D180" s="222">
        <v>0</v>
      </c>
      <c r="E180" s="134">
        <v>0</v>
      </c>
      <c r="F180" s="222">
        <v>0</v>
      </c>
      <c r="G180" s="223">
        <v>2020</v>
      </c>
      <c r="H180" s="223">
        <v>2021</v>
      </c>
      <c r="I180" s="224" t="s">
        <v>1481</v>
      </c>
      <c r="J180" s="224" t="s">
        <v>2224</v>
      </c>
      <c r="K180" s="225" t="s">
        <v>1481</v>
      </c>
      <c r="L180" s="225" t="s">
        <v>2224</v>
      </c>
      <c r="M180" s="226"/>
      <c r="N180" s="226"/>
    </row>
    <row r="181" spans="1:14" ht="63" x14ac:dyDescent="0.25">
      <c r="A181" s="205">
        <f t="shared" si="5"/>
        <v>146</v>
      </c>
      <c r="B181" s="133" t="s">
        <v>1817</v>
      </c>
      <c r="C181" s="138" t="s">
        <v>1818</v>
      </c>
      <c r="D181" s="222">
        <v>0</v>
      </c>
      <c r="E181" s="134">
        <v>0</v>
      </c>
      <c r="F181" s="222">
        <v>0</v>
      </c>
      <c r="G181" s="228">
        <v>2020</v>
      </c>
      <c r="H181" s="228">
        <v>2020</v>
      </c>
      <c r="I181" s="224" t="s">
        <v>2223</v>
      </c>
      <c r="J181" s="224" t="s">
        <v>2224</v>
      </c>
      <c r="K181" s="229" t="s">
        <v>1481</v>
      </c>
      <c r="L181" s="229" t="s">
        <v>2224</v>
      </c>
      <c r="M181" s="226"/>
      <c r="N181" s="226"/>
    </row>
    <row r="182" spans="1:14" ht="78.75" x14ac:dyDescent="0.25">
      <c r="A182" s="205">
        <f t="shared" si="5"/>
        <v>147</v>
      </c>
      <c r="B182" s="133" t="s">
        <v>1819</v>
      </c>
      <c r="C182" s="138" t="s">
        <v>1507</v>
      </c>
      <c r="D182" s="222">
        <v>0</v>
      </c>
      <c r="E182" s="134">
        <v>0</v>
      </c>
      <c r="F182" s="222">
        <v>0</v>
      </c>
      <c r="G182" s="223">
        <v>2020</v>
      </c>
      <c r="H182" s="223">
        <v>2020</v>
      </c>
      <c r="I182" s="224" t="s">
        <v>1481</v>
      </c>
      <c r="J182" s="224" t="s">
        <v>2224</v>
      </c>
      <c r="K182" s="225" t="s">
        <v>1481</v>
      </c>
      <c r="L182" s="225" t="s">
        <v>2224</v>
      </c>
      <c r="M182" s="226"/>
      <c r="N182" s="226"/>
    </row>
    <row r="183" spans="1:14" ht="30.75" x14ac:dyDescent="0.25">
      <c r="A183" s="205"/>
      <c r="B183" s="191" t="s">
        <v>388</v>
      </c>
      <c r="C183" s="188"/>
      <c r="D183" s="198">
        <v>2.75</v>
      </c>
      <c r="E183" s="201">
        <v>0</v>
      </c>
      <c r="F183" s="198">
        <v>0.4</v>
      </c>
      <c r="G183" s="223"/>
      <c r="H183" s="247"/>
      <c r="I183" s="248"/>
      <c r="J183" s="248"/>
      <c r="K183" s="225"/>
      <c r="L183" s="250"/>
      <c r="M183" s="226"/>
      <c r="N183" s="226"/>
    </row>
    <row r="184" spans="1:14" ht="47.25" x14ac:dyDescent="0.25">
      <c r="A184" s="205">
        <f t="shared" si="5"/>
        <v>148</v>
      </c>
      <c r="B184" s="133" t="s">
        <v>389</v>
      </c>
      <c r="C184" s="138" t="s">
        <v>390</v>
      </c>
      <c r="D184" s="222">
        <v>0</v>
      </c>
      <c r="E184" s="134">
        <v>0</v>
      </c>
      <c r="F184" s="222">
        <v>0</v>
      </c>
      <c r="G184" s="223">
        <v>2014</v>
      </c>
      <c r="H184" s="223">
        <v>2021</v>
      </c>
      <c r="I184" s="224" t="s">
        <v>1481</v>
      </c>
      <c r="J184" s="224" t="s">
        <v>2224</v>
      </c>
      <c r="K184" s="225" t="s">
        <v>2223</v>
      </c>
      <c r="L184" s="225" t="s">
        <v>2224</v>
      </c>
      <c r="M184" s="226"/>
      <c r="N184" s="226"/>
    </row>
    <row r="185" spans="1:14" ht="47.25" x14ac:dyDescent="0.25">
      <c r="A185" s="205">
        <f t="shared" si="5"/>
        <v>149</v>
      </c>
      <c r="B185" s="133" t="s">
        <v>391</v>
      </c>
      <c r="C185" s="138" t="s">
        <v>392</v>
      </c>
      <c r="D185" s="222">
        <v>0</v>
      </c>
      <c r="E185" s="134">
        <v>0</v>
      </c>
      <c r="F185" s="222">
        <v>0</v>
      </c>
      <c r="G185" s="223">
        <v>2019</v>
      </c>
      <c r="H185" s="223">
        <v>2020</v>
      </c>
      <c r="I185" s="224" t="s">
        <v>2223</v>
      </c>
      <c r="J185" s="224" t="s">
        <v>2224</v>
      </c>
      <c r="K185" s="225" t="s">
        <v>2223</v>
      </c>
      <c r="L185" s="225" t="s">
        <v>2224</v>
      </c>
      <c r="M185" s="226"/>
      <c r="N185" s="226"/>
    </row>
    <row r="186" spans="1:14" ht="47.25" x14ac:dyDescent="0.25">
      <c r="A186" s="205">
        <f t="shared" si="5"/>
        <v>150</v>
      </c>
      <c r="B186" s="133" t="s">
        <v>1820</v>
      </c>
      <c r="C186" s="138" t="s">
        <v>393</v>
      </c>
      <c r="D186" s="222">
        <v>0</v>
      </c>
      <c r="E186" s="134">
        <v>0</v>
      </c>
      <c r="F186" s="222">
        <v>0</v>
      </c>
      <c r="G186" s="223">
        <v>2018</v>
      </c>
      <c r="H186" s="223">
        <v>2020</v>
      </c>
      <c r="I186" s="224" t="s">
        <v>2223</v>
      </c>
      <c r="J186" s="224" t="s">
        <v>2224</v>
      </c>
      <c r="K186" s="225" t="s">
        <v>1481</v>
      </c>
      <c r="L186" s="225" t="s">
        <v>2224</v>
      </c>
      <c r="M186" s="226"/>
      <c r="N186" s="226"/>
    </row>
    <row r="187" spans="1:14" ht="47.25" x14ac:dyDescent="0.25">
      <c r="A187" s="205">
        <f t="shared" si="5"/>
        <v>151</v>
      </c>
      <c r="B187" s="133" t="s">
        <v>394</v>
      </c>
      <c r="C187" s="138" t="s">
        <v>395</v>
      </c>
      <c r="D187" s="222">
        <v>0</v>
      </c>
      <c r="E187" s="134">
        <v>0</v>
      </c>
      <c r="F187" s="222">
        <v>0</v>
      </c>
      <c r="G187" s="223">
        <v>2019</v>
      </c>
      <c r="H187" s="223">
        <v>2020</v>
      </c>
      <c r="I187" s="224" t="s">
        <v>1481</v>
      </c>
      <c r="J187" s="224" t="s">
        <v>2224</v>
      </c>
      <c r="K187" s="225" t="s">
        <v>2223</v>
      </c>
      <c r="L187" s="225" t="s">
        <v>2224</v>
      </c>
      <c r="M187" s="226"/>
      <c r="N187" s="226"/>
    </row>
    <row r="188" spans="1:14" ht="47.25" x14ac:dyDescent="0.25">
      <c r="A188" s="205">
        <f t="shared" si="5"/>
        <v>152</v>
      </c>
      <c r="B188" s="133" t="s">
        <v>396</v>
      </c>
      <c r="C188" s="138" t="s">
        <v>397</v>
      </c>
      <c r="D188" s="222">
        <v>0</v>
      </c>
      <c r="E188" s="134">
        <v>0</v>
      </c>
      <c r="F188" s="222">
        <v>0</v>
      </c>
      <c r="G188" s="223">
        <v>2017</v>
      </c>
      <c r="H188" s="223">
        <v>2020</v>
      </c>
      <c r="I188" s="224" t="s">
        <v>1481</v>
      </c>
      <c r="J188" s="224" t="s">
        <v>2224</v>
      </c>
      <c r="K188" s="225" t="s">
        <v>1481</v>
      </c>
      <c r="L188" s="225" t="s">
        <v>2224</v>
      </c>
      <c r="M188" s="226"/>
      <c r="N188" s="226"/>
    </row>
    <row r="189" spans="1:14" ht="47.25" x14ac:dyDescent="0.25">
      <c r="A189" s="205">
        <f t="shared" si="5"/>
        <v>153</v>
      </c>
      <c r="B189" s="133" t="s">
        <v>398</v>
      </c>
      <c r="C189" s="138" t="s">
        <v>399</v>
      </c>
      <c r="D189" s="222">
        <v>0</v>
      </c>
      <c r="E189" s="134">
        <v>0</v>
      </c>
      <c r="F189" s="222">
        <v>0</v>
      </c>
      <c r="G189" s="223">
        <v>2015</v>
      </c>
      <c r="H189" s="223">
        <v>2020</v>
      </c>
      <c r="I189" s="224" t="s">
        <v>2223</v>
      </c>
      <c r="J189" s="224" t="s">
        <v>2224</v>
      </c>
      <c r="K189" s="225" t="s">
        <v>1481</v>
      </c>
      <c r="L189" s="225" t="s">
        <v>2224</v>
      </c>
      <c r="M189" s="226"/>
      <c r="N189" s="226"/>
    </row>
    <row r="190" spans="1:14" ht="31.5" x14ac:dyDescent="0.25">
      <c r="A190" s="205">
        <f t="shared" si="5"/>
        <v>154</v>
      </c>
      <c r="B190" s="133" t="s">
        <v>400</v>
      </c>
      <c r="C190" s="138" t="s">
        <v>401</v>
      </c>
      <c r="D190" s="222">
        <v>0</v>
      </c>
      <c r="E190" s="134">
        <v>0</v>
      </c>
      <c r="F190" s="222">
        <v>0</v>
      </c>
      <c r="G190" s="223">
        <v>2018</v>
      </c>
      <c r="H190" s="223">
        <v>2020</v>
      </c>
      <c r="I190" s="224" t="s">
        <v>1481</v>
      </c>
      <c r="J190" s="224" t="s">
        <v>2224</v>
      </c>
      <c r="K190" s="225" t="s">
        <v>1481</v>
      </c>
      <c r="L190" s="225" t="s">
        <v>2224</v>
      </c>
      <c r="M190" s="226"/>
      <c r="N190" s="226"/>
    </row>
    <row r="191" spans="1:14" ht="47.25" x14ac:dyDescent="0.25">
      <c r="A191" s="205">
        <f t="shared" si="5"/>
        <v>155</v>
      </c>
      <c r="B191" s="133" t="s">
        <v>402</v>
      </c>
      <c r="C191" s="138" t="s">
        <v>403</v>
      </c>
      <c r="D191" s="222">
        <v>0</v>
      </c>
      <c r="E191" s="134">
        <v>0</v>
      </c>
      <c r="F191" s="222">
        <v>0</v>
      </c>
      <c r="G191" s="223">
        <v>2015</v>
      </c>
      <c r="H191" s="223">
        <v>2020</v>
      </c>
      <c r="I191" s="224" t="s">
        <v>1481</v>
      </c>
      <c r="J191" s="224" t="s">
        <v>2224</v>
      </c>
      <c r="K191" s="225" t="s">
        <v>1481</v>
      </c>
      <c r="L191" s="225" t="s">
        <v>2224</v>
      </c>
      <c r="M191" s="226"/>
      <c r="N191" s="226"/>
    </row>
    <row r="192" spans="1:14" ht="31.5" x14ac:dyDescent="0.25">
      <c r="A192" s="205">
        <f t="shared" si="5"/>
        <v>156</v>
      </c>
      <c r="B192" s="133" t="s">
        <v>1821</v>
      </c>
      <c r="C192" s="138" t="s">
        <v>1822</v>
      </c>
      <c r="D192" s="222">
        <v>0</v>
      </c>
      <c r="E192" s="134">
        <v>0</v>
      </c>
      <c r="F192" s="222">
        <v>0</v>
      </c>
      <c r="G192" s="223">
        <v>2020</v>
      </c>
      <c r="H192" s="223">
        <v>2020</v>
      </c>
      <c r="I192" s="224" t="s">
        <v>1481</v>
      </c>
      <c r="J192" s="224" t="s">
        <v>2224</v>
      </c>
      <c r="K192" s="225" t="s">
        <v>1481</v>
      </c>
      <c r="L192" s="225" t="s">
        <v>2224</v>
      </c>
      <c r="M192" s="226"/>
      <c r="N192" s="226"/>
    </row>
    <row r="193" spans="1:14" ht="31.5" x14ac:dyDescent="0.25">
      <c r="A193" s="205">
        <f t="shared" si="5"/>
        <v>157</v>
      </c>
      <c r="B193" s="133" t="s">
        <v>404</v>
      </c>
      <c r="C193" s="138" t="s">
        <v>405</v>
      </c>
      <c r="D193" s="222">
        <v>0.8</v>
      </c>
      <c r="E193" s="134">
        <v>0</v>
      </c>
      <c r="F193" s="222">
        <v>0</v>
      </c>
      <c r="G193" s="223">
        <v>2020</v>
      </c>
      <c r="H193" s="223">
        <v>2020</v>
      </c>
      <c r="I193" s="224" t="s">
        <v>2223</v>
      </c>
      <c r="J193" s="224" t="s">
        <v>2224</v>
      </c>
      <c r="K193" s="225" t="s">
        <v>2223</v>
      </c>
      <c r="L193" s="225" t="s">
        <v>2224</v>
      </c>
      <c r="M193" s="226"/>
      <c r="N193" s="226"/>
    </row>
    <row r="194" spans="1:14" ht="63" x14ac:dyDescent="0.25">
      <c r="A194" s="205">
        <f t="shared" si="5"/>
        <v>158</v>
      </c>
      <c r="B194" s="133" t="s">
        <v>1823</v>
      </c>
      <c r="C194" s="138" t="s">
        <v>406</v>
      </c>
      <c r="D194" s="222">
        <v>0</v>
      </c>
      <c r="E194" s="134">
        <v>0</v>
      </c>
      <c r="F194" s="222">
        <v>0.2</v>
      </c>
      <c r="G194" s="223">
        <v>2020</v>
      </c>
      <c r="H194" s="223">
        <v>2020</v>
      </c>
      <c r="I194" s="224" t="s">
        <v>2223</v>
      </c>
      <c r="J194" s="224" t="s">
        <v>2224</v>
      </c>
      <c r="K194" s="225" t="s">
        <v>2223</v>
      </c>
      <c r="L194" s="225" t="s">
        <v>2224</v>
      </c>
      <c r="M194" s="226"/>
      <c r="N194" s="226"/>
    </row>
    <row r="195" spans="1:14" ht="31.5" x14ac:dyDescent="0.25">
      <c r="A195" s="205">
        <f t="shared" si="5"/>
        <v>159</v>
      </c>
      <c r="B195" s="133" t="s">
        <v>407</v>
      </c>
      <c r="C195" s="138" t="s">
        <v>1683</v>
      </c>
      <c r="D195" s="222">
        <v>0.8</v>
      </c>
      <c r="E195" s="134">
        <v>0</v>
      </c>
      <c r="F195" s="222">
        <v>0</v>
      </c>
      <c r="G195" s="223">
        <v>2020</v>
      </c>
      <c r="H195" s="223">
        <v>2020</v>
      </c>
      <c r="I195" s="224" t="s">
        <v>2223</v>
      </c>
      <c r="J195" s="224" t="s">
        <v>2224</v>
      </c>
      <c r="K195" s="225" t="s">
        <v>2223</v>
      </c>
      <c r="L195" s="225" t="s">
        <v>2224</v>
      </c>
      <c r="M195" s="226"/>
      <c r="N195" s="226"/>
    </row>
    <row r="196" spans="1:14" ht="78.75" x14ac:dyDescent="0.25">
      <c r="A196" s="205">
        <f t="shared" si="5"/>
        <v>160</v>
      </c>
      <c r="B196" s="133" t="s">
        <v>1824</v>
      </c>
      <c r="C196" s="139" t="s">
        <v>408</v>
      </c>
      <c r="D196" s="222">
        <v>0.4</v>
      </c>
      <c r="E196" s="134">
        <v>0</v>
      </c>
      <c r="F196" s="222">
        <v>0</v>
      </c>
      <c r="G196" s="223">
        <v>2019</v>
      </c>
      <c r="H196" s="223">
        <v>2020</v>
      </c>
      <c r="I196" s="224" t="s">
        <v>2223</v>
      </c>
      <c r="J196" s="224" t="s">
        <v>2224</v>
      </c>
      <c r="K196" s="225" t="s">
        <v>2223</v>
      </c>
      <c r="L196" s="225" t="s">
        <v>2224</v>
      </c>
      <c r="M196" s="226"/>
      <c r="N196" s="226"/>
    </row>
    <row r="197" spans="1:14" ht="63" x14ac:dyDescent="0.25">
      <c r="A197" s="205">
        <f t="shared" si="5"/>
        <v>161</v>
      </c>
      <c r="B197" s="133" t="s">
        <v>1825</v>
      </c>
      <c r="C197" s="139" t="s">
        <v>409</v>
      </c>
      <c r="D197" s="222">
        <v>0.25</v>
      </c>
      <c r="E197" s="134">
        <v>0</v>
      </c>
      <c r="F197" s="222">
        <v>0</v>
      </c>
      <c r="G197" s="223">
        <v>2020</v>
      </c>
      <c r="H197" s="223">
        <v>2020</v>
      </c>
      <c r="I197" s="224" t="s">
        <v>2223</v>
      </c>
      <c r="J197" s="224" t="s">
        <v>2224</v>
      </c>
      <c r="K197" s="225" t="s">
        <v>2223</v>
      </c>
      <c r="L197" s="225" t="s">
        <v>2224</v>
      </c>
      <c r="M197" s="226"/>
      <c r="N197" s="226"/>
    </row>
    <row r="198" spans="1:14" ht="78.75" x14ac:dyDescent="0.25">
      <c r="A198" s="205">
        <f t="shared" si="5"/>
        <v>162</v>
      </c>
      <c r="B198" s="133" t="s">
        <v>1826</v>
      </c>
      <c r="C198" s="139" t="s">
        <v>1508</v>
      </c>
      <c r="D198" s="222">
        <v>0.25</v>
      </c>
      <c r="E198" s="134">
        <v>0</v>
      </c>
      <c r="F198" s="222">
        <v>0</v>
      </c>
      <c r="G198" s="223">
        <v>2020</v>
      </c>
      <c r="H198" s="223">
        <v>2020</v>
      </c>
      <c r="I198" s="224" t="s">
        <v>2223</v>
      </c>
      <c r="J198" s="224" t="s">
        <v>2224</v>
      </c>
      <c r="K198" s="225" t="s">
        <v>2223</v>
      </c>
      <c r="L198" s="225" t="s">
        <v>2224</v>
      </c>
      <c r="M198" s="226"/>
      <c r="N198" s="226"/>
    </row>
    <row r="199" spans="1:14" ht="47.25" x14ac:dyDescent="0.25">
      <c r="A199" s="205">
        <f t="shared" si="5"/>
        <v>163</v>
      </c>
      <c r="B199" s="133" t="s">
        <v>1509</v>
      </c>
      <c r="C199" s="139" t="s">
        <v>1510</v>
      </c>
      <c r="D199" s="222">
        <v>0.25</v>
      </c>
      <c r="E199" s="134">
        <v>0</v>
      </c>
      <c r="F199" s="222">
        <v>0</v>
      </c>
      <c r="G199" s="223">
        <v>2020</v>
      </c>
      <c r="H199" s="223">
        <v>2020</v>
      </c>
      <c r="I199" s="224" t="s">
        <v>2223</v>
      </c>
      <c r="J199" s="224" t="s">
        <v>2224</v>
      </c>
      <c r="K199" s="225" t="s">
        <v>2223</v>
      </c>
      <c r="L199" s="225" t="s">
        <v>2224</v>
      </c>
      <c r="M199" s="226"/>
      <c r="N199" s="226"/>
    </row>
    <row r="200" spans="1:14" ht="31.5" x14ac:dyDescent="0.25">
      <c r="A200" s="205">
        <f t="shared" si="5"/>
        <v>164</v>
      </c>
      <c r="B200" s="133" t="s">
        <v>1511</v>
      </c>
      <c r="C200" s="139" t="s">
        <v>1512</v>
      </c>
      <c r="D200" s="222">
        <v>0</v>
      </c>
      <c r="E200" s="134">
        <v>0</v>
      </c>
      <c r="F200" s="222">
        <v>0</v>
      </c>
      <c r="G200" s="223">
        <v>2020</v>
      </c>
      <c r="H200" s="223">
        <v>2020</v>
      </c>
      <c r="I200" s="224" t="s">
        <v>1481</v>
      </c>
      <c r="J200" s="224" t="s">
        <v>2224</v>
      </c>
      <c r="K200" s="225" t="s">
        <v>1481</v>
      </c>
      <c r="L200" s="225" t="s">
        <v>2224</v>
      </c>
      <c r="M200" s="226"/>
      <c r="N200" s="226"/>
    </row>
    <row r="201" spans="1:14" ht="63" x14ac:dyDescent="0.25">
      <c r="A201" s="205">
        <f t="shared" si="5"/>
        <v>165</v>
      </c>
      <c r="B201" s="133" t="s">
        <v>1513</v>
      </c>
      <c r="C201" s="139" t="s">
        <v>1514</v>
      </c>
      <c r="D201" s="222">
        <v>0</v>
      </c>
      <c r="E201" s="134">
        <v>0</v>
      </c>
      <c r="F201" s="222">
        <v>0.2</v>
      </c>
      <c r="G201" s="223">
        <v>2020</v>
      </c>
      <c r="H201" s="223">
        <v>2020</v>
      </c>
      <c r="I201" s="224" t="s">
        <v>2223</v>
      </c>
      <c r="J201" s="224" t="s">
        <v>2224</v>
      </c>
      <c r="K201" s="225" t="s">
        <v>2223</v>
      </c>
      <c r="L201" s="225" t="s">
        <v>2224</v>
      </c>
      <c r="M201" s="226"/>
      <c r="N201" s="226"/>
    </row>
    <row r="202" spans="1:14" ht="31.5" x14ac:dyDescent="0.25">
      <c r="A202" s="205">
        <f t="shared" si="5"/>
        <v>166</v>
      </c>
      <c r="B202" s="133" t="s">
        <v>1515</v>
      </c>
      <c r="C202" s="139" t="s">
        <v>1516</v>
      </c>
      <c r="D202" s="222">
        <v>0</v>
      </c>
      <c r="E202" s="134">
        <v>0</v>
      </c>
      <c r="F202" s="222">
        <v>0</v>
      </c>
      <c r="G202" s="223">
        <v>2020</v>
      </c>
      <c r="H202" s="223">
        <v>2020</v>
      </c>
      <c r="I202" s="224" t="s">
        <v>1481</v>
      </c>
      <c r="J202" s="224" t="s">
        <v>2224</v>
      </c>
      <c r="K202" s="225" t="s">
        <v>1481</v>
      </c>
      <c r="L202" s="225" t="s">
        <v>2224</v>
      </c>
      <c r="M202" s="226"/>
      <c r="N202" s="226"/>
    </row>
    <row r="203" spans="1:14" ht="78.75" x14ac:dyDescent="0.25">
      <c r="A203" s="205">
        <f t="shared" si="5"/>
        <v>167</v>
      </c>
      <c r="B203" s="133" t="s">
        <v>1827</v>
      </c>
      <c r="C203" s="139" t="s">
        <v>1828</v>
      </c>
      <c r="D203" s="222">
        <v>0</v>
      </c>
      <c r="E203" s="134">
        <v>0</v>
      </c>
      <c r="F203" s="222">
        <v>0</v>
      </c>
      <c r="G203" s="223">
        <v>2020</v>
      </c>
      <c r="H203" s="223">
        <v>2020</v>
      </c>
      <c r="I203" s="224" t="s">
        <v>1481</v>
      </c>
      <c r="J203" s="224" t="s">
        <v>2224</v>
      </c>
      <c r="K203" s="225" t="s">
        <v>1481</v>
      </c>
      <c r="L203" s="225" t="s">
        <v>2224</v>
      </c>
      <c r="M203" s="226"/>
      <c r="N203" s="226"/>
    </row>
    <row r="204" spans="1:14" ht="31.5" x14ac:dyDescent="0.25">
      <c r="A204" s="205">
        <f t="shared" si="5"/>
        <v>168</v>
      </c>
      <c r="B204" s="133" t="s">
        <v>1829</v>
      </c>
      <c r="C204" s="139" t="s">
        <v>1830</v>
      </c>
      <c r="D204" s="222">
        <v>0</v>
      </c>
      <c r="E204" s="134">
        <v>0</v>
      </c>
      <c r="F204" s="222">
        <v>0</v>
      </c>
      <c r="G204" s="228">
        <v>2020</v>
      </c>
      <c r="H204" s="228">
        <v>2021</v>
      </c>
      <c r="I204" s="224" t="s">
        <v>1481</v>
      </c>
      <c r="J204" s="224" t="s">
        <v>2224</v>
      </c>
      <c r="K204" s="229" t="s">
        <v>1481</v>
      </c>
      <c r="L204" s="229" t="s">
        <v>2224</v>
      </c>
      <c r="M204" s="226"/>
      <c r="N204" s="226"/>
    </row>
    <row r="205" spans="1:14" ht="30.75" x14ac:dyDescent="0.25">
      <c r="A205" s="205"/>
      <c r="B205" s="191" t="s">
        <v>410</v>
      </c>
      <c r="C205" s="188"/>
      <c r="D205" s="198">
        <v>0</v>
      </c>
      <c r="E205" s="201">
        <v>0</v>
      </c>
      <c r="F205" s="198">
        <v>0</v>
      </c>
      <c r="G205" s="223"/>
      <c r="H205" s="247"/>
      <c r="I205" s="248"/>
      <c r="J205" s="248"/>
      <c r="K205" s="225"/>
      <c r="L205" s="250"/>
      <c r="M205" s="226"/>
      <c r="N205" s="226"/>
    </row>
    <row r="206" spans="1:14" ht="63" x14ac:dyDescent="0.25">
      <c r="A206" s="205">
        <f t="shared" si="5"/>
        <v>169</v>
      </c>
      <c r="B206" s="133" t="s">
        <v>411</v>
      </c>
      <c r="C206" s="138" t="s">
        <v>412</v>
      </c>
      <c r="D206" s="222">
        <v>0</v>
      </c>
      <c r="E206" s="134">
        <v>0</v>
      </c>
      <c r="F206" s="222">
        <v>0</v>
      </c>
      <c r="G206" s="223">
        <v>2016</v>
      </c>
      <c r="H206" s="223">
        <v>2022</v>
      </c>
      <c r="I206" s="224" t="s">
        <v>1481</v>
      </c>
      <c r="J206" s="224" t="s">
        <v>2224</v>
      </c>
      <c r="K206" s="225" t="s">
        <v>2223</v>
      </c>
      <c r="L206" s="225" t="s">
        <v>2224</v>
      </c>
      <c r="M206" s="226"/>
      <c r="N206" s="226"/>
    </row>
    <row r="207" spans="1:14" ht="30.75" x14ac:dyDescent="0.25">
      <c r="A207" s="205"/>
      <c r="B207" s="191" t="s">
        <v>413</v>
      </c>
      <c r="C207" s="188"/>
      <c r="D207" s="198">
        <v>2.91</v>
      </c>
      <c r="E207" s="201">
        <v>0</v>
      </c>
      <c r="F207" s="198">
        <v>0</v>
      </c>
      <c r="G207" s="223"/>
      <c r="H207" s="247"/>
      <c r="I207" s="248"/>
      <c r="J207" s="248"/>
      <c r="K207" s="225"/>
      <c r="L207" s="250"/>
      <c r="M207" s="226"/>
      <c r="N207" s="226"/>
    </row>
    <row r="208" spans="1:14" ht="31.5" x14ac:dyDescent="0.25">
      <c r="A208" s="205">
        <f t="shared" si="5"/>
        <v>170</v>
      </c>
      <c r="B208" s="133" t="s">
        <v>414</v>
      </c>
      <c r="C208" s="138" t="s">
        <v>415</v>
      </c>
      <c r="D208" s="222">
        <v>1</v>
      </c>
      <c r="E208" s="134">
        <v>0</v>
      </c>
      <c r="F208" s="222">
        <v>0</v>
      </c>
      <c r="G208" s="223">
        <v>2018</v>
      </c>
      <c r="H208" s="223">
        <v>2020</v>
      </c>
      <c r="I208" s="224" t="s">
        <v>2223</v>
      </c>
      <c r="J208" s="224" t="s">
        <v>2224</v>
      </c>
      <c r="K208" s="225" t="s">
        <v>2223</v>
      </c>
      <c r="L208" s="225" t="s">
        <v>2224</v>
      </c>
      <c r="M208" s="226"/>
      <c r="N208" s="226"/>
    </row>
    <row r="209" spans="1:14" ht="31.5" x14ac:dyDescent="0.25">
      <c r="A209" s="205">
        <f t="shared" si="5"/>
        <v>171</v>
      </c>
      <c r="B209" s="133" t="s">
        <v>416</v>
      </c>
      <c r="C209" s="138" t="s">
        <v>1684</v>
      </c>
      <c r="D209" s="222">
        <v>0.4</v>
      </c>
      <c r="E209" s="134">
        <v>0</v>
      </c>
      <c r="F209" s="222">
        <v>0</v>
      </c>
      <c r="G209" s="223">
        <v>2020</v>
      </c>
      <c r="H209" s="223">
        <v>2020</v>
      </c>
      <c r="I209" s="224" t="s">
        <v>2223</v>
      </c>
      <c r="J209" s="224" t="s">
        <v>2224</v>
      </c>
      <c r="K209" s="225" t="s">
        <v>2223</v>
      </c>
      <c r="L209" s="225" t="s">
        <v>2224</v>
      </c>
      <c r="M209" s="226"/>
      <c r="N209" s="226"/>
    </row>
    <row r="210" spans="1:14" ht="78.75" x14ac:dyDescent="0.25">
      <c r="A210" s="205">
        <f t="shared" si="5"/>
        <v>172</v>
      </c>
      <c r="B210" s="133" t="s">
        <v>1831</v>
      </c>
      <c r="C210" s="138" t="s">
        <v>417</v>
      </c>
      <c r="D210" s="222">
        <v>0.25</v>
      </c>
      <c r="E210" s="134">
        <v>0</v>
      </c>
      <c r="F210" s="222">
        <v>0</v>
      </c>
      <c r="G210" s="223">
        <v>2020</v>
      </c>
      <c r="H210" s="223">
        <v>2020</v>
      </c>
      <c r="I210" s="224" t="s">
        <v>2223</v>
      </c>
      <c r="J210" s="224" t="s">
        <v>2224</v>
      </c>
      <c r="K210" s="225" t="s">
        <v>2223</v>
      </c>
      <c r="L210" s="225" t="s">
        <v>2224</v>
      </c>
      <c r="M210" s="226"/>
      <c r="N210" s="226"/>
    </row>
    <row r="211" spans="1:14" ht="31.5" x14ac:dyDescent="0.25">
      <c r="A211" s="205">
        <f t="shared" si="5"/>
        <v>173</v>
      </c>
      <c r="B211" s="133" t="s">
        <v>1832</v>
      </c>
      <c r="C211" s="138" t="s">
        <v>1833</v>
      </c>
      <c r="D211" s="222">
        <v>0</v>
      </c>
      <c r="E211" s="134">
        <v>0</v>
      </c>
      <c r="F211" s="222">
        <v>0</v>
      </c>
      <c r="G211" s="223">
        <v>2020</v>
      </c>
      <c r="H211" s="223">
        <v>2021</v>
      </c>
      <c r="I211" s="224" t="s">
        <v>1481</v>
      </c>
      <c r="J211" s="224" t="s">
        <v>2224</v>
      </c>
      <c r="K211" s="225" t="s">
        <v>1481</v>
      </c>
      <c r="L211" s="225" t="s">
        <v>2224</v>
      </c>
      <c r="M211" s="226"/>
      <c r="N211" s="226"/>
    </row>
    <row r="212" spans="1:14" ht="31.5" x14ac:dyDescent="0.25">
      <c r="A212" s="205">
        <f t="shared" si="5"/>
        <v>174</v>
      </c>
      <c r="B212" s="133" t="s">
        <v>418</v>
      </c>
      <c r="C212" s="138" t="s">
        <v>419</v>
      </c>
      <c r="D212" s="222">
        <v>1.26</v>
      </c>
      <c r="E212" s="134">
        <v>0</v>
      </c>
      <c r="F212" s="222">
        <v>0</v>
      </c>
      <c r="G212" s="223">
        <v>2020</v>
      </c>
      <c r="H212" s="223">
        <v>2021</v>
      </c>
      <c r="I212" s="224" t="s">
        <v>2223</v>
      </c>
      <c r="J212" s="224" t="s">
        <v>2224</v>
      </c>
      <c r="K212" s="225" t="s">
        <v>2223</v>
      </c>
      <c r="L212" s="225" t="s">
        <v>2224</v>
      </c>
      <c r="M212" s="226"/>
      <c r="N212" s="226"/>
    </row>
    <row r="213" spans="1:14" ht="30.75" x14ac:dyDescent="0.25">
      <c r="A213" s="205"/>
      <c r="B213" s="191" t="s">
        <v>420</v>
      </c>
      <c r="C213" s="188"/>
      <c r="D213" s="198">
        <v>6.120000000000001</v>
      </c>
      <c r="E213" s="201">
        <v>0</v>
      </c>
      <c r="F213" s="198">
        <v>1.4929999999999999</v>
      </c>
      <c r="G213" s="223"/>
      <c r="H213" s="247"/>
      <c r="I213" s="248"/>
      <c r="J213" s="248"/>
      <c r="K213" s="225"/>
      <c r="L213" s="250"/>
      <c r="M213" s="226"/>
      <c r="N213" s="226"/>
    </row>
    <row r="214" spans="1:14" ht="47.25" x14ac:dyDescent="0.25">
      <c r="A214" s="205">
        <f t="shared" ref="A214:A276" si="6">IF(A213&gt;0,A213+1,A212+1)</f>
        <v>175</v>
      </c>
      <c r="B214" s="133" t="s">
        <v>421</v>
      </c>
      <c r="C214" s="138" t="s">
        <v>422</v>
      </c>
      <c r="D214" s="222">
        <v>0.8</v>
      </c>
      <c r="E214" s="134">
        <v>0</v>
      </c>
      <c r="F214" s="222">
        <v>0</v>
      </c>
      <c r="G214" s="223">
        <v>2018</v>
      </c>
      <c r="H214" s="223">
        <v>2020</v>
      </c>
      <c r="I214" s="224" t="s">
        <v>2223</v>
      </c>
      <c r="J214" s="224" t="s">
        <v>2224</v>
      </c>
      <c r="K214" s="225" t="s">
        <v>2223</v>
      </c>
      <c r="L214" s="225" t="s">
        <v>2224</v>
      </c>
      <c r="M214" s="226"/>
      <c r="N214" s="226"/>
    </row>
    <row r="215" spans="1:14" ht="31.5" x14ac:dyDescent="0.25">
      <c r="A215" s="205">
        <f t="shared" si="6"/>
        <v>176</v>
      </c>
      <c r="B215" s="133" t="s">
        <v>423</v>
      </c>
      <c r="C215" s="138" t="s">
        <v>424</v>
      </c>
      <c r="D215" s="222">
        <v>0</v>
      </c>
      <c r="E215" s="134">
        <v>0</v>
      </c>
      <c r="F215" s="222">
        <v>0</v>
      </c>
      <c r="G215" s="223">
        <v>2019</v>
      </c>
      <c r="H215" s="223">
        <v>2020</v>
      </c>
      <c r="I215" s="224" t="s">
        <v>2223</v>
      </c>
      <c r="J215" s="224" t="s">
        <v>2224</v>
      </c>
      <c r="K215" s="225" t="s">
        <v>1481</v>
      </c>
      <c r="L215" s="225" t="s">
        <v>2224</v>
      </c>
      <c r="M215" s="226"/>
      <c r="N215" s="226"/>
    </row>
    <row r="216" spans="1:14" ht="47.25" x14ac:dyDescent="0.25">
      <c r="A216" s="205">
        <f t="shared" si="6"/>
        <v>177</v>
      </c>
      <c r="B216" s="133" t="s">
        <v>425</v>
      </c>
      <c r="C216" s="138" t="s">
        <v>426</v>
      </c>
      <c r="D216" s="222">
        <v>0.8</v>
      </c>
      <c r="E216" s="134">
        <v>0</v>
      </c>
      <c r="F216" s="222">
        <v>0</v>
      </c>
      <c r="G216" s="223">
        <v>2019</v>
      </c>
      <c r="H216" s="223">
        <v>2020</v>
      </c>
      <c r="I216" s="224" t="s">
        <v>2223</v>
      </c>
      <c r="J216" s="224" t="s">
        <v>2224</v>
      </c>
      <c r="K216" s="225" t="s">
        <v>2223</v>
      </c>
      <c r="L216" s="225" t="s">
        <v>2224</v>
      </c>
      <c r="M216" s="226"/>
      <c r="N216" s="226"/>
    </row>
    <row r="217" spans="1:14" ht="47.25" x14ac:dyDescent="0.25">
      <c r="A217" s="205">
        <f t="shared" si="6"/>
        <v>178</v>
      </c>
      <c r="B217" s="133" t="s">
        <v>427</v>
      </c>
      <c r="C217" s="138" t="s">
        <v>428</v>
      </c>
      <c r="D217" s="222">
        <v>0</v>
      </c>
      <c r="E217" s="134">
        <v>0</v>
      </c>
      <c r="F217" s="222">
        <v>0</v>
      </c>
      <c r="G217" s="223">
        <v>2019</v>
      </c>
      <c r="H217" s="223">
        <v>2022</v>
      </c>
      <c r="I217" s="224" t="s">
        <v>1481</v>
      </c>
      <c r="J217" s="224" t="s">
        <v>2224</v>
      </c>
      <c r="K217" s="225" t="s">
        <v>1481</v>
      </c>
      <c r="L217" s="225" t="s">
        <v>2224</v>
      </c>
      <c r="M217" s="226"/>
      <c r="N217" s="226"/>
    </row>
    <row r="218" spans="1:14" ht="31.5" x14ac:dyDescent="0.25">
      <c r="A218" s="205">
        <f t="shared" si="6"/>
        <v>179</v>
      </c>
      <c r="B218" s="133" t="s">
        <v>429</v>
      </c>
      <c r="C218" s="138" t="s">
        <v>430</v>
      </c>
      <c r="D218" s="222">
        <v>1.26</v>
      </c>
      <c r="E218" s="134">
        <v>0</v>
      </c>
      <c r="F218" s="222">
        <v>0</v>
      </c>
      <c r="G218" s="223">
        <v>2018</v>
      </c>
      <c r="H218" s="223">
        <v>2020</v>
      </c>
      <c r="I218" s="224" t="s">
        <v>2223</v>
      </c>
      <c r="J218" s="224" t="s">
        <v>2224</v>
      </c>
      <c r="K218" s="225" t="s">
        <v>2223</v>
      </c>
      <c r="L218" s="225" t="s">
        <v>2224</v>
      </c>
      <c r="M218" s="226"/>
      <c r="N218" s="226"/>
    </row>
    <row r="219" spans="1:14" ht="63" x14ac:dyDescent="0.25">
      <c r="A219" s="205">
        <f t="shared" si="6"/>
        <v>180</v>
      </c>
      <c r="B219" s="133" t="s">
        <v>431</v>
      </c>
      <c r="C219" s="138" t="s">
        <v>432</v>
      </c>
      <c r="D219" s="222">
        <v>1.26</v>
      </c>
      <c r="E219" s="134">
        <v>0</v>
      </c>
      <c r="F219" s="222">
        <v>0</v>
      </c>
      <c r="G219" s="223">
        <v>2018</v>
      </c>
      <c r="H219" s="223">
        <v>2020</v>
      </c>
      <c r="I219" s="224" t="s">
        <v>2223</v>
      </c>
      <c r="J219" s="224" t="s">
        <v>2224</v>
      </c>
      <c r="K219" s="225" t="s">
        <v>2223</v>
      </c>
      <c r="L219" s="225" t="s">
        <v>2224</v>
      </c>
      <c r="M219" s="226"/>
      <c r="N219" s="226"/>
    </row>
    <row r="220" spans="1:14" ht="31.5" x14ac:dyDescent="0.25">
      <c r="A220" s="205">
        <f t="shared" si="6"/>
        <v>181</v>
      </c>
      <c r="B220" s="133" t="s">
        <v>433</v>
      </c>
      <c r="C220" s="138" t="s">
        <v>434</v>
      </c>
      <c r="D220" s="222">
        <v>0.4</v>
      </c>
      <c r="E220" s="134">
        <v>0</v>
      </c>
      <c r="F220" s="222">
        <v>0</v>
      </c>
      <c r="G220" s="223">
        <v>2019</v>
      </c>
      <c r="H220" s="223">
        <v>2020</v>
      </c>
      <c r="I220" s="224" t="s">
        <v>2223</v>
      </c>
      <c r="J220" s="224" t="s">
        <v>2224</v>
      </c>
      <c r="K220" s="225" t="s">
        <v>2223</v>
      </c>
      <c r="L220" s="225" t="s">
        <v>2224</v>
      </c>
      <c r="M220" s="226"/>
      <c r="N220" s="226"/>
    </row>
    <row r="221" spans="1:14" ht="63" x14ac:dyDescent="0.25">
      <c r="A221" s="205">
        <f t="shared" si="6"/>
        <v>182</v>
      </c>
      <c r="B221" s="133" t="s">
        <v>435</v>
      </c>
      <c r="C221" s="138" t="s">
        <v>436</v>
      </c>
      <c r="D221" s="222">
        <v>0</v>
      </c>
      <c r="E221" s="134">
        <v>0</v>
      </c>
      <c r="F221" s="222">
        <v>0.61499999999999999</v>
      </c>
      <c r="G221" s="223">
        <v>2019</v>
      </c>
      <c r="H221" s="223">
        <v>2020</v>
      </c>
      <c r="I221" s="224" t="s">
        <v>2223</v>
      </c>
      <c r="J221" s="224" t="s">
        <v>2224</v>
      </c>
      <c r="K221" s="225" t="s">
        <v>2223</v>
      </c>
      <c r="L221" s="225" t="s">
        <v>2224</v>
      </c>
      <c r="M221" s="226"/>
      <c r="N221" s="226"/>
    </row>
    <row r="222" spans="1:14" ht="47.25" x14ac:dyDescent="0.25">
      <c r="A222" s="205">
        <f t="shared" si="6"/>
        <v>183</v>
      </c>
      <c r="B222" s="133" t="s">
        <v>437</v>
      </c>
      <c r="C222" s="138" t="s">
        <v>438</v>
      </c>
      <c r="D222" s="222">
        <v>0</v>
      </c>
      <c r="E222" s="134">
        <v>0</v>
      </c>
      <c r="F222" s="222">
        <v>0.878</v>
      </c>
      <c r="G222" s="223">
        <v>2019</v>
      </c>
      <c r="H222" s="223">
        <v>2020</v>
      </c>
      <c r="I222" s="224" t="s">
        <v>2223</v>
      </c>
      <c r="J222" s="224" t="s">
        <v>2224</v>
      </c>
      <c r="K222" s="225" t="s">
        <v>2223</v>
      </c>
      <c r="L222" s="225" t="s">
        <v>2224</v>
      </c>
      <c r="M222" s="226"/>
      <c r="N222" s="226"/>
    </row>
    <row r="223" spans="1:14" ht="63" x14ac:dyDescent="0.25">
      <c r="A223" s="205">
        <f t="shared" si="6"/>
        <v>184</v>
      </c>
      <c r="B223" s="133" t="s">
        <v>439</v>
      </c>
      <c r="C223" s="138" t="s">
        <v>440</v>
      </c>
      <c r="D223" s="222">
        <v>0</v>
      </c>
      <c r="E223" s="134">
        <v>0</v>
      </c>
      <c r="F223" s="222">
        <v>0</v>
      </c>
      <c r="G223" s="223">
        <v>2018</v>
      </c>
      <c r="H223" s="223">
        <v>2020</v>
      </c>
      <c r="I223" s="224" t="s">
        <v>2223</v>
      </c>
      <c r="J223" s="224" t="s">
        <v>2224</v>
      </c>
      <c r="K223" s="225" t="s">
        <v>1481</v>
      </c>
      <c r="L223" s="225" t="s">
        <v>2224</v>
      </c>
      <c r="M223" s="226"/>
      <c r="N223" s="226"/>
    </row>
    <row r="224" spans="1:14" ht="31.5" x14ac:dyDescent="0.25">
      <c r="A224" s="205">
        <f t="shared" si="6"/>
        <v>185</v>
      </c>
      <c r="B224" s="133" t="s">
        <v>441</v>
      </c>
      <c r="C224" s="138" t="s">
        <v>442</v>
      </c>
      <c r="D224" s="222">
        <v>0</v>
      </c>
      <c r="E224" s="134">
        <v>0</v>
      </c>
      <c r="F224" s="222">
        <v>0</v>
      </c>
      <c r="G224" s="223">
        <v>2018</v>
      </c>
      <c r="H224" s="223">
        <v>2020</v>
      </c>
      <c r="I224" s="224" t="s">
        <v>1481</v>
      </c>
      <c r="J224" s="224" t="s">
        <v>2224</v>
      </c>
      <c r="K224" s="225" t="s">
        <v>1481</v>
      </c>
      <c r="L224" s="225" t="s">
        <v>2224</v>
      </c>
      <c r="M224" s="226"/>
      <c r="N224" s="226"/>
    </row>
    <row r="225" spans="1:14" ht="63" x14ac:dyDescent="0.25">
      <c r="A225" s="141">
        <f t="shared" si="6"/>
        <v>186</v>
      </c>
      <c r="B225" s="140" t="s">
        <v>443</v>
      </c>
      <c r="C225" s="132" t="s">
        <v>1685</v>
      </c>
      <c r="D225" s="222">
        <v>0.4</v>
      </c>
      <c r="E225" s="134">
        <v>0</v>
      </c>
      <c r="F225" s="222">
        <v>0</v>
      </c>
      <c r="G225" s="141">
        <v>2020</v>
      </c>
      <c r="H225" s="141">
        <v>2020</v>
      </c>
      <c r="I225" s="224" t="s">
        <v>2223</v>
      </c>
      <c r="J225" s="224" t="s">
        <v>2224</v>
      </c>
      <c r="K225" s="231" t="s">
        <v>2223</v>
      </c>
      <c r="L225" s="231" t="s">
        <v>2224</v>
      </c>
      <c r="M225" s="226"/>
      <c r="N225" s="226"/>
    </row>
    <row r="226" spans="1:14" ht="63" x14ac:dyDescent="0.25">
      <c r="A226" s="205">
        <f t="shared" si="6"/>
        <v>187</v>
      </c>
      <c r="B226" s="140" t="s">
        <v>1517</v>
      </c>
      <c r="C226" s="132" t="s">
        <v>1518</v>
      </c>
      <c r="D226" s="222">
        <v>0.8</v>
      </c>
      <c r="E226" s="134">
        <v>0</v>
      </c>
      <c r="F226" s="222">
        <v>0</v>
      </c>
      <c r="G226" s="141">
        <v>2020</v>
      </c>
      <c r="H226" s="141">
        <v>2020</v>
      </c>
      <c r="I226" s="224" t="s">
        <v>2223</v>
      </c>
      <c r="J226" s="224" t="s">
        <v>2224</v>
      </c>
      <c r="K226" s="231" t="s">
        <v>2223</v>
      </c>
      <c r="L226" s="231" t="s">
        <v>2224</v>
      </c>
      <c r="M226" s="226"/>
      <c r="N226" s="226"/>
    </row>
    <row r="227" spans="1:14" ht="63" x14ac:dyDescent="0.25">
      <c r="A227" s="205">
        <f t="shared" si="6"/>
        <v>188</v>
      </c>
      <c r="B227" s="140" t="s">
        <v>444</v>
      </c>
      <c r="C227" s="132" t="s">
        <v>445</v>
      </c>
      <c r="D227" s="222">
        <v>0.4</v>
      </c>
      <c r="E227" s="134">
        <v>0</v>
      </c>
      <c r="F227" s="222">
        <v>0</v>
      </c>
      <c r="G227" s="141">
        <v>2020</v>
      </c>
      <c r="H227" s="141">
        <v>2020</v>
      </c>
      <c r="I227" s="224" t="s">
        <v>2223</v>
      </c>
      <c r="J227" s="224" t="s">
        <v>2224</v>
      </c>
      <c r="K227" s="231" t="s">
        <v>2223</v>
      </c>
      <c r="L227" s="231" t="s">
        <v>2224</v>
      </c>
      <c r="M227" s="226"/>
      <c r="N227" s="226"/>
    </row>
    <row r="228" spans="1:14" ht="30.75" x14ac:dyDescent="0.25">
      <c r="A228" s="205"/>
      <c r="B228" s="191" t="s">
        <v>446</v>
      </c>
      <c r="C228" s="188"/>
      <c r="D228" s="198">
        <v>0.4</v>
      </c>
      <c r="E228" s="201">
        <v>0</v>
      </c>
      <c r="F228" s="198">
        <v>0.68399999999999994</v>
      </c>
      <c r="G228" s="223"/>
      <c r="H228" s="247"/>
      <c r="I228" s="248"/>
      <c r="J228" s="248"/>
      <c r="K228" s="225"/>
      <c r="L228" s="250"/>
      <c r="M228" s="226"/>
      <c r="N228" s="226"/>
    </row>
    <row r="229" spans="1:14" ht="63" x14ac:dyDescent="0.25">
      <c r="A229" s="205">
        <f t="shared" si="6"/>
        <v>189</v>
      </c>
      <c r="B229" s="133" t="s">
        <v>1834</v>
      </c>
      <c r="C229" s="138" t="s">
        <v>447</v>
      </c>
      <c r="D229" s="222">
        <v>0</v>
      </c>
      <c r="E229" s="134">
        <v>0</v>
      </c>
      <c r="F229" s="222">
        <v>0.184</v>
      </c>
      <c r="G229" s="223">
        <v>2018</v>
      </c>
      <c r="H229" s="223">
        <v>2020</v>
      </c>
      <c r="I229" s="224" t="s">
        <v>2223</v>
      </c>
      <c r="J229" s="224" t="s">
        <v>2224</v>
      </c>
      <c r="K229" s="225" t="s">
        <v>2223</v>
      </c>
      <c r="L229" s="225" t="s">
        <v>2224</v>
      </c>
      <c r="M229" s="226"/>
      <c r="N229" s="226"/>
    </row>
    <row r="230" spans="1:14" ht="47.25" x14ac:dyDescent="0.25">
      <c r="A230" s="205">
        <f t="shared" si="6"/>
        <v>190</v>
      </c>
      <c r="B230" s="133" t="s">
        <v>448</v>
      </c>
      <c r="C230" s="138" t="s">
        <v>449</v>
      </c>
      <c r="D230" s="222">
        <v>0</v>
      </c>
      <c r="E230" s="134">
        <v>0</v>
      </c>
      <c r="F230" s="222">
        <v>0.5</v>
      </c>
      <c r="G230" s="223">
        <v>2018</v>
      </c>
      <c r="H230" s="223">
        <v>2020</v>
      </c>
      <c r="I230" s="224" t="s">
        <v>2223</v>
      </c>
      <c r="J230" s="224" t="s">
        <v>2224</v>
      </c>
      <c r="K230" s="225" t="s">
        <v>2223</v>
      </c>
      <c r="L230" s="225" t="s">
        <v>2224</v>
      </c>
      <c r="M230" s="226"/>
      <c r="N230" s="226"/>
    </row>
    <row r="231" spans="1:14" ht="47.25" x14ac:dyDescent="0.25">
      <c r="A231" s="205">
        <f t="shared" si="6"/>
        <v>191</v>
      </c>
      <c r="B231" s="133" t="s">
        <v>450</v>
      </c>
      <c r="C231" s="138" t="s">
        <v>451</v>
      </c>
      <c r="D231" s="222">
        <v>0.4</v>
      </c>
      <c r="E231" s="134">
        <v>0</v>
      </c>
      <c r="F231" s="222">
        <v>0</v>
      </c>
      <c r="G231" s="223">
        <v>2019</v>
      </c>
      <c r="H231" s="223">
        <v>2020</v>
      </c>
      <c r="I231" s="224" t="s">
        <v>2223</v>
      </c>
      <c r="J231" s="224" t="s">
        <v>2224</v>
      </c>
      <c r="K231" s="225" t="s">
        <v>2223</v>
      </c>
      <c r="L231" s="225" t="s">
        <v>2224</v>
      </c>
      <c r="M231" s="226"/>
      <c r="N231" s="226"/>
    </row>
    <row r="232" spans="1:14" ht="30.75" x14ac:dyDescent="0.25">
      <c r="A232" s="205"/>
      <c r="B232" s="191" t="s">
        <v>452</v>
      </c>
      <c r="C232" s="188"/>
      <c r="D232" s="198">
        <v>0</v>
      </c>
      <c r="E232" s="201">
        <v>0</v>
      </c>
      <c r="F232" s="198">
        <v>0</v>
      </c>
      <c r="G232" s="223"/>
      <c r="H232" s="247"/>
      <c r="I232" s="248"/>
      <c r="J232" s="248"/>
      <c r="K232" s="225"/>
      <c r="L232" s="250"/>
      <c r="M232" s="226"/>
      <c r="N232" s="226"/>
    </row>
    <row r="233" spans="1:14" ht="63" x14ac:dyDescent="0.25">
      <c r="A233" s="205">
        <f t="shared" si="6"/>
        <v>192</v>
      </c>
      <c r="B233" s="133" t="s">
        <v>453</v>
      </c>
      <c r="C233" s="138" t="s">
        <v>454</v>
      </c>
      <c r="D233" s="222">
        <v>0</v>
      </c>
      <c r="E233" s="134">
        <v>0</v>
      </c>
      <c r="F233" s="222">
        <v>0</v>
      </c>
      <c r="G233" s="223">
        <v>2018</v>
      </c>
      <c r="H233" s="223">
        <v>2020</v>
      </c>
      <c r="I233" s="224" t="s">
        <v>2223</v>
      </c>
      <c r="J233" s="224" t="s">
        <v>2224</v>
      </c>
      <c r="K233" s="225" t="s">
        <v>1481</v>
      </c>
      <c r="L233" s="225" t="s">
        <v>2224</v>
      </c>
      <c r="M233" s="226"/>
      <c r="N233" s="226"/>
    </row>
    <row r="234" spans="1:14" ht="30.75" x14ac:dyDescent="0.25">
      <c r="A234" s="205"/>
      <c r="B234" s="191" t="s">
        <v>455</v>
      </c>
      <c r="C234" s="188"/>
      <c r="D234" s="198">
        <v>0.8</v>
      </c>
      <c r="E234" s="201">
        <v>0</v>
      </c>
      <c r="F234" s="198">
        <v>0</v>
      </c>
      <c r="G234" s="223"/>
      <c r="H234" s="247"/>
      <c r="I234" s="248"/>
      <c r="J234" s="248"/>
      <c r="K234" s="225"/>
      <c r="L234" s="250"/>
      <c r="M234" s="226"/>
      <c r="N234" s="226"/>
    </row>
    <row r="235" spans="1:14" ht="47.25" x14ac:dyDescent="0.25">
      <c r="A235" s="205">
        <f t="shared" si="6"/>
        <v>193</v>
      </c>
      <c r="B235" s="133" t="s">
        <v>456</v>
      </c>
      <c r="C235" s="138" t="s">
        <v>457</v>
      </c>
      <c r="D235" s="222">
        <v>0</v>
      </c>
      <c r="E235" s="134">
        <v>0</v>
      </c>
      <c r="F235" s="222">
        <v>0</v>
      </c>
      <c r="G235" s="223">
        <v>2018</v>
      </c>
      <c r="H235" s="223">
        <v>2023</v>
      </c>
      <c r="I235" s="224" t="s">
        <v>2223</v>
      </c>
      <c r="J235" s="224" t="s">
        <v>2224</v>
      </c>
      <c r="K235" s="225" t="s">
        <v>2223</v>
      </c>
      <c r="L235" s="225" t="s">
        <v>2224</v>
      </c>
      <c r="M235" s="226"/>
      <c r="N235" s="226"/>
    </row>
    <row r="236" spans="1:14" ht="31.5" x14ac:dyDescent="0.25">
      <c r="A236" s="205">
        <f t="shared" si="6"/>
        <v>194</v>
      </c>
      <c r="B236" s="133" t="s">
        <v>458</v>
      </c>
      <c r="C236" s="138" t="s">
        <v>459</v>
      </c>
      <c r="D236" s="222">
        <v>0.8</v>
      </c>
      <c r="E236" s="134">
        <v>0</v>
      </c>
      <c r="F236" s="222">
        <v>0</v>
      </c>
      <c r="G236" s="223">
        <v>2018</v>
      </c>
      <c r="H236" s="223">
        <v>2020</v>
      </c>
      <c r="I236" s="224" t="s">
        <v>2223</v>
      </c>
      <c r="J236" s="224" t="s">
        <v>2224</v>
      </c>
      <c r="K236" s="225" t="s">
        <v>2223</v>
      </c>
      <c r="L236" s="225" t="s">
        <v>2224</v>
      </c>
      <c r="M236" s="226"/>
      <c r="N236" s="226"/>
    </row>
    <row r="237" spans="1:14" ht="31.5" x14ac:dyDescent="0.25">
      <c r="A237" s="205">
        <f t="shared" si="6"/>
        <v>195</v>
      </c>
      <c r="B237" s="133" t="s">
        <v>460</v>
      </c>
      <c r="C237" s="138" t="s">
        <v>461</v>
      </c>
      <c r="D237" s="222">
        <v>0</v>
      </c>
      <c r="E237" s="134">
        <v>0</v>
      </c>
      <c r="F237" s="222">
        <v>0</v>
      </c>
      <c r="G237" s="223">
        <v>2016</v>
      </c>
      <c r="H237" s="223">
        <v>2020</v>
      </c>
      <c r="I237" s="224" t="s">
        <v>1481</v>
      </c>
      <c r="J237" s="224" t="s">
        <v>2224</v>
      </c>
      <c r="K237" s="225" t="s">
        <v>1481</v>
      </c>
      <c r="L237" s="225" t="s">
        <v>2224</v>
      </c>
      <c r="M237" s="226"/>
      <c r="N237" s="226"/>
    </row>
    <row r="238" spans="1:14" ht="30.75" x14ac:dyDescent="0.25">
      <c r="A238" s="205"/>
      <c r="B238" s="191" t="s">
        <v>462</v>
      </c>
      <c r="C238" s="188"/>
      <c r="D238" s="198">
        <v>0</v>
      </c>
      <c r="E238" s="201">
        <v>0</v>
      </c>
      <c r="F238" s="198">
        <v>0.14199999999999999</v>
      </c>
      <c r="G238" s="223"/>
      <c r="H238" s="247"/>
      <c r="I238" s="248"/>
      <c r="J238" s="248"/>
      <c r="K238" s="225"/>
      <c r="L238" s="250"/>
      <c r="M238" s="226"/>
      <c r="N238" s="226"/>
    </row>
    <row r="239" spans="1:14" ht="31.5" x14ac:dyDescent="0.25">
      <c r="A239" s="205">
        <f t="shared" si="6"/>
        <v>196</v>
      </c>
      <c r="B239" s="133" t="s">
        <v>463</v>
      </c>
      <c r="C239" s="138" t="s">
        <v>464</v>
      </c>
      <c r="D239" s="222">
        <v>0</v>
      </c>
      <c r="E239" s="134">
        <v>0</v>
      </c>
      <c r="F239" s="222">
        <v>0</v>
      </c>
      <c r="G239" s="223">
        <v>2018</v>
      </c>
      <c r="H239" s="223">
        <v>2020</v>
      </c>
      <c r="I239" s="224" t="s">
        <v>1481</v>
      </c>
      <c r="J239" s="224" t="s">
        <v>2224</v>
      </c>
      <c r="K239" s="225" t="s">
        <v>1481</v>
      </c>
      <c r="L239" s="225" t="s">
        <v>2224</v>
      </c>
      <c r="M239" s="226"/>
      <c r="N239" s="226"/>
    </row>
    <row r="240" spans="1:14" ht="31.5" x14ac:dyDescent="0.25">
      <c r="A240" s="205">
        <f t="shared" si="6"/>
        <v>197</v>
      </c>
      <c r="B240" s="133" t="s">
        <v>465</v>
      </c>
      <c r="C240" s="138" t="s">
        <v>466</v>
      </c>
      <c r="D240" s="222">
        <v>0</v>
      </c>
      <c r="E240" s="134">
        <v>0</v>
      </c>
      <c r="F240" s="222">
        <v>0</v>
      </c>
      <c r="G240" s="223">
        <v>2020</v>
      </c>
      <c r="H240" s="223">
        <v>2021</v>
      </c>
      <c r="I240" s="224" t="s">
        <v>1481</v>
      </c>
      <c r="J240" s="224" t="s">
        <v>2224</v>
      </c>
      <c r="K240" s="225" t="s">
        <v>1481</v>
      </c>
      <c r="L240" s="225" t="s">
        <v>2224</v>
      </c>
      <c r="M240" s="226"/>
      <c r="N240" s="226"/>
    </row>
    <row r="241" spans="1:14" ht="63" x14ac:dyDescent="0.25">
      <c r="A241" s="205">
        <f t="shared" si="6"/>
        <v>198</v>
      </c>
      <c r="B241" s="133" t="s">
        <v>1835</v>
      </c>
      <c r="C241" s="138" t="s">
        <v>1836</v>
      </c>
      <c r="D241" s="222">
        <v>0</v>
      </c>
      <c r="E241" s="134">
        <v>0</v>
      </c>
      <c r="F241" s="222">
        <v>0</v>
      </c>
      <c r="G241" s="223">
        <v>2020</v>
      </c>
      <c r="H241" s="223">
        <v>2021</v>
      </c>
      <c r="I241" s="224" t="s">
        <v>1481</v>
      </c>
      <c r="J241" s="224" t="s">
        <v>2224</v>
      </c>
      <c r="K241" s="225" t="s">
        <v>1481</v>
      </c>
      <c r="L241" s="225" t="s">
        <v>2224</v>
      </c>
      <c r="M241" s="226"/>
      <c r="N241" s="226"/>
    </row>
    <row r="242" spans="1:14" ht="31.5" x14ac:dyDescent="0.25">
      <c r="A242" s="205">
        <f t="shared" si="6"/>
        <v>199</v>
      </c>
      <c r="B242" s="133" t="s">
        <v>1837</v>
      </c>
      <c r="C242" s="138" t="s">
        <v>1838</v>
      </c>
      <c r="D242" s="222">
        <v>0</v>
      </c>
      <c r="E242" s="134">
        <v>0</v>
      </c>
      <c r="F242" s="222">
        <v>0</v>
      </c>
      <c r="G242" s="228">
        <v>2020</v>
      </c>
      <c r="H242" s="228">
        <v>2020</v>
      </c>
      <c r="I242" s="224" t="s">
        <v>2223</v>
      </c>
      <c r="J242" s="224" t="s">
        <v>2224</v>
      </c>
      <c r="K242" s="229" t="s">
        <v>1481</v>
      </c>
      <c r="L242" s="229" t="s">
        <v>2224</v>
      </c>
      <c r="M242" s="226"/>
      <c r="N242" s="226"/>
    </row>
    <row r="243" spans="1:14" ht="63" x14ac:dyDescent="0.25">
      <c r="A243" s="205">
        <f t="shared" si="6"/>
        <v>200</v>
      </c>
      <c r="B243" s="133" t="s">
        <v>1839</v>
      </c>
      <c r="C243" s="139" t="s">
        <v>467</v>
      </c>
      <c r="D243" s="222">
        <v>0</v>
      </c>
      <c r="E243" s="134">
        <v>0</v>
      </c>
      <c r="F243" s="222">
        <v>0.14199999999999999</v>
      </c>
      <c r="G243" s="223">
        <v>2019</v>
      </c>
      <c r="H243" s="223">
        <v>2020</v>
      </c>
      <c r="I243" s="224" t="s">
        <v>2223</v>
      </c>
      <c r="J243" s="224" t="s">
        <v>2224</v>
      </c>
      <c r="K243" s="225" t="s">
        <v>2223</v>
      </c>
      <c r="L243" s="225" t="s">
        <v>2224</v>
      </c>
      <c r="M243" s="226"/>
      <c r="N243" s="226"/>
    </row>
    <row r="244" spans="1:14" ht="30.75" x14ac:dyDescent="0.25">
      <c r="A244" s="205"/>
      <c r="B244" s="191" t="s">
        <v>1121</v>
      </c>
      <c r="C244" s="188"/>
      <c r="D244" s="198">
        <v>0</v>
      </c>
      <c r="E244" s="201">
        <v>0</v>
      </c>
      <c r="F244" s="198">
        <v>0</v>
      </c>
      <c r="G244" s="223"/>
      <c r="H244" s="247"/>
      <c r="I244" s="248"/>
      <c r="J244" s="248"/>
      <c r="K244" s="225"/>
      <c r="L244" s="250"/>
      <c r="M244" s="226"/>
      <c r="N244" s="226"/>
    </row>
    <row r="245" spans="1:14" ht="63" x14ac:dyDescent="0.25">
      <c r="A245" s="205">
        <f t="shared" si="6"/>
        <v>201</v>
      </c>
      <c r="B245" s="133" t="s">
        <v>1840</v>
      </c>
      <c r="C245" s="139" t="s">
        <v>1841</v>
      </c>
      <c r="D245" s="222">
        <v>0</v>
      </c>
      <c r="E245" s="134">
        <v>0</v>
      </c>
      <c r="F245" s="222">
        <v>0</v>
      </c>
      <c r="G245" s="228">
        <v>2020</v>
      </c>
      <c r="H245" s="228">
        <v>2020</v>
      </c>
      <c r="I245" s="224" t="s">
        <v>2223</v>
      </c>
      <c r="J245" s="224" t="s">
        <v>2224</v>
      </c>
      <c r="K245" s="229" t="s">
        <v>1481</v>
      </c>
      <c r="L245" s="229" t="s">
        <v>2224</v>
      </c>
      <c r="M245" s="226"/>
      <c r="N245" s="226"/>
    </row>
    <row r="246" spans="1:14" ht="30.75" x14ac:dyDescent="0.25">
      <c r="A246" s="205"/>
      <c r="B246" s="191" t="s">
        <v>468</v>
      </c>
      <c r="C246" s="188"/>
      <c r="D246" s="198">
        <v>0.25</v>
      </c>
      <c r="E246" s="201">
        <v>0</v>
      </c>
      <c r="F246" s="198">
        <v>0.33699999999999997</v>
      </c>
      <c r="G246" s="223"/>
      <c r="H246" s="247"/>
      <c r="I246" s="248"/>
      <c r="J246" s="248"/>
      <c r="K246" s="225"/>
      <c r="L246" s="250"/>
      <c r="M246" s="226"/>
      <c r="N246" s="226"/>
    </row>
    <row r="247" spans="1:14" ht="47.25" x14ac:dyDescent="0.25">
      <c r="A247" s="205">
        <f t="shared" si="6"/>
        <v>202</v>
      </c>
      <c r="B247" s="133" t="s">
        <v>469</v>
      </c>
      <c r="C247" s="138" t="s">
        <v>470</v>
      </c>
      <c r="D247" s="222">
        <v>0</v>
      </c>
      <c r="E247" s="134">
        <v>0</v>
      </c>
      <c r="F247" s="222">
        <v>0</v>
      </c>
      <c r="G247" s="223">
        <v>2019</v>
      </c>
      <c r="H247" s="223">
        <v>2022</v>
      </c>
      <c r="I247" s="224" t="s">
        <v>2223</v>
      </c>
      <c r="J247" s="224" t="s">
        <v>2224</v>
      </c>
      <c r="K247" s="225" t="s">
        <v>1481</v>
      </c>
      <c r="L247" s="225" t="s">
        <v>2224</v>
      </c>
      <c r="M247" s="226"/>
      <c r="N247" s="226"/>
    </row>
    <row r="248" spans="1:14" ht="47.25" x14ac:dyDescent="0.25">
      <c r="A248" s="205">
        <f t="shared" si="6"/>
        <v>203</v>
      </c>
      <c r="B248" s="133" t="s">
        <v>471</v>
      </c>
      <c r="C248" s="138" t="s">
        <v>472</v>
      </c>
      <c r="D248" s="222">
        <v>0</v>
      </c>
      <c r="E248" s="134">
        <v>0</v>
      </c>
      <c r="F248" s="222">
        <v>0</v>
      </c>
      <c r="G248" s="223">
        <v>2019</v>
      </c>
      <c r="H248" s="223">
        <v>2022</v>
      </c>
      <c r="I248" s="224" t="s">
        <v>2223</v>
      </c>
      <c r="J248" s="224" t="s">
        <v>2224</v>
      </c>
      <c r="K248" s="225" t="s">
        <v>1481</v>
      </c>
      <c r="L248" s="225" t="s">
        <v>2224</v>
      </c>
      <c r="M248" s="226"/>
      <c r="N248" s="226"/>
    </row>
    <row r="249" spans="1:14" ht="47.25" x14ac:dyDescent="0.25">
      <c r="A249" s="205">
        <f t="shared" si="6"/>
        <v>204</v>
      </c>
      <c r="B249" s="133" t="s">
        <v>473</v>
      </c>
      <c r="C249" s="138" t="s">
        <v>474</v>
      </c>
      <c r="D249" s="222">
        <v>0</v>
      </c>
      <c r="E249" s="134">
        <v>0</v>
      </c>
      <c r="F249" s="222">
        <v>0</v>
      </c>
      <c r="G249" s="223">
        <v>2019</v>
      </c>
      <c r="H249" s="223">
        <v>2020</v>
      </c>
      <c r="I249" s="224" t="s">
        <v>2223</v>
      </c>
      <c r="J249" s="224" t="s">
        <v>2224</v>
      </c>
      <c r="K249" s="225" t="s">
        <v>1481</v>
      </c>
      <c r="L249" s="225" t="s">
        <v>2224</v>
      </c>
      <c r="M249" s="226"/>
      <c r="N249" s="226"/>
    </row>
    <row r="250" spans="1:14" ht="31.5" x14ac:dyDescent="0.25">
      <c r="A250" s="205">
        <f t="shared" si="6"/>
        <v>205</v>
      </c>
      <c r="B250" s="133" t="s">
        <v>475</v>
      </c>
      <c r="C250" s="138" t="s">
        <v>476</v>
      </c>
      <c r="D250" s="222">
        <v>0</v>
      </c>
      <c r="E250" s="134">
        <v>0</v>
      </c>
      <c r="F250" s="222">
        <v>0</v>
      </c>
      <c r="G250" s="223">
        <v>2019</v>
      </c>
      <c r="H250" s="223">
        <v>2020</v>
      </c>
      <c r="I250" s="224" t="s">
        <v>2223</v>
      </c>
      <c r="J250" s="224" t="s">
        <v>2224</v>
      </c>
      <c r="K250" s="225" t="s">
        <v>1481</v>
      </c>
      <c r="L250" s="225" t="s">
        <v>2224</v>
      </c>
      <c r="M250" s="226"/>
      <c r="N250" s="226"/>
    </row>
    <row r="251" spans="1:14" ht="47.25" x14ac:dyDescent="0.25">
      <c r="A251" s="205">
        <f t="shared" si="6"/>
        <v>206</v>
      </c>
      <c r="B251" s="133" t="s">
        <v>477</v>
      </c>
      <c r="C251" s="138" t="s">
        <v>478</v>
      </c>
      <c r="D251" s="222">
        <v>0</v>
      </c>
      <c r="E251" s="134">
        <v>0</v>
      </c>
      <c r="F251" s="222">
        <v>0</v>
      </c>
      <c r="G251" s="223">
        <v>2016</v>
      </c>
      <c r="H251" s="223">
        <v>2020</v>
      </c>
      <c r="I251" s="224" t="s">
        <v>1481</v>
      </c>
      <c r="J251" s="224" t="s">
        <v>2224</v>
      </c>
      <c r="K251" s="225" t="s">
        <v>1481</v>
      </c>
      <c r="L251" s="225" t="s">
        <v>2224</v>
      </c>
      <c r="M251" s="226"/>
      <c r="N251" s="226"/>
    </row>
    <row r="252" spans="1:14" ht="126" x14ac:dyDescent="0.25">
      <c r="A252" s="205">
        <f t="shared" si="6"/>
        <v>207</v>
      </c>
      <c r="B252" s="133" t="s">
        <v>1842</v>
      </c>
      <c r="C252" s="138" t="s">
        <v>479</v>
      </c>
      <c r="D252" s="222">
        <v>0</v>
      </c>
      <c r="E252" s="134">
        <v>0</v>
      </c>
      <c r="F252" s="222">
        <v>0</v>
      </c>
      <c r="G252" s="223">
        <v>2018</v>
      </c>
      <c r="H252" s="223">
        <v>2025</v>
      </c>
      <c r="I252" s="224" t="s">
        <v>2223</v>
      </c>
      <c r="J252" s="224" t="s">
        <v>2224</v>
      </c>
      <c r="K252" s="225" t="s">
        <v>2223</v>
      </c>
      <c r="L252" s="225" t="s">
        <v>2224</v>
      </c>
      <c r="M252" s="226"/>
      <c r="N252" s="226"/>
    </row>
    <row r="253" spans="1:14" ht="78.75" x14ac:dyDescent="0.25">
      <c r="A253" s="205">
        <f t="shared" si="6"/>
        <v>208</v>
      </c>
      <c r="B253" s="133" t="s">
        <v>1843</v>
      </c>
      <c r="C253" s="139" t="s">
        <v>480</v>
      </c>
      <c r="D253" s="222">
        <v>0.25</v>
      </c>
      <c r="E253" s="134">
        <v>0</v>
      </c>
      <c r="F253" s="222">
        <v>0</v>
      </c>
      <c r="G253" s="223">
        <v>2019</v>
      </c>
      <c r="H253" s="223">
        <v>2020</v>
      </c>
      <c r="I253" s="224" t="s">
        <v>2223</v>
      </c>
      <c r="J253" s="224" t="s">
        <v>2224</v>
      </c>
      <c r="K253" s="225" t="s">
        <v>2223</v>
      </c>
      <c r="L253" s="225" t="s">
        <v>2224</v>
      </c>
      <c r="M253" s="226"/>
      <c r="N253" s="226"/>
    </row>
    <row r="254" spans="1:14" ht="78.75" x14ac:dyDescent="0.25">
      <c r="A254" s="205">
        <f t="shared" si="6"/>
        <v>209</v>
      </c>
      <c r="B254" s="133" t="s">
        <v>1844</v>
      </c>
      <c r="C254" s="138" t="s">
        <v>1686</v>
      </c>
      <c r="D254" s="222">
        <v>0</v>
      </c>
      <c r="E254" s="134">
        <v>0</v>
      </c>
      <c r="F254" s="222">
        <v>0.29299999999999998</v>
      </c>
      <c r="G254" s="223">
        <v>2019</v>
      </c>
      <c r="H254" s="223">
        <v>2020</v>
      </c>
      <c r="I254" s="224" t="s">
        <v>2223</v>
      </c>
      <c r="J254" s="224" t="s">
        <v>2224</v>
      </c>
      <c r="K254" s="225" t="s">
        <v>2223</v>
      </c>
      <c r="L254" s="225" t="s">
        <v>2224</v>
      </c>
      <c r="M254" s="226"/>
      <c r="N254" s="226"/>
    </row>
    <row r="255" spans="1:14" ht="63" x14ac:dyDescent="0.25">
      <c r="A255" s="205">
        <f t="shared" si="6"/>
        <v>210</v>
      </c>
      <c r="B255" s="133" t="s">
        <v>1845</v>
      </c>
      <c r="C255" s="138" t="s">
        <v>481</v>
      </c>
      <c r="D255" s="222">
        <v>0</v>
      </c>
      <c r="E255" s="134">
        <v>0</v>
      </c>
      <c r="F255" s="222">
        <v>0</v>
      </c>
      <c r="G255" s="223">
        <v>2019</v>
      </c>
      <c r="H255" s="223">
        <v>2020</v>
      </c>
      <c r="I255" s="224" t="s">
        <v>1481</v>
      </c>
      <c r="J255" s="224" t="s">
        <v>2224</v>
      </c>
      <c r="K255" s="225" t="s">
        <v>2223</v>
      </c>
      <c r="L255" s="225" t="s">
        <v>2224</v>
      </c>
      <c r="M255" s="226"/>
      <c r="N255" s="226"/>
    </row>
    <row r="256" spans="1:14" ht="63" x14ac:dyDescent="0.25">
      <c r="A256" s="205">
        <f t="shared" si="6"/>
        <v>211</v>
      </c>
      <c r="B256" s="133" t="s">
        <v>482</v>
      </c>
      <c r="C256" s="138" t="s">
        <v>1687</v>
      </c>
      <c r="D256" s="222">
        <v>0</v>
      </c>
      <c r="E256" s="134">
        <v>0</v>
      </c>
      <c r="F256" s="222">
        <v>4.3999999999999997E-2</v>
      </c>
      <c r="G256" s="223">
        <v>2020</v>
      </c>
      <c r="H256" s="223">
        <v>2020</v>
      </c>
      <c r="I256" s="224" t="s">
        <v>2223</v>
      </c>
      <c r="J256" s="224" t="s">
        <v>2224</v>
      </c>
      <c r="K256" s="225" t="s">
        <v>2223</v>
      </c>
      <c r="L256" s="225" t="s">
        <v>2224</v>
      </c>
      <c r="M256" s="226"/>
      <c r="N256" s="226"/>
    </row>
    <row r="257" spans="1:14" ht="47.25" x14ac:dyDescent="0.25">
      <c r="A257" s="205">
        <f t="shared" si="6"/>
        <v>212</v>
      </c>
      <c r="B257" s="133" t="s">
        <v>1846</v>
      </c>
      <c r="C257" s="138" t="s">
        <v>1847</v>
      </c>
      <c r="D257" s="222">
        <v>0</v>
      </c>
      <c r="E257" s="134">
        <v>0</v>
      </c>
      <c r="F257" s="222">
        <v>0</v>
      </c>
      <c r="G257" s="228">
        <v>2020</v>
      </c>
      <c r="H257" s="228">
        <v>2021</v>
      </c>
      <c r="I257" s="224" t="s">
        <v>1481</v>
      </c>
      <c r="J257" s="224" t="s">
        <v>2224</v>
      </c>
      <c r="K257" s="229" t="s">
        <v>1481</v>
      </c>
      <c r="L257" s="229" t="s">
        <v>2224</v>
      </c>
      <c r="M257" s="226"/>
      <c r="N257" s="226"/>
    </row>
    <row r="258" spans="1:14" ht="78.75" x14ac:dyDescent="0.25">
      <c r="A258" s="205">
        <f t="shared" si="6"/>
        <v>213</v>
      </c>
      <c r="B258" s="133" t="s">
        <v>1848</v>
      </c>
      <c r="C258" s="138" t="s">
        <v>1849</v>
      </c>
      <c r="D258" s="222">
        <v>0</v>
      </c>
      <c r="E258" s="134">
        <v>0</v>
      </c>
      <c r="F258" s="222">
        <v>0</v>
      </c>
      <c r="G258" s="228">
        <v>2020</v>
      </c>
      <c r="H258" s="228">
        <v>2021</v>
      </c>
      <c r="I258" s="224" t="s">
        <v>1481</v>
      </c>
      <c r="J258" s="224" t="s">
        <v>2224</v>
      </c>
      <c r="K258" s="229" t="s">
        <v>1481</v>
      </c>
      <c r="L258" s="229" t="s">
        <v>2224</v>
      </c>
      <c r="M258" s="226"/>
      <c r="N258" s="226"/>
    </row>
    <row r="259" spans="1:14" ht="78.75" x14ac:dyDescent="0.25">
      <c r="A259" s="205">
        <f t="shared" si="6"/>
        <v>214</v>
      </c>
      <c r="B259" s="133" t="s">
        <v>1850</v>
      </c>
      <c r="C259" s="138" t="s">
        <v>1851</v>
      </c>
      <c r="D259" s="222">
        <v>0</v>
      </c>
      <c r="E259" s="134">
        <v>0</v>
      </c>
      <c r="F259" s="222">
        <v>0</v>
      </c>
      <c r="G259" s="228">
        <v>2020</v>
      </c>
      <c r="H259" s="228">
        <v>2021</v>
      </c>
      <c r="I259" s="224" t="s">
        <v>1481</v>
      </c>
      <c r="J259" s="224" t="s">
        <v>2224</v>
      </c>
      <c r="K259" s="229" t="s">
        <v>1481</v>
      </c>
      <c r="L259" s="229" t="s">
        <v>2224</v>
      </c>
      <c r="M259" s="226"/>
      <c r="N259" s="226"/>
    </row>
    <row r="260" spans="1:14" ht="94.5" x14ac:dyDescent="0.25">
      <c r="A260" s="205">
        <f t="shared" si="6"/>
        <v>215</v>
      </c>
      <c r="B260" s="133" t="s">
        <v>1519</v>
      </c>
      <c r="C260" s="138" t="s">
        <v>1520</v>
      </c>
      <c r="D260" s="222">
        <v>0</v>
      </c>
      <c r="E260" s="134">
        <v>0</v>
      </c>
      <c r="F260" s="222">
        <v>0</v>
      </c>
      <c r="G260" s="223">
        <v>2020</v>
      </c>
      <c r="H260" s="223">
        <v>2020</v>
      </c>
      <c r="I260" s="224" t="s">
        <v>2223</v>
      </c>
      <c r="J260" s="224" t="s">
        <v>2224</v>
      </c>
      <c r="K260" s="225" t="s">
        <v>2223</v>
      </c>
      <c r="L260" s="225" t="s">
        <v>2224</v>
      </c>
      <c r="M260" s="226"/>
      <c r="N260" s="226"/>
    </row>
    <row r="261" spans="1:14" ht="30.75" x14ac:dyDescent="0.25">
      <c r="A261" s="205"/>
      <c r="B261" s="191" t="s">
        <v>483</v>
      </c>
      <c r="C261" s="188"/>
      <c r="D261" s="198">
        <v>1.51</v>
      </c>
      <c r="E261" s="201">
        <v>0</v>
      </c>
      <c r="F261" s="198">
        <v>0</v>
      </c>
      <c r="G261" s="223"/>
      <c r="H261" s="247"/>
      <c r="I261" s="248"/>
      <c r="J261" s="248"/>
      <c r="K261" s="225"/>
      <c r="L261" s="250"/>
      <c r="M261" s="226"/>
      <c r="N261" s="226"/>
    </row>
    <row r="262" spans="1:14" ht="31.5" x14ac:dyDescent="0.25">
      <c r="A262" s="205">
        <f t="shared" si="6"/>
        <v>216</v>
      </c>
      <c r="B262" s="133" t="s">
        <v>484</v>
      </c>
      <c r="C262" s="138" t="s">
        <v>485</v>
      </c>
      <c r="D262" s="222">
        <v>0</v>
      </c>
      <c r="E262" s="134">
        <v>0</v>
      </c>
      <c r="F262" s="222">
        <v>0</v>
      </c>
      <c r="G262" s="223">
        <v>2019</v>
      </c>
      <c r="H262" s="223">
        <v>2020</v>
      </c>
      <c r="I262" s="224" t="s">
        <v>2223</v>
      </c>
      <c r="J262" s="224" t="s">
        <v>2224</v>
      </c>
      <c r="K262" s="225" t="s">
        <v>1481</v>
      </c>
      <c r="L262" s="225" t="s">
        <v>2224</v>
      </c>
      <c r="M262" s="226"/>
      <c r="N262" s="226"/>
    </row>
    <row r="263" spans="1:14" ht="47.25" x14ac:dyDescent="0.25">
      <c r="A263" s="205">
        <f t="shared" si="6"/>
        <v>217</v>
      </c>
      <c r="B263" s="133" t="s">
        <v>486</v>
      </c>
      <c r="C263" s="138" t="s">
        <v>1688</v>
      </c>
      <c r="D263" s="222">
        <v>0.25</v>
      </c>
      <c r="E263" s="134">
        <v>0</v>
      </c>
      <c r="F263" s="222">
        <v>0</v>
      </c>
      <c r="G263" s="223">
        <v>2020</v>
      </c>
      <c r="H263" s="223">
        <v>2020</v>
      </c>
      <c r="I263" s="224" t="s">
        <v>2223</v>
      </c>
      <c r="J263" s="224" t="s">
        <v>2224</v>
      </c>
      <c r="K263" s="225" t="s">
        <v>2223</v>
      </c>
      <c r="L263" s="225" t="s">
        <v>2224</v>
      </c>
      <c r="M263" s="226"/>
      <c r="N263" s="226"/>
    </row>
    <row r="264" spans="1:14" ht="63" x14ac:dyDescent="0.25">
      <c r="A264" s="205">
        <f t="shared" si="6"/>
        <v>218</v>
      </c>
      <c r="B264" s="133" t="s">
        <v>487</v>
      </c>
      <c r="C264" s="138" t="s">
        <v>488</v>
      </c>
      <c r="D264" s="222">
        <v>1.26</v>
      </c>
      <c r="E264" s="134">
        <v>0</v>
      </c>
      <c r="F264" s="222">
        <v>0</v>
      </c>
      <c r="G264" s="223">
        <v>2020</v>
      </c>
      <c r="H264" s="223">
        <v>2020</v>
      </c>
      <c r="I264" s="224" t="s">
        <v>2223</v>
      </c>
      <c r="J264" s="224" t="s">
        <v>2224</v>
      </c>
      <c r="K264" s="225" t="s">
        <v>2223</v>
      </c>
      <c r="L264" s="225" t="s">
        <v>2224</v>
      </c>
      <c r="M264" s="226"/>
      <c r="N264" s="226"/>
    </row>
    <row r="265" spans="1:14" ht="63" x14ac:dyDescent="0.25">
      <c r="A265" s="205">
        <f t="shared" si="6"/>
        <v>219</v>
      </c>
      <c r="B265" s="133" t="s">
        <v>1852</v>
      </c>
      <c r="C265" s="138" t="s">
        <v>1853</v>
      </c>
      <c r="D265" s="222">
        <v>0</v>
      </c>
      <c r="E265" s="134">
        <v>0</v>
      </c>
      <c r="F265" s="222">
        <v>0</v>
      </c>
      <c r="G265" s="228">
        <v>2021</v>
      </c>
      <c r="H265" s="228">
        <v>2021</v>
      </c>
      <c r="I265" s="224" t="s">
        <v>1481</v>
      </c>
      <c r="J265" s="224" t="s">
        <v>2224</v>
      </c>
      <c r="K265" s="229" t="s">
        <v>1481</v>
      </c>
      <c r="L265" s="229" t="s">
        <v>2224</v>
      </c>
      <c r="M265" s="226"/>
      <c r="N265" s="226"/>
    </row>
    <row r="266" spans="1:14" ht="63" x14ac:dyDescent="0.25">
      <c r="A266" s="205">
        <f t="shared" si="6"/>
        <v>220</v>
      </c>
      <c r="B266" s="133" t="s">
        <v>1854</v>
      </c>
      <c r="C266" s="138" t="s">
        <v>1855</v>
      </c>
      <c r="D266" s="222">
        <v>0</v>
      </c>
      <c r="E266" s="134">
        <v>0</v>
      </c>
      <c r="F266" s="222">
        <v>0</v>
      </c>
      <c r="G266" s="223">
        <v>2020</v>
      </c>
      <c r="H266" s="223">
        <v>2020</v>
      </c>
      <c r="I266" s="224" t="s">
        <v>1481</v>
      </c>
      <c r="J266" s="224" t="s">
        <v>2224</v>
      </c>
      <c r="K266" s="225" t="s">
        <v>1481</v>
      </c>
      <c r="L266" s="225" t="s">
        <v>2224</v>
      </c>
      <c r="M266" s="226"/>
      <c r="N266" s="226"/>
    </row>
    <row r="267" spans="1:14" ht="30.75" x14ac:dyDescent="0.25">
      <c r="A267" s="205"/>
      <c r="B267" s="191" t="s">
        <v>489</v>
      </c>
      <c r="C267" s="188"/>
      <c r="D267" s="198">
        <v>2.52</v>
      </c>
      <c r="E267" s="201">
        <v>0</v>
      </c>
      <c r="F267" s="198">
        <v>2.1339999999999999</v>
      </c>
      <c r="G267" s="223"/>
      <c r="H267" s="247"/>
      <c r="I267" s="248"/>
      <c r="J267" s="248"/>
      <c r="K267" s="225"/>
      <c r="L267" s="250"/>
      <c r="M267" s="226"/>
      <c r="N267" s="226"/>
    </row>
    <row r="268" spans="1:14" ht="47.25" x14ac:dyDescent="0.25">
      <c r="A268" s="205">
        <f t="shared" si="6"/>
        <v>221</v>
      </c>
      <c r="B268" s="133" t="s">
        <v>490</v>
      </c>
      <c r="C268" s="138" t="s">
        <v>1689</v>
      </c>
      <c r="D268" s="222">
        <v>0</v>
      </c>
      <c r="E268" s="134">
        <v>0</v>
      </c>
      <c r="F268" s="222">
        <v>0</v>
      </c>
      <c r="G268" s="223">
        <v>2019</v>
      </c>
      <c r="H268" s="223">
        <v>2020</v>
      </c>
      <c r="I268" s="224" t="s">
        <v>1481</v>
      </c>
      <c r="J268" s="224" t="s">
        <v>2224</v>
      </c>
      <c r="K268" s="225" t="s">
        <v>1481</v>
      </c>
      <c r="L268" s="225" t="s">
        <v>2224</v>
      </c>
      <c r="M268" s="226"/>
      <c r="N268" s="226"/>
    </row>
    <row r="269" spans="1:14" ht="47.25" x14ac:dyDescent="0.25">
      <c r="A269" s="205">
        <f t="shared" si="6"/>
        <v>222</v>
      </c>
      <c r="B269" s="133" t="s">
        <v>491</v>
      </c>
      <c r="C269" s="138" t="s">
        <v>492</v>
      </c>
      <c r="D269" s="222">
        <v>0</v>
      </c>
      <c r="E269" s="134">
        <v>0</v>
      </c>
      <c r="F269" s="222">
        <v>0.95099999999999996</v>
      </c>
      <c r="G269" s="223">
        <v>2020</v>
      </c>
      <c r="H269" s="223">
        <v>2020</v>
      </c>
      <c r="I269" s="224" t="s">
        <v>2223</v>
      </c>
      <c r="J269" s="224" t="s">
        <v>2224</v>
      </c>
      <c r="K269" s="225" t="s">
        <v>2223</v>
      </c>
      <c r="L269" s="225" t="s">
        <v>2224</v>
      </c>
      <c r="M269" s="226"/>
      <c r="N269" s="226"/>
    </row>
    <row r="270" spans="1:14" ht="78.75" x14ac:dyDescent="0.25">
      <c r="A270" s="205">
        <f t="shared" si="6"/>
        <v>223</v>
      </c>
      <c r="B270" s="133" t="s">
        <v>493</v>
      </c>
      <c r="C270" s="138" t="s">
        <v>494</v>
      </c>
      <c r="D270" s="222">
        <v>0</v>
      </c>
      <c r="E270" s="134">
        <v>0</v>
      </c>
      <c r="F270" s="222">
        <v>0</v>
      </c>
      <c r="G270" s="223">
        <v>2020</v>
      </c>
      <c r="H270" s="223">
        <v>2020</v>
      </c>
      <c r="I270" s="224" t="s">
        <v>1481</v>
      </c>
      <c r="J270" s="224" t="s">
        <v>2224</v>
      </c>
      <c r="K270" s="225" t="s">
        <v>1481</v>
      </c>
      <c r="L270" s="225" t="s">
        <v>2224</v>
      </c>
      <c r="M270" s="226"/>
      <c r="N270" s="226"/>
    </row>
    <row r="271" spans="1:14" ht="47.25" x14ac:dyDescent="0.25">
      <c r="A271" s="205">
        <f t="shared" si="6"/>
        <v>224</v>
      </c>
      <c r="B271" s="133" t="s">
        <v>495</v>
      </c>
      <c r="C271" s="138" t="s">
        <v>496</v>
      </c>
      <c r="D271" s="222">
        <v>1.26</v>
      </c>
      <c r="E271" s="134">
        <v>0</v>
      </c>
      <c r="F271" s="222">
        <v>0</v>
      </c>
      <c r="G271" s="223">
        <v>2018</v>
      </c>
      <c r="H271" s="223">
        <v>2020</v>
      </c>
      <c r="I271" s="224" t="s">
        <v>2223</v>
      </c>
      <c r="J271" s="224" t="s">
        <v>2224</v>
      </c>
      <c r="K271" s="225" t="s">
        <v>2223</v>
      </c>
      <c r="L271" s="225" t="s">
        <v>2224</v>
      </c>
      <c r="M271" s="226"/>
      <c r="N271" s="226"/>
    </row>
    <row r="272" spans="1:14" ht="78.75" x14ac:dyDescent="0.25">
      <c r="A272" s="205">
        <f t="shared" si="6"/>
        <v>225</v>
      </c>
      <c r="B272" s="133" t="s">
        <v>1856</v>
      </c>
      <c r="C272" s="138" t="s">
        <v>1857</v>
      </c>
      <c r="D272" s="222">
        <v>0</v>
      </c>
      <c r="E272" s="134">
        <v>0</v>
      </c>
      <c r="F272" s="222">
        <v>0</v>
      </c>
      <c r="G272" s="223">
        <v>2020</v>
      </c>
      <c r="H272" s="223">
        <v>2020</v>
      </c>
      <c r="I272" s="224" t="s">
        <v>1481</v>
      </c>
      <c r="J272" s="224" t="s">
        <v>2224</v>
      </c>
      <c r="K272" s="225" t="s">
        <v>1481</v>
      </c>
      <c r="L272" s="225" t="s">
        <v>2224</v>
      </c>
      <c r="M272" s="226"/>
      <c r="N272" s="226"/>
    </row>
    <row r="273" spans="1:14" ht="47.25" x14ac:dyDescent="0.25">
      <c r="A273" s="205">
        <f t="shared" si="6"/>
        <v>226</v>
      </c>
      <c r="B273" s="133" t="s">
        <v>1858</v>
      </c>
      <c r="C273" s="138" t="s">
        <v>1521</v>
      </c>
      <c r="D273" s="222">
        <v>1.26</v>
      </c>
      <c r="E273" s="134">
        <v>0</v>
      </c>
      <c r="F273" s="222">
        <v>0</v>
      </c>
      <c r="G273" s="223">
        <v>2020</v>
      </c>
      <c r="H273" s="223">
        <v>2020</v>
      </c>
      <c r="I273" s="224" t="s">
        <v>2223</v>
      </c>
      <c r="J273" s="224" t="s">
        <v>2224</v>
      </c>
      <c r="K273" s="225" t="s">
        <v>2223</v>
      </c>
      <c r="L273" s="225" t="s">
        <v>2224</v>
      </c>
      <c r="M273" s="226"/>
      <c r="N273" s="226"/>
    </row>
    <row r="274" spans="1:14" ht="31.5" x14ac:dyDescent="0.25">
      <c r="A274" s="205">
        <f t="shared" si="6"/>
        <v>227</v>
      </c>
      <c r="B274" s="133" t="s">
        <v>1859</v>
      </c>
      <c r="C274" s="138" t="s">
        <v>1860</v>
      </c>
      <c r="D274" s="222">
        <v>0</v>
      </c>
      <c r="E274" s="134">
        <v>0</v>
      </c>
      <c r="F274" s="222">
        <v>0</v>
      </c>
      <c r="G274" s="223">
        <v>2018</v>
      </c>
      <c r="H274" s="223">
        <v>2022</v>
      </c>
      <c r="I274" s="224" t="s">
        <v>1481</v>
      </c>
      <c r="J274" s="224" t="s">
        <v>2224</v>
      </c>
      <c r="K274" s="225" t="s">
        <v>1481</v>
      </c>
      <c r="L274" s="225" t="s">
        <v>2224</v>
      </c>
      <c r="M274" s="226"/>
      <c r="N274" s="226"/>
    </row>
    <row r="275" spans="1:14" ht="94.5" x14ac:dyDescent="0.25">
      <c r="A275" s="205">
        <f t="shared" si="6"/>
        <v>228</v>
      </c>
      <c r="B275" s="133" t="s">
        <v>1861</v>
      </c>
      <c r="C275" s="138" t="s">
        <v>1862</v>
      </c>
      <c r="D275" s="222">
        <v>0</v>
      </c>
      <c r="E275" s="134">
        <v>0</v>
      </c>
      <c r="F275" s="222">
        <v>0</v>
      </c>
      <c r="G275" s="228">
        <v>2020</v>
      </c>
      <c r="H275" s="228">
        <v>2021</v>
      </c>
      <c r="I275" s="224" t="s">
        <v>1481</v>
      </c>
      <c r="J275" s="224" t="s">
        <v>2224</v>
      </c>
      <c r="K275" s="229" t="s">
        <v>1481</v>
      </c>
      <c r="L275" s="229" t="s">
        <v>2224</v>
      </c>
      <c r="M275" s="226"/>
      <c r="N275" s="226"/>
    </row>
    <row r="276" spans="1:14" ht="47.25" x14ac:dyDescent="0.25">
      <c r="A276" s="205">
        <f t="shared" si="6"/>
        <v>229</v>
      </c>
      <c r="B276" s="133" t="s">
        <v>1522</v>
      </c>
      <c r="C276" s="138" t="s">
        <v>1523</v>
      </c>
      <c r="D276" s="222">
        <v>0</v>
      </c>
      <c r="E276" s="134">
        <v>0</v>
      </c>
      <c r="F276" s="222">
        <v>1.1830000000000001</v>
      </c>
      <c r="G276" s="223">
        <v>2019</v>
      </c>
      <c r="H276" s="223">
        <v>2020</v>
      </c>
      <c r="I276" s="224" t="s">
        <v>2223</v>
      </c>
      <c r="J276" s="224" t="s">
        <v>2224</v>
      </c>
      <c r="K276" s="225" t="s">
        <v>2223</v>
      </c>
      <c r="L276" s="225" t="s">
        <v>2224</v>
      </c>
      <c r="M276" s="226"/>
      <c r="N276" s="226"/>
    </row>
    <row r="277" spans="1:14" ht="30.75" x14ac:dyDescent="0.25">
      <c r="A277" s="205"/>
      <c r="B277" s="191" t="s">
        <v>497</v>
      </c>
      <c r="C277" s="188"/>
      <c r="D277" s="198">
        <v>1.6600000000000001</v>
      </c>
      <c r="E277" s="201">
        <v>0</v>
      </c>
      <c r="F277" s="198">
        <v>6.6549999999999994</v>
      </c>
      <c r="G277" s="223"/>
      <c r="H277" s="247"/>
      <c r="I277" s="248"/>
      <c r="J277" s="248"/>
      <c r="K277" s="225"/>
      <c r="L277" s="250"/>
      <c r="M277" s="226"/>
      <c r="N277" s="226"/>
    </row>
    <row r="278" spans="1:14" ht="110.25" x14ac:dyDescent="0.25">
      <c r="A278" s="205">
        <f t="shared" ref="A278:A341" si="7">IF(A277&gt;0,A277+1,A276+1)</f>
        <v>230</v>
      </c>
      <c r="B278" s="133" t="s">
        <v>1863</v>
      </c>
      <c r="C278" s="138" t="s">
        <v>498</v>
      </c>
      <c r="D278" s="222">
        <v>0.63</v>
      </c>
      <c r="E278" s="134">
        <v>0</v>
      </c>
      <c r="F278" s="222">
        <v>1.4999999999999999E-2</v>
      </c>
      <c r="G278" s="223">
        <v>2019</v>
      </c>
      <c r="H278" s="223">
        <v>2020</v>
      </c>
      <c r="I278" s="224" t="s">
        <v>2223</v>
      </c>
      <c r="J278" s="224" t="s">
        <v>2224</v>
      </c>
      <c r="K278" s="225" t="s">
        <v>2223</v>
      </c>
      <c r="L278" s="225" t="s">
        <v>2224</v>
      </c>
      <c r="M278" s="226"/>
      <c r="N278" s="226"/>
    </row>
    <row r="279" spans="1:14" ht="78.75" x14ac:dyDescent="0.25">
      <c r="A279" s="205">
        <f t="shared" si="7"/>
        <v>231</v>
      </c>
      <c r="B279" s="133" t="s">
        <v>499</v>
      </c>
      <c r="C279" s="138" t="s">
        <v>500</v>
      </c>
      <c r="D279" s="222">
        <v>0</v>
      </c>
      <c r="E279" s="134">
        <v>0</v>
      </c>
      <c r="F279" s="222">
        <v>0</v>
      </c>
      <c r="G279" s="223">
        <v>2019</v>
      </c>
      <c r="H279" s="223">
        <v>2021</v>
      </c>
      <c r="I279" s="224" t="s">
        <v>1481</v>
      </c>
      <c r="J279" s="224" t="s">
        <v>2224</v>
      </c>
      <c r="K279" s="225" t="s">
        <v>1481</v>
      </c>
      <c r="L279" s="225" t="s">
        <v>2224</v>
      </c>
      <c r="M279" s="226"/>
      <c r="N279" s="226"/>
    </row>
    <row r="280" spans="1:14" ht="94.5" x14ac:dyDescent="0.25">
      <c r="A280" s="205">
        <f t="shared" si="7"/>
        <v>232</v>
      </c>
      <c r="B280" s="133" t="s">
        <v>1864</v>
      </c>
      <c r="C280" s="138" t="s">
        <v>1690</v>
      </c>
      <c r="D280" s="222">
        <v>0</v>
      </c>
      <c r="E280" s="134">
        <v>0</v>
      </c>
      <c r="F280" s="222">
        <v>6.016</v>
      </c>
      <c r="G280" s="223">
        <v>2019</v>
      </c>
      <c r="H280" s="223">
        <v>2020</v>
      </c>
      <c r="I280" s="224" t="s">
        <v>2223</v>
      </c>
      <c r="J280" s="224" t="s">
        <v>2224</v>
      </c>
      <c r="K280" s="225" t="s">
        <v>2223</v>
      </c>
      <c r="L280" s="225" t="s">
        <v>2224</v>
      </c>
      <c r="M280" s="226"/>
      <c r="N280" s="226"/>
    </row>
    <row r="281" spans="1:14" ht="63" x14ac:dyDescent="0.25">
      <c r="A281" s="205">
        <f t="shared" si="7"/>
        <v>233</v>
      </c>
      <c r="B281" s="133" t="s">
        <v>501</v>
      </c>
      <c r="C281" s="138" t="s">
        <v>1691</v>
      </c>
      <c r="D281" s="222">
        <v>0.63</v>
      </c>
      <c r="E281" s="134">
        <v>0</v>
      </c>
      <c r="F281" s="222">
        <v>0</v>
      </c>
      <c r="G281" s="223">
        <v>2020</v>
      </c>
      <c r="H281" s="223">
        <v>2020</v>
      </c>
      <c r="I281" s="224" t="s">
        <v>2223</v>
      </c>
      <c r="J281" s="224" t="s">
        <v>2224</v>
      </c>
      <c r="K281" s="225" t="s">
        <v>2223</v>
      </c>
      <c r="L281" s="225" t="s">
        <v>2224</v>
      </c>
      <c r="M281" s="226"/>
      <c r="N281" s="226"/>
    </row>
    <row r="282" spans="1:14" ht="31.5" x14ac:dyDescent="0.25">
      <c r="A282" s="205">
        <f t="shared" si="7"/>
        <v>234</v>
      </c>
      <c r="B282" s="133" t="s">
        <v>502</v>
      </c>
      <c r="C282" s="139" t="s">
        <v>503</v>
      </c>
      <c r="D282" s="222">
        <v>0</v>
      </c>
      <c r="E282" s="134">
        <v>0</v>
      </c>
      <c r="F282" s="222">
        <v>0.108</v>
      </c>
      <c r="G282" s="223">
        <v>2019</v>
      </c>
      <c r="H282" s="223">
        <v>2020</v>
      </c>
      <c r="I282" s="224" t="s">
        <v>2223</v>
      </c>
      <c r="J282" s="224" t="s">
        <v>2224</v>
      </c>
      <c r="K282" s="225" t="s">
        <v>2223</v>
      </c>
      <c r="L282" s="225" t="s">
        <v>2224</v>
      </c>
      <c r="M282" s="226"/>
      <c r="N282" s="226"/>
    </row>
    <row r="283" spans="1:14" ht="78.75" x14ac:dyDescent="0.25">
      <c r="A283" s="205">
        <f t="shared" si="7"/>
        <v>235</v>
      </c>
      <c r="B283" s="133" t="s">
        <v>504</v>
      </c>
      <c r="C283" s="139" t="s">
        <v>505</v>
      </c>
      <c r="D283" s="222">
        <v>0</v>
      </c>
      <c r="E283" s="134">
        <v>0</v>
      </c>
      <c r="F283" s="222">
        <v>0.224</v>
      </c>
      <c r="G283" s="223">
        <v>2020</v>
      </c>
      <c r="H283" s="223">
        <v>2020</v>
      </c>
      <c r="I283" s="224" t="s">
        <v>2223</v>
      </c>
      <c r="J283" s="224" t="s">
        <v>2224</v>
      </c>
      <c r="K283" s="225" t="s">
        <v>2223</v>
      </c>
      <c r="L283" s="225" t="s">
        <v>2224</v>
      </c>
      <c r="M283" s="226"/>
      <c r="N283" s="226"/>
    </row>
    <row r="284" spans="1:14" ht="47.25" x14ac:dyDescent="0.25">
      <c r="A284" s="205">
        <f t="shared" si="7"/>
        <v>236</v>
      </c>
      <c r="B284" s="133" t="s">
        <v>506</v>
      </c>
      <c r="C284" s="139" t="s">
        <v>507</v>
      </c>
      <c r="D284" s="222">
        <v>0</v>
      </c>
      <c r="E284" s="134">
        <v>0</v>
      </c>
      <c r="F284" s="222">
        <v>0.13200000000000001</v>
      </c>
      <c r="G284" s="223">
        <v>2020</v>
      </c>
      <c r="H284" s="223">
        <v>2020</v>
      </c>
      <c r="I284" s="224" t="s">
        <v>2223</v>
      </c>
      <c r="J284" s="224" t="s">
        <v>2224</v>
      </c>
      <c r="K284" s="225" t="s">
        <v>2223</v>
      </c>
      <c r="L284" s="225" t="s">
        <v>2224</v>
      </c>
      <c r="M284" s="226"/>
      <c r="N284" s="226"/>
    </row>
    <row r="285" spans="1:14" ht="47.25" x14ac:dyDescent="0.25">
      <c r="A285" s="205">
        <f t="shared" si="7"/>
        <v>237</v>
      </c>
      <c r="B285" s="133" t="s">
        <v>1524</v>
      </c>
      <c r="C285" s="139" t="s">
        <v>1525</v>
      </c>
      <c r="D285" s="222">
        <v>0</v>
      </c>
      <c r="E285" s="134">
        <v>0</v>
      </c>
      <c r="F285" s="222">
        <v>0</v>
      </c>
      <c r="G285" s="223">
        <v>2020</v>
      </c>
      <c r="H285" s="223">
        <v>2020</v>
      </c>
      <c r="I285" s="224" t="s">
        <v>1481</v>
      </c>
      <c r="J285" s="224" t="s">
        <v>2224</v>
      </c>
      <c r="K285" s="225" t="s">
        <v>1481</v>
      </c>
      <c r="L285" s="225" t="s">
        <v>2224</v>
      </c>
      <c r="M285" s="226"/>
      <c r="N285" s="226"/>
    </row>
    <row r="286" spans="1:14" ht="47.25" x14ac:dyDescent="0.25">
      <c r="A286" s="205">
        <f t="shared" si="7"/>
        <v>238</v>
      </c>
      <c r="B286" s="133" t="s">
        <v>1526</v>
      </c>
      <c r="C286" s="139" t="s">
        <v>1527</v>
      </c>
      <c r="D286" s="222">
        <v>0</v>
      </c>
      <c r="E286" s="134">
        <v>0</v>
      </c>
      <c r="F286" s="222">
        <v>0.16</v>
      </c>
      <c r="G286" s="223">
        <v>2020</v>
      </c>
      <c r="H286" s="223">
        <v>2020</v>
      </c>
      <c r="I286" s="224" t="s">
        <v>2223</v>
      </c>
      <c r="J286" s="224" t="s">
        <v>2224</v>
      </c>
      <c r="K286" s="225" t="s">
        <v>2223</v>
      </c>
      <c r="L286" s="225" t="s">
        <v>2224</v>
      </c>
      <c r="M286" s="226"/>
      <c r="N286" s="226"/>
    </row>
    <row r="287" spans="1:14" ht="31.5" x14ac:dyDescent="0.25">
      <c r="A287" s="205">
        <f t="shared" si="7"/>
        <v>239</v>
      </c>
      <c r="B287" s="133" t="s">
        <v>1528</v>
      </c>
      <c r="C287" s="139" t="s">
        <v>1529</v>
      </c>
      <c r="D287" s="222">
        <v>0.4</v>
      </c>
      <c r="E287" s="134">
        <v>0</v>
      </c>
      <c r="F287" s="222">
        <v>0</v>
      </c>
      <c r="G287" s="223">
        <v>2020</v>
      </c>
      <c r="H287" s="223">
        <v>2020</v>
      </c>
      <c r="I287" s="224" t="s">
        <v>2223</v>
      </c>
      <c r="J287" s="224" t="s">
        <v>2224</v>
      </c>
      <c r="K287" s="225" t="s">
        <v>2223</v>
      </c>
      <c r="L287" s="225" t="s">
        <v>2224</v>
      </c>
      <c r="M287" s="226"/>
      <c r="N287" s="226"/>
    </row>
    <row r="288" spans="1:14" ht="30.75" x14ac:dyDescent="0.25">
      <c r="A288" s="205"/>
      <c r="B288" s="191" t="s">
        <v>508</v>
      </c>
      <c r="C288" s="188"/>
      <c r="D288" s="198">
        <v>1.2000000000000002</v>
      </c>
      <c r="E288" s="201">
        <v>0</v>
      </c>
      <c r="F288" s="198">
        <v>0.53</v>
      </c>
      <c r="G288" s="223"/>
      <c r="H288" s="247"/>
      <c r="I288" s="248"/>
      <c r="J288" s="248"/>
      <c r="K288" s="225"/>
      <c r="L288" s="250"/>
      <c r="M288" s="226"/>
      <c r="N288" s="226"/>
    </row>
    <row r="289" spans="1:14" ht="31.5" x14ac:dyDescent="0.25">
      <c r="A289" s="205">
        <f t="shared" si="7"/>
        <v>240</v>
      </c>
      <c r="B289" s="133" t="s">
        <v>509</v>
      </c>
      <c r="C289" s="138" t="s">
        <v>510</v>
      </c>
      <c r="D289" s="222">
        <v>0</v>
      </c>
      <c r="E289" s="134">
        <v>0</v>
      </c>
      <c r="F289" s="222">
        <v>0</v>
      </c>
      <c r="G289" s="223">
        <v>2017</v>
      </c>
      <c r="H289" s="223">
        <v>2021</v>
      </c>
      <c r="I289" s="224" t="s">
        <v>2223</v>
      </c>
      <c r="J289" s="224" t="s">
        <v>2224</v>
      </c>
      <c r="K289" s="225" t="s">
        <v>1481</v>
      </c>
      <c r="L289" s="225" t="s">
        <v>2224</v>
      </c>
      <c r="M289" s="226"/>
      <c r="N289" s="226"/>
    </row>
    <row r="290" spans="1:14" ht="63" x14ac:dyDescent="0.25">
      <c r="A290" s="205">
        <f t="shared" si="7"/>
        <v>241</v>
      </c>
      <c r="B290" s="133" t="s">
        <v>511</v>
      </c>
      <c r="C290" s="138" t="s">
        <v>512</v>
      </c>
      <c r="D290" s="222">
        <v>0.4</v>
      </c>
      <c r="E290" s="134">
        <v>0</v>
      </c>
      <c r="F290" s="222">
        <v>0</v>
      </c>
      <c r="G290" s="223">
        <v>2018</v>
      </c>
      <c r="H290" s="223">
        <v>2020</v>
      </c>
      <c r="I290" s="224" t="s">
        <v>2223</v>
      </c>
      <c r="J290" s="224" t="s">
        <v>2224</v>
      </c>
      <c r="K290" s="225" t="s">
        <v>2223</v>
      </c>
      <c r="L290" s="225" t="s">
        <v>2224</v>
      </c>
      <c r="M290" s="226"/>
      <c r="N290" s="226"/>
    </row>
    <row r="291" spans="1:14" ht="47.25" x14ac:dyDescent="0.25">
      <c r="A291" s="205">
        <f t="shared" si="7"/>
        <v>242</v>
      </c>
      <c r="B291" s="133" t="s">
        <v>513</v>
      </c>
      <c r="C291" s="138" t="s">
        <v>514</v>
      </c>
      <c r="D291" s="222">
        <v>0</v>
      </c>
      <c r="E291" s="134">
        <v>0</v>
      </c>
      <c r="F291" s="222">
        <v>0</v>
      </c>
      <c r="G291" s="223">
        <v>2018</v>
      </c>
      <c r="H291" s="223">
        <v>2021</v>
      </c>
      <c r="I291" s="224" t="s">
        <v>1481</v>
      </c>
      <c r="J291" s="224" t="s">
        <v>2224</v>
      </c>
      <c r="K291" s="225" t="s">
        <v>1481</v>
      </c>
      <c r="L291" s="225" t="s">
        <v>2224</v>
      </c>
      <c r="M291" s="226"/>
      <c r="N291" s="226"/>
    </row>
    <row r="292" spans="1:14" ht="63" x14ac:dyDescent="0.25">
      <c r="A292" s="205">
        <f t="shared" si="7"/>
        <v>243</v>
      </c>
      <c r="B292" s="133" t="s">
        <v>515</v>
      </c>
      <c r="C292" s="138" t="s">
        <v>516</v>
      </c>
      <c r="D292" s="222">
        <v>0</v>
      </c>
      <c r="E292" s="134">
        <v>0</v>
      </c>
      <c r="F292" s="222">
        <v>0</v>
      </c>
      <c r="G292" s="223">
        <v>2016</v>
      </c>
      <c r="H292" s="223">
        <v>2022</v>
      </c>
      <c r="I292" s="224" t="s">
        <v>1481</v>
      </c>
      <c r="J292" s="224" t="s">
        <v>2224</v>
      </c>
      <c r="K292" s="225" t="s">
        <v>2223</v>
      </c>
      <c r="L292" s="225" t="s">
        <v>2224</v>
      </c>
      <c r="M292" s="226"/>
      <c r="N292" s="226"/>
    </row>
    <row r="293" spans="1:14" ht="47.25" x14ac:dyDescent="0.25">
      <c r="A293" s="205">
        <f t="shared" si="7"/>
        <v>244</v>
      </c>
      <c r="B293" s="133" t="s">
        <v>517</v>
      </c>
      <c r="C293" s="138" t="s">
        <v>518</v>
      </c>
      <c r="D293" s="222">
        <v>0</v>
      </c>
      <c r="E293" s="134">
        <v>0</v>
      </c>
      <c r="F293" s="222">
        <v>0</v>
      </c>
      <c r="G293" s="223">
        <v>2019</v>
      </c>
      <c r="H293" s="223">
        <v>2021</v>
      </c>
      <c r="I293" s="224" t="s">
        <v>2223</v>
      </c>
      <c r="J293" s="224" t="s">
        <v>2224</v>
      </c>
      <c r="K293" s="225" t="s">
        <v>1481</v>
      </c>
      <c r="L293" s="225" t="s">
        <v>2224</v>
      </c>
      <c r="M293" s="226"/>
      <c r="N293" s="226"/>
    </row>
    <row r="294" spans="1:14" ht="31.5" x14ac:dyDescent="0.25">
      <c r="A294" s="205">
        <f t="shared" si="7"/>
        <v>245</v>
      </c>
      <c r="B294" s="133" t="s">
        <v>1530</v>
      </c>
      <c r="C294" s="138" t="s">
        <v>1692</v>
      </c>
      <c r="D294" s="222">
        <v>0.8</v>
      </c>
      <c r="E294" s="134">
        <v>0</v>
      </c>
      <c r="F294" s="222">
        <v>0</v>
      </c>
      <c r="G294" s="223">
        <v>2020</v>
      </c>
      <c r="H294" s="223">
        <v>2020</v>
      </c>
      <c r="I294" s="224" t="s">
        <v>2223</v>
      </c>
      <c r="J294" s="224" t="s">
        <v>2224</v>
      </c>
      <c r="K294" s="225" t="s">
        <v>2223</v>
      </c>
      <c r="L294" s="225" t="s">
        <v>2224</v>
      </c>
      <c r="M294" s="226"/>
      <c r="N294" s="226"/>
    </row>
    <row r="295" spans="1:14" ht="78.75" x14ac:dyDescent="0.25">
      <c r="A295" s="205">
        <f t="shared" si="7"/>
        <v>246</v>
      </c>
      <c r="B295" s="133" t="s">
        <v>1865</v>
      </c>
      <c r="C295" s="138" t="s">
        <v>519</v>
      </c>
      <c r="D295" s="222">
        <v>0</v>
      </c>
      <c r="E295" s="134">
        <v>0</v>
      </c>
      <c r="F295" s="222">
        <v>0.30000000000000004</v>
      </c>
      <c r="G295" s="223">
        <v>2020</v>
      </c>
      <c r="H295" s="223">
        <v>2020</v>
      </c>
      <c r="I295" s="224" t="s">
        <v>2223</v>
      </c>
      <c r="J295" s="224" t="s">
        <v>2224</v>
      </c>
      <c r="K295" s="225" t="s">
        <v>2223</v>
      </c>
      <c r="L295" s="225" t="s">
        <v>2224</v>
      </c>
      <c r="M295" s="226"/>
      <c r="N295" s="226"/>
    </row>
    <row r="296" spans="1:14" ht="31.5" x14ac:dyDescent="0.25">
      <c r="A296" s="205">
        <f t="shared" si="7"/>
        <v>247</v>
      </c>
      <c r="B296" s="133" t="s">
        <v>1866</v>
      </c>
      <c r="C296" s="138" t="s">
        <v>1867</v>
      </c>
      <c r="D296" s="222">
        <v>0</v>
      </c>
      <c r="E296" s="134">
        <v>0</v>
      </c>
      <c r="F296" s="222">
        <v>0.23</v>
      </c>
      <c r="G296" s="228">
        <v>2020</v>
      </c>
      <c r="H296" s="228">
        <v>2020</v>
      </c>
      <c r="I296" s="224" t="s">
        <v>2223</v>
      </c>
      <c r="J296" s="224" t="s">
        <v>2224</v>
      </c>
      <c r="K296" s="229" t="s">
        <v>2223</v>
      </c>
      <c r="L296" s="229" t="s">
        <v>2224</v>
      </c>
      <c r="M296" s="226"/>
      <c r="N296" s="226"/>
    </row>
    <row r="297" spans="1:14" ht="63" x14ac:dyDescent="0.25">
      <c r="A297" s="205">
        <f t="shared" si="7"/>
        <v>248</v>
      </c>
      <c r="B297" s="133" t="s">
        <v>1868</v>
      </c>
      <c r="C297" s="138" t="s">
        <v>1869</v>
      </c>
      <c r="D297" s="222">
        <v>0</v>
      </c>
      <c r="E297" s="134">
        <v>0</v>
      </c>
      <c r="F297" s="222">
        <v>0</v>
      </c>
      <c r="G297" s="223">
        <v>2020</v>
      </c>
      <c r="H297" s="223">
        <v>2020</v>
      </c>
      <c r="I297" s="224" t="s">
        <v>1481</v>
      </c>
      <c r="J297" s="224" t="s">
        <v>2224</v>
      </c>
      <c r="K297" s="225" t="s">
        <v>1481</v>
      </c>
      <c r="L297" s="225" t="s">
        <v>2224</v>
      </c>
      <c r="M297" s="226"/>
      <c r="N297" s="226"/>
    </row>
    <row r="298" spans="1:14" ht="30.75" x14ac:dyDescent="0.25">
      <c r="A298" s="205"/>
      <c r="B298" s="191" t="s">
        <v>520</v>
      </c>
      <c r="C298" s="188"/>
      <c r="D298" s="198">
        <v>2.52</v>
      </c>
      <c r="E298" s="201">
        <v>0</v>
      </c>
      <c r="F298" s="198">
        <v>0.28000000000000003</v>
      </c>
      <c r="G298" s="223"/>
      <c r="H298" s="247"/>
      <c r="I298" s="248"/>
      <c r="J298" s="248"/>
      <c r="K298" s="225"/>
      <c r="L298" s="250"/>
      <c r="M298" s="226"/>
      <c r="N298" s="226"/>
    </row>
    <row r="299" spans="1:14" ht="63" x14ac:dyDescent="0.25">
      <c r="A299" s="205">
        <f t="shared" si="7"/>
        <v>249</v>
      </c>
      <c r="B299" s="133" t="s">
        <v>1870</v>
      </c>
      <c r="C299" s="138" t="s">
        <v>521</v>
      </c>
      <c r="D299" s="222">
        <v>1.26</v>
      </c>
      <c r="E299" s="134">
        <v>0</v>
      </c>
      <c r="F299" s="222">
        <v>0</v>
      </c>
      <c r="G299" s="223">
        <v>2019</v>
      </c>
      <c r="H299" s="223">
        <v>2020</v>
      </c>
      <c r="I299" s="224" t="s">
        <v>2223</v>
      </c>
      <c r="J299" s="224" t="s">
        <v>2224</v>
      </c>
      <c r="K299" s="225" t="s">
        <v>2223</v>
      </c>
      <c r="L299" s="225" t="s">
        <v>2224</v>
      </c>
      <c r="M299" s="226"/>
      <c r="N299" s="226"/>
    </row>
    <row r="300" spans="1:14" ht="63" x14ac:dyDescent="0.25">
      <c r="A300" s="205">
        <f t="shared" si="7"/>
        <v>250</v>
      </c>
      <c r="B300" s="133" t="s">
        <v>522</v>
      </c>
      <c r="C300" s="138" t="s">
        <v>523</v>
      </c>
      <c r="D300" s="222">
        <v>0</v>
      </c>
      <c r="E300" s="134">
        <v>0</v>
      </c>
      <c r="F300" s="222">
        <v>0</v>
      </c>
      <c r="G300" s="223">
        <v>2019</v>
      </c>
      <c r="H300" s="223">
        <v>2020</v>
      </c>
      <c r="I300" s="224" t="s">
        <v>1481</v>
      </c>
      <c r="J300" s="224" t="s">
        <v>2224</v>
      </c>
      <c r="K300" s="225" t="s">
        <v>1481</v>
      </c>
      <c r="L300" s="225" t="s">
        <v>2224</v>
      </c>
      <c r="M300" s="226"/>
      <c r="N300" s="226"/>
    </row>
    <row r="301" spans="1:14" ht="47.25" x14ac:dyDescent="0.25">
      <c r="A301" s="205">
        <f t="shared" si="7"/>
        <v>251</v>
      </c>
      <c r="B301" s="133" t="s">
        <v>524</v>
      </c>
      <c r="C301" s="138" t="s">
        <v>525</v>
      </c>
      <c r="D301" s="222">
        <v>0</v>
      </c>
      <c r="E301" s="134">
        <v>0</v>
      </c>
      <c r="F301" s="222">
        <v>0</v>
      </c>
      <c r="G301" s="223">
        <v>2016</v>
      </c>
      <c r="H301" s="223">
        <v>2021</v>
      </c>
      <c r="I301" s="224" t="s">
        <v>1481</v>
      </c>
      <c r="J301" s="224" t="s">
        <v>2224</v>
      </c>
      <c r="K301" s="225" t="s">
        <v>2223</v>
      </c>
      <c r="L301" s="225" t="s">
        <v>2224</v>
      </c>
      <c r="M301" s="226"/>
      <c r="N301" s="226"/>
    </row>
    <row r="302" spans="1:14" ht="31.5" x14ac:dyDescent="0.25">
      <c r="A302" s="205">
        <f t="shared" si="7"/>
        <v>252</v>
      </c>
      <c r="B302" s="133" t="s">
        <v>526</v>
      </c>
      <c r="C302" s="138" t="s">
        <v>527</v>
      </c>
      <c r="D302" s="222">
        <v>0</v>
      </c>
      <c r="E302" s="134">
        <v>0</v>
      </c>
      <c r="F302" s="222">
        <v>0</v>
      </c>
      <c r="G302" s="223">
        <v>2016</v>
      </c>
      <c r="H302" s="223">
        <v>2020</v>
      </c>
      <c r="I302" s="224" t="s">
        <v>1481</v>
      </c>
      <c r="J302" s="224" t="s">
        <v>2224</v>
      </c>
      <c r="K302" s="225" t="s">
        <v>1481</v>
      </c>
      <c r="L302" s="225" t="s">
        <v>2224</v>
      </c>
      <c r="M302" s="226"/>
      <c r="N302" s="226"/>
    </row>
    <row r="303" spans="1:14" ht="78.75" x14ac:dyDescent="0.25">
      <c r="A303" s="205">
        <f t="shared" si="7"/>
        <v>253</v>
      </c>
      <c r="B303" s="133" t="s">
        <v>1871</v>
      </c>
      <c r="C303" s="138" t="s">
        <v>1693</v>
      </c>
      <c r="D303" s="222">
        <v>0</v>
      </c>
      <c r="E303" s="134">
        <v>0</v>
      </c>
      <c r="F303" s="222">
        <v>0</v>
      </c>
      <c r="G303" s="223">
        <v>2019</v>
      </c>
      <c r="H303" s="223">
        <v>2020</v>
      </c>
      <c r="I303" s="224" t="s">
        <v>2223</v>
      </c>
      <c r="J303" s="224" t="s">
        <v>2224</v>
      </c>
      <c r="K303" s="225" t="s">
        <v>1481</v>
      </c>
      <c r="L303" s="225" t="s">
        <v>2224</v>
      </c>
      <c r="M303" s="226"/>
      <c r="N303" s="226"/>
    </row>
    <row r="304" spans="1:14" ht="47.25" x14ac:dyDescent="0.25">
      <c r="A304" s="205">
        <f t="shared" si="7"/>
        <v>254</v>
      </c>
      <c r="B304" s="133" t="s">
        <v>528</v>
      </c>
      <c r="C304" s="138" t="s">
        <v>529</v>
      </c>
      <c r="D304" s="222">
        <v>1.26</v>
      </c>
      <c r="E304" s="134">
        <v>0</v>
      </c>
      <c r="F304" s="222">
        <v>0</v>
      </c>
      <c r="G304" s="223">
        <v>2019</v>
      </c>
      <c r="H304" s="223">
        <v>2020</v>
      </c>
      <c r="I304" s="224" t="s">
        <v>2223</v>
      </c>
      <c r="J304" s="224" t="s">
        <v>2224</v>
      </c>
      <c r="K304" s="225" t="s">
        <v>2223</v>
      </c>
      <c r="L304" s="225" t="s">
        <v>2224</v>
      </c>
      <c r="M304" s="226"/>
      <c r="N304" s="226"/>
    </row>
    <row r="305" spans="1:14" ht="94.5" x14ac:dyDescent="0.25">
      <c r="A305" s="205">
        <f t="shared" si="7"/>
        <v>255</v>
      </c>
      <c r="B305" s="133" t="s">
        <v>1872</v>
      </c>
      <c r="C305" s="138" t="s">
        <v>530</v>
      </c>
      <c r="D305" s="222">
        <v>0</v>
      </c>
      <c r="E305" s="134">
        <v>0</v>
      </c>
      <c r="F305" s="222">
        <v>0.13</v>
      </c>
      <c r="G305" s="223">
        <v>2020</v>
      </c>
      <c r="H305" s="223">
        <v>2020</v>
      </c>
      <c r="I305" s="224" t="s">
        <v>2223</v>
      </c>
      <c r="J305" s="224" t="s">
        <v>2224</v>
      </c>
      <c r="K305" s="225" t="s">
        <v>2223</v>
      </c>
      <c r="L305" s="225" t="s">
        <v>2224</v>
      </c>
      <c r="M305" s="226"/>
      <c r="N305" s="226"/>
    </row>
    <row r="306" spans="1:14" ht="78.75" x14ac:dyDescent="0.25">
      <c r="A306" s="205">
        <f t="shared" si="7"/>
        <v>256</v>
      </c>
      <c r="B306" s="133" t="s">
        <v>1873</v>
      </c>
      <c r="C306" s="138" t="s">
        <v>1874</v>
      </c>
      <c r="D306" s="222">
        <v>0</v>
      </c>
      <c r="E306" s="134">
        <v>0</v>
      </c>
      <c r="F306" s="222">
        <v>0</v>
      </c>
      <c r="G306" s="228">
        <v>2020</v>
      </c>
      <c r="H306" s="228">
        <v>2021</v>
      </c>
      <c r="I306" s="224" t="s">
        <v>1481</v>
      </c>
      <c r="J306" s="224" t="s">
        <v>2224</v>
      </c>
      <c r="K306" s="229" t="s">
        <v>1481</v>
      </c>
      <c r="L306" s="229" t="s">
        <v>2224</v>
      </c>
      <c r="M306" s="226"/>
      <c r="N306" s="226"/>
    </row>
    <row r="307" spans="1:14" ht="78.75" x14ac:dyDescent="0.25">
      <c r="A307" s="205">
        <f t="shared" si="7"/>
        <v>257</v>
      </c>
      <c r="B307" s="133" t="s">
        <v>1875</v>
      </c>
      <c r="C307" s="138" t="s">
        <v>531</v>
      </c>
      <c r="D307" s="222">
        <v>0</v>
      </c>
      <c r="E307" s="134">
        <v>0</v>
      </c>
      <c r="F307" s="222">
        <v>0.15</v>
      </c>
      <c r="G307" s="223">
        <v>2020</v>
      </c>
      <c r="H307" s="223">
        <v>2020</v>
      </c>
      <c r="I307" s="224" t="s">
        <v>2223</v>
      </c>
      <c r="J307" s="224" t="s">
        <v>2224</v>
      </c>
      <c r="K307" s="225" t="s">
        <v>2223</v>
      </c>
      <c r="L307" s="225" t="s">
        <v>2224</v>
      </c>
      <c r="M307" s="226"/>
      <c r="N307" s="226"/>
    </row>
    <row r="308" spans="1:14" ht="30.75" x14ac:dyDescent="0.25">
      <c r="A308" s="205"/>
      <c r="B308" s="191" t="s">
        <v>532</v>
      </c>
      <c r="C308" s="188"/>
      <c r="D308" s="198">
        <v>6.75</v>
      </c>
      <c r="E308" s="201">
        <v>0</v>
      </c>
      <c r="F308" s="198">
        <v>0</v>
      </c>
      <c r="G308" s="223"/>
      <c r="H308" s="247"/>
      <c r="I308" s="248"/>
      <c r="J308" s="248"/>
      <c r="K308" s="225"/>
      <c r="L308" s="250"/>
      <c r="M308" s="226"/>
      <c r="N308" s="226"/>
    </row>
    <row r="309" spans="1:14" ht="63" x14ac:dyDescent="0.25">
      <c r="A309" s="205">
        <f t="shared" si="7"/>
        <v>258</v>
      </c>
      <c r="B309" s="133" t="s">
        <v>1876</v>
      </c>
      <c r="C309" s="138" t="s">
        <v>533</v>
      </c>
      <c r="D309" s="222">
        <v>0</v>
      </c>
      <c r="E309" s="134">
        <v>0</v>
      </c>
      <c r="F309" s="222">
        <v>0</v>
      </c>
      <c r="G309" s="223">
        <v>2018</v>
      </c>
      <c r="H309" s="223">
        <v>2020</v>
      </c>
      <c r="I309" s="224" t="s">
        <v>2223</v>
      </c>
      <c r="J309" s="224" t="s">
        <v>2224</v>
      </c>
      <c r="K309" s="225" t="s">
        <v>2223</v>
      </c>
      <c r="L309" s="225" t="s">
        <v>2224</v>
      </c>
      <c r="M309" s="226"/>
      <c r="N309" s="226"/>
    </row>
    <row r="310" spans="1:14" ht="31.5" x14ac:dyDescent="0.25">
      <c r="A310" s="205">
        <f t="shared" si="7"/>
        <v>259</v>
      </c>
      <c r="B310" s="133" t="s">
        <v>534</v>
      </c>
      <c r="C310" s="138" t="s">
        <v>535</v>
      </c>
      <c r="D310" s="222">
        <v>0</v>
      </c>
      <c r="E310" s="134">
        <v>0</v>
      </c>
      <c r="F310" s="222">
        <v>0</v>
      </c>
      <c r="G310" s="223">
        <v>2019</v>
      </c>
      <c r="H310" s="223">
        <v>2020</v>
      </c>
      <c r="I310" s="224" t="s">
        <v>1481</v>
      </c>
      <c r="J310" s="224" t="s">
        <v>2224</v>
      </c>
      <c r="K310" s="225" t="s">
        <v>1481</v>
      </c>
      <c r="L310" s="225" t="s">
        <v>2224</v>
      </c>
      <c r="M310" s="226"/>
      <c r="N310" s="226"/>
    </row>
    <row r="311" spans="1:14" ht="47.25" x14ac:dyDescent="0.25">
      <c r="A311" s="205">
        <f t="shared" si="7"/>
        <v>260</v>
      </c>
      <c r="B311" s="133" t="s">
        <v>536</v>
      </c>
      <c r="C311" s="138" t="s">
        <v>537</v>
      </c>
      <c r="D311" s="222">
        <v>0</v>
      </c>
      <c r="E311" s="134">
        <v>0</v>
      </c>
      <c r="F311" s="222">
        <v>0</v>
      </c>
      <c r="G311" s="223">
        <v>2020</v>
      </c>
      <c r="H311" s="223">
        <v>2021</v>
      </c>
      <c r="I311" s="224" t="s">
        <v>1481</v>
      </c>
      <c r="J311" s="224" t="s">
        <v>2224</v>
      </c>
      <c r="K311" s="225" t="s">
        <v>1481</v>
      </c>
      <c r="L311" s="225" t="s">
        <v>2224</v>
      </c>
      <c r="M311" s="226"/>
      <c r="N311" s="226"/>
    </row>
    <row r="312" spans="1:14" ht="94.5" x14ac:dyDescent="0.25">
      <c r="A312" s="205">
        <f t="shared" si="7"/>
        <v>261</v>
      </c>
      <c r="B312" s="133" t="s">
        <v>1877</v>
      </c>
      <c r="C312" s="138" t="s">
        <v>538</v>
      </c>
      <c r="D312" s="222">
        <v>0</v>
      </c>
      <c r="E312" s="134">
        <v>0</v>
      </c>
      <c r="F312" s="222">
        <v>0</v>
      </c>
      <c r="G312" s="223">
        <v>2018</v>
      </c>
      <c r="H312" s="223">
        <v>2021</v>
      </c>
      <c r="I312" s="224" t="s">
        <v>1481</v>
      </c>
      <c r="J312" s="224" t="s">
        <v>2224</v>
      </c>
      <c r="K312" s="225" t="s">
        <v>1481</v>
      </c>
      <c r="L312" s="225" t="s">
        <v>2224</v>
      </c>
      <c r="M312" s="226"/>
      <c r="N312" s="226"/>
    </row>
    <row r="313" spans="1:14" ht="47.25" x14ac:dyDescent="0.25">
      <c r="A313" s="205">
        <f t="shared" si="7"/>
        <v>262</v>
      </c>
      <c r="B313" s="133" t="s">
        <v>539</v>
      </c>
      <c r="C313" s="138" t="s">
        <v>540</v>
      </c>
      <c r="D313" s="222">
        <v>1.26</v>
      </c>
      <c r="E313" s="134">
        <v>0</v>
      </c>
      <c r="F313" s="222">
        <v>0</v>
      </c>
      <c r="G313" s="223">
        <v>2019</v>
      </c>
      <c r="H313" s="223">
        <v>2020</v>
      </c>
      <c r="I313" s="224" t="s">
        <v>2223</v>
      </c>
      <c r="J313" s="224" t="s">
        <v>2224</v>
      </c>
      <c r="K313" s="225" t="s">
        <v>2223</v>
      </c>
      <c r="L313" s="225" t="s">
        <v>2224</v>
      </c>
      <c r="M313" s="226"/>
      <c r="N313" s="226"/>
    </row>
    <row r="314" spans="1:14" ht="47.25" x14ac:dyDescent="0.25">
      <c r="A314" s="205">
        <f t="shared" si="7"/>
        <v>263</v>
      </c>
      <c r="B314" s="133" t="s">
        <v>541</v>
      </c>
      <c r="C314" s="138" t="s">
        <v>542</v>
      </c>
      <c r="D314" s="222">
        <v>0</v>
      </c>
      <c r="E314" s="134">
        <v>0</v>
      </c>
      <c r="F314" s="222">
        <v>0</v>
      </c>
      <c r="G314" s="223">
        <v>2019</v>
      </c>
      <c r="H314" s="223">
        <v>2020</v>
      </c>
      <c r="I314" s="224" t="s">
        <v>1481</v>
      </c>
      <c r="J314" s="224" t="s">
        <v>2224</v>
      </c>
      <c r="K314" s="225" t="s">
        <v>1481</v>
      </c>
      <c r="L314" s="225" t="s">
        <v>2224</v>
      </c>
      <c r="M314" s="226"/>
      <c r="N314" s="226"/>
    </row>
    <row r="315" spans="1:14" ht="31.5" x14ac:dyDescent="0.25">
      <c r="A315" s="205">
        <f t="shared" si="7"/>
        <v>264</v>
      </c>
      <c r="B315" s="133" t="s">
        <v>543</v>
      </c>
      <c r="C315" s="138" t="s">
        <v>544</v>
      </c>
      <c r="D315" s="222">
        <v>0</v>
      </c>
      <c r="E315" s="134">
        <v>0</v>
      </c>
      <c r="F315" s="222">
        <v>0</v>
      </c>
      <c r="G315" s="223">
        <v>2019</v>
      </c>
      <c r="H315" s="223">
        <v>2020</v>
      </c>
      <c r="I315" s="224" t="s">
        <v>2223</v>
      </c>
      <c r="J315" s="224" t="s">
        <v>2224</v>
      </c>
      <c r="K315" s="225" t="s">
        <v>1481</v>
      </c>
      <c r="L315" s="225" t="s">
        <v>2224</v>
      </c>
      <c r="M315" s="226"/>
      <c r="N315" s="226"/>
    </row>
    <row r="316" spans="1:14" ht="63" x14ac:dyDescent="0.25">
      <c r="A316" s="205">
        <f t="shared" si="7"/>
        <v>265</v>
      </c>
      <c r="B316" s="133" t="s">
        <v>545</v>
      </c>
      <c r="C316" s="138" t="s">
        <v>546</v>
      </c>
      <c r="D316" s="222">
        <v>0</v>
      </c>
      <c r="E316" s="134">
        <v>0</v>
      </c>
      <c r="F316" s="222">
        <v>0</v>
      </c>
      <c r="G316" s="223">
        <v>2018</v>
      </c>
      <c r="H316" s="223">
        <v>2020</v>
      </c>
      <c r="I316" s="224" t="s">
        <v>2223</v>
      </c>
      <c r="J316" s="224" t="s">
        <v>2224</v>
      </c>
      <c r="K316" s="225" t="s">
        <v>2223</v>
      </c>
      <c r="L316" s="225" t="s">
        <v>2224</v>
      </c>
      <c r="M316" s="226"/>
      <c r="N316" s="226"/>
    </row>
    <row r="317" spans="1:14" ht="63" x14ac:dyDescent="0.25">
      <c r="A317" s="205">
        <f t="shared" si="7"/>
        <v>266</v>
      </c>
      <c r="B317" s="133" t="s">
        <v>1878</v>
      </c>
      <c r="C317" s="138" t="s">
        <v>547</v>
      </c>
      <c r="D317" s="222">
        <v>0</v>
      </c>
      <c r="E317" s="134">
        <v>0</v>
      </c>
      <c r="F317" s="222">
        <v>0</v>
      </c>
      <c r="G317" s="223">
        <v>2018</v>
      </c>
      <c r="H317" s="223">
        <v>2020</v>
      </c>
      <c r="I317" s="224" t="s">
        <v>2223</v>
      </c>
      <c r="J317" s="224" t="s">
        <v>2224</v>
      </c>
      <c r="K317" s="225" t="s">
        <v>1481</v>
      </c>
      <c r="L317" s="225" t="s">
        <v>2224</v>
      </c>
      <c r="M317" s="226"/>
      <c r="N317" s="226"/>
    </row>
    <row r="318" spans="1:14" ht="47.25" x14ac:dyDescent="0.25">
      <c r="A318" s="205">
        <f t="shared" si="7"/>
        <v>267</v>
      </c>
      <c r="B318" s="133" t="s">
        <v>548</v>
      </c>
      <c r="C318" s="138" t="s">
        <v>549</v>
      </c>
      <c r="D318" s="222">
        <v>1.26</v>
      </c>
      <c r="E318" s="134">
        <v>0</v>
      </c>
      <c r="F318" s="222">
        <v>0</v>
      </c>
      <c r="G318" s="223">
        <v>2018</v>
      </c>
      <c r="H318" s="223">
        <v>2020</v>
      </c>
      <c r="I318" s="224" t="s">
        <v>2223</v>
      </c>
      <c r="J318" s="224" t="s">
        <v>2224</v>
      </c>
      <c r="K318" s="225" t="s">
        <v>2223</v>
      </c>
      <c r="L318" s="225" t="s">
        <v>2224</v>
      </c>
      <c r="M318" s="226"/>
      <c r="N318" s="226"/>
    </row>
    <row r="319" spans="1:14" ht="63" x14ac:dyDescent="0.25">
      <c r="A319" s="205">
        <f t="shared" si="7"/>
        <v>268</v>
      </c>
      <c r="B319" s="133" t="s">
        <v>550</v>
      </c>
      <c r="C319" s="138" t="s">
        <v>551</v>
      </c>
      <c r="D319" s="222">
        <v>0</v>
      </c>
      <c r="E319" s="134">
        <v>0</v>
      </c>
      <c r="F319" s="222">
        <v>0</v>
      </c>
      <c r="G319" s="223">
        <v>2019</v>
      </c>
      <c r="H319" s="223">
        <v>2025</v>
      </c>
      <c r="I319" s="224" t="s">
        <v>1481</v>
      </c>
      <c r="J319" s="224" t="s">
        <v>2224</v>
      </c>
      <c r="K319" s="225" t="s">
        <v>2223</v>
      </c>
      <c r="L319" s="225" t="s">
        <v>2224</v>
      </c>
      <c r="M319" s="226"/>
      <c r="N319" s="226"/>
    </row>
    <row r="320" spans="1:14" ht="63" x14ac:dyDescent="0.25">
      <c r="A320" s="205">
        <f t="shared" si="7"/>
        <v>269</v>
      </c>
      <c r="B320" s="133" t="s">
        <v>552</v>
      </c>
      <c r="C320" s="138" t="s">
        <v>553</v>
      </c>
      <c r="D320" s="222">
        <v>0</v>
      </c>
      <c r="E320" s="134">
        <v>0</v>
      </c>
      <c r="F320" s="222">
        <v>0</v>
      </c>
      <c r="G320" s="223">
        <v>2019</v>
      </c>
      <c r="H320" s="223">
        <v>2020</v>
      </c>
      <c r="I320" s="224" t="s">
        <v>2223</v>
      </c>
      <c r="J320" s="224" t="s">
        <v>2224</v>
      </c>
      <c r="K320" s="225" t="s">
        <v>2223</v>
      </c>
      <c r="L320" s="225" t="s">
        <v>2224</v>
      </c>
      <c r="M320" s="226"/>
      <c r="N320" s="226"/>
    </row>
    <row r="321" spans="1:14" ht="63" x14ac:dyDescent="0.25">
      <c r="A321" s="205">
        <f t="shared" si="7"/>
        <v>270</v>
      </c>
      <c r="B321" s="133" t="s">
        <v>1879</v>
      </c>
      <c r="C321" s="138" t="s">
        <v>554</v>
      </c>
      <c r="D321" s="222">
        <v>0</v>
      </c>
      <c r="E321" s="134">
        <v>0</v>
      </c>
      <c r="F321" s="222">
        <v>0</v>
      </c>
      <c r="G321" s="223">
        <v>2018</v>
      </c>
      <c r="H321" s="223">
        <v>2020</v>
      </c>
      <c r="I321" s="224" t="s">
        <v>1481</v>
      </c>
      <c r="J321" s="224" t="s">
        <v>2224</v>
      </c>
      <c r="K321" s="225" t="s">
        <v>1481</v>
      </c>
      <c r="L321" s="225" t="s">
        <v>2224</v>
      </c>
      <c r="M321" s="226"/>
      <c r="N321" s="226"/>
    </row>
    <row r="322" spans="1:14" ht="78.75" x14ac:dyDescent="0.25">
      <c r="A322" s="205">
        <f t="shared" si="7"/>
        <v>271</v>
      </c>
      <c r="B322" s="133" t="s">
        <v>1880</v>
      </c>
      <c r="C322" s="138" t="s">
        <v>555</v>
      </c>
      <c r="D322" s="222">
        <v>0.4</v>
      </c>
      <c r="E322" s="134">
        <v>0</v>
      </c>
      <c r="F322" s="222">
        <v>0</v>
      </c>
      <c r="G322" s="223">
        <v>2019</v>
      </c>
      <c r="H322" s="223">
        <v>2020</v>
      </c>
      <c r="I322" s="224" t="s">
        <v>2223</v>
      </c>
      <c r="J322" s="224" t="s">
        <v>2224</v>
      </c>
      <c r="K322" s="225" t="s">
        <v>2223</v>
      </c>
      <c r="L322" s="225" t="s">
        <v>2224</v>
      </c>
      <c r="M322" s="226"/>
      <c r="N322" s="226"/>
    </row>
    <row r="323" spans="1:14" ht="78.75" x14ac:dyDescent="0.25">
      <c r="A323" s="205">
        <f t="shared" si="7"/>
        <v>272</v>
      </c>
      <c r="B323" s="133" t="s">
        <v>1881</v>
      </c>
      <c r="C323" s="138" t="s">
        <v>556</v>
      </c>
      <c r="D323" s="222">
        <v>0.4</v>
      </c>
      <c r="E323" s="134">
        <v>0</v>
      </c>
      <c r="F323" s="222">
        <v>0</v>
      </c>
      <c r="G323" s="223">
        <v>2019</v>
      </c>
      <c r="H323" s="223">
        <v>2020</v>
      </c>
      <c r="I323" s="224" t="s">
        <v>2223</v>
      </c>
      <c r="J323" s="224" t="s">
        <v>2224</v>
      </c>
      <c r="K323" s="225" t="s">
        <v>2223</v>
      </c>
      <c r="L323" s="225" t="s">
        <v>2224</v>
      </c>
      <c r="M323" s="226"/>
      <c r="N323" s="226"/>
    </row>
    <row r="324" spans="1:14" ht="94.5" x14ac:dyDescent="0.25">
      <c r="A324" s="205">
        <f t="shared" si="7"/>
        <v>273</v>
      </c>
      <c r="B324" s="133" t="s">
        <v>1882</v>
      </c>
      <c r="C324" s="138" t="s">
        <v>557</v>
      </c>
      <c r="D324" s="222">
        <v>0</v>
      </c>
      <c r="E324" s="134">
        <v>0</v>
      </c>
      <c r="F324" s="222">
        <v>0</v>
      </c>
      <c r="G324" s="223">
        <v>2019</v>
      </c>
      <c r="H324" s="223">
        <v>2020</v>
      </c>
      <c r="I324" s="224" t="s">
        <v>1481</v>
      </c>
      <c r="J324" s="224" t="s">
        <v>2224</v>
      </c>
      <c r="K324" s="225" t="s">
        <v>1481</v>
      </c>
      <c r="L324" s="225" t="s">
        <v>2224</v>
      </c>
      <c r="M324" s="226"/>
      <c r="N324" s="226"/>
    </row>
    <row r="325" spans="1:14" ht="78.75" x14ac:dyDescent="0.25">
      <c r="A325" s="205">
        <f t="shared" si="7"/>
        <v>274</v>
      </c>
      <c r="B325" s="133" t="s">
        <v>1883</v>
      </c>
      <c r="C325" s="138" t="s">
        <v>558</v>
      </c>
      <c r="D325" s="222">
        <v>0</v>
      </c>
      <c r="E325" s="134">
        <v>0</v>
      </c>
      <c r="F325" s="222">
        <v>0</v>
      </c>
      <c r="G325" s="223">
        <v>2019</v>
      </c>
      <c r="H325" s="223">
        <v>2021</v>
      </c>
      <c r="I325" s="224" t="s">
        <v>1481</v>
      </c>
      <c r="J325" s="224" t="s">
        <v>2224</v>
      </c>
      <c r="K325" s="225" t="s">
        <v>1481</v>
      </c>
      <c r="L325" s="225" t="s">
        <v>2224</v>
      </c>
      <c r="M325" s="226"/>
      <c r="N325" s="226"/>
    </row>
    <row r="326" spans="1:14" ht="78.75" x14ac:dyDescent="0.25">
      <c r="A326" s="205">
        <f t="shared" si="7"/>
        <v>275</v>
      </c>
      <c r="B326" s="133" t="s">
        <v>1884</v>
      </c>
      <c r="C326" s="138" t="s">
        <v>559</v>
      </c>
      <c r="D326" s="222">
        <v>0.4</v>
      </c>
      <c r="E326" s="134">
        <v>0</v>
      </c>
      <c r="F326" s="222">
        <v>0</v>
      </c>
      <c r="G326" s="223">
        <v>2019</v>
      </c>
      <c r="H326" s="223">
        <v>2020</v>
      </c>
      <c r="I326" s="224" t="s">
        <v>2223</v>
      </c>
      <c r="J326" s="224" t="s">
        <v>2224</v>
      </c>
      <c r="K326" s="225" t="s">
        <v>2223</v>
      </c>
      <c r="L326" s="225" t="s">
        <v>2224</v>
      </c>
      <c r="M326" s="226"/>
      <c r="N326" s="226"/>
    </row>
    <row r="327" spans="1:14" ht="63" x14ac:dyDescent="0.25">
      <c r="A327" s="205">
        <f t="shared" si="7"/>
        <v>276</v>
      </c>
      <c r="B327" s="133" t="s">
        <v>1885</v>
      </c>
      <c r="C327" s="139" t="s">
        <v>560</v>
      </c>
      <c r="D327" s="222">
        <v>0</v>
      </c>
      <c r="E327" s="134">
        <v>0</v>
      </c>
      <c r="F327" s="222">
        <v>0</v>
      </c>
      <c r="G327" s="223">
        <v>2019</v>
      </c>
      <c r="H327" s="223">
        <v>2020</v>
      </c>
      <c r="I327" s="224" t="s">
        <v>1481</v>
      </c>
      <c r="J327" s="224" t="s">
        <v>2224</v>
      </c>
      <c r="K327" s="225" t="s">
        <v>1481</v>
      </c>
      <c r="L327" s="225" t="s">
        <v>2224</v>
      </c>
      <c r="M327" s="226"/>
      <c r="N327" s="226"/>
    </row>
    <row r="328" spans="1:14" ht="78.75" x14ac:dyDescent="0.25">
      <c r="A328" s="205">
        <f t="shared" si="7"/>
        <v>277</v>
      </c>
      <c r="B328" s="133" t="s">
        <v>1886</v>
      </c>
      <c r="C328" s="138" t="s">
        <v>1694</v>
      </c>
      <c r="D328" s="222">
        <v>2</v>
      </c>
      <c r="E328" s="134">
        <v>0</v>
      </c>
      <c r="F328" s="222">
        <v>0</v>
      </c>
      <c r="G328" s="223">
        <v>2019</v>
      </c>
      <c r="H328" s="223">
        <v>2020</v>
      </c>
      <c r="I328" s="224" t="s">
        <v>2223</v>
      </c>
      <c r="J328" s="224" t="s">
        <v>2224</v>
      </c>
      <c r="K328" s="225" t="s">
        <v>2223</v>
      </c>
      <c r="L328" s="225" t="s">
        <v>2224</v>
      </c>
      <c r="M328" s="226"/>
      <c r="N328" s="226"/>
    </row>
    <row r="329" spans="1:14" ht="63" x14ac:dyDescent="0.25">
      <c r="A329" s="205">
        <f t="shared" si="7"/>
        <v>278</v>
      </c>
      <c r="B329" s="133" t="s">
        <v>561</v>
      </c>
      <c r="C329" s="138" t="s">
        <v>1695</v>
      </c>
      <c r="D329" s="222">
        <v>0</v>
      </c>
      <c r="E329" s="134">
        <v>0</v>
      </c>
      <c r="F329" s="222">
        <v>0</v>
      </c>
      <c r="G329" s="223">
        <v>2019</v>
      </c>
      <c r="H329" s="223">
        <v>2020</v>
      </c>
      <c r="I329" s="224" t="s">
        <v>1481</v>
      </c>
      <c r="J329" s="224" t="s">
        <v>2224</v>
      </c>
      <c r="K329" s="225" t="s">
        <v>1481</v>
      </c>
      <c r="L329" s="225" t="s">
        <v>2224</v>
      </c>
      <c r="M329" s="226"/>
      <c r="N329" s="226"/>
    </row>
    <row r="330" spans="1:14" ht="78.75" x14ac:dyDescent="0.25">
      <c r="A330" s="205">
        <f t="shared" si="7"/>
        <v>279</v>
      </c>
      <c r="B330" s="133" t="s">
        <v>1887</v>
      </c>
      <c r="C330" s="138" t="s">
        <v>562</v>
      </c>
      <c r="D330" s="222">
        <v>0</v>
      </c>
      <c r="E330" s="134">
        <v>0</v>
      </c>
      <c r="F330" s="222">
        <v>0</v>
      </c>
      <c r="G330" s="223">
        <v>2019</v>
      </c>
      <c r="H330" s="223">
        <v>2020</v>
      </c>
      <c r="I330" s="224" t="s">
        <v>1481</v>
      </c>
      <c r="J330" s="224" t="s">
        <v>2224</v>
      </c>
      <c r="K330" s="225" t="s">
        <v>1481</v>
      </c>
      <c r="L330" s="225" t="s">
        <v>2224</v>
      </c>
      <c r="M330" s="226"/>
      <c r="N330" s="226"/>
    </row>
    <row r="331" spans="1:14" ht="63" x14ac:dyDescent="0.25">
      <c r="A331" s="205">
        <f t="shared" si="7"/>
        <v>280</v>
      </c>
      <c r="B331" s="133" t="s">
        <v>563</v>
      </c>
      <c r="C331" s="138" t="s">
        <v>1696</v>
      </c>
      <c r="D331" s="222">
        <v>0</v>
      </c>
      <c r="E331" s="134">
        <v>0</v>
      </c>
      <c r="F331" s="222">
        <v>0</v>
      </c>
      <c r="G331" s="223">
        <v>2020</v>
      </c>
      <c r="H331" s="223">
        <v>2020</v>
      </c>
      <c r="I331" s="224" t="s">
        <v>1481</v>
      </c>
      <c r="J331" s="224" t="s">
        <v>2224</v>
      </c>
      <c r="K331" s="225" t="s">
        <v>1481</v>
      </c>
      <c r="L331" s="225" t="s">
        <v>2224</v>
      </c>
      <c r="M331" s="226"/>
      <c r="N331" s="226"/>
    </row>
    <row r="332" spans="1:14" ht="47.25" x14ac:dyDescent="0.25">
      <c r="A332" s="205">
        <f t="shared" si="7"/>
        <v>281</v>
      </c>
      <c r="B332" s="133" t="s">
        <v>564</v>
      </c>
      <c r="C332" s="138" t="s">
        <v>565</v>
      </c>
      <c r="D332" s="222">
        <v>0</v>
      </c>
      <c r="E332" s="134">
        <v>0</v>
      </c>
      <c r="F332" s="222">
        <v>0</v>
      </c>
      <c r="G332" s="223">
        <v>2019</v>
      </c>
      <c r="H332" s="223">
        <v>2020</v>
      </c>
      <c r="I332" s="224" t="s">
        <v>1481</v>
      </c>
      <c r="J332" s="224" t="s">
        <v>2224</v>
      </c>
      <c r="K332" s="225" t="s">
        <v>1481</v>
      </c>
      <c r="L332" s="225" t="s">
        <v>2224</v>
      </c>
      <c r="M332" s="226"/>
      <c r="N332" s="226"/>
    </row>
    <row r="333" spans="1:14" ht="78.75" x14ac:dyDescent="0.25">
      <c r="A333" s="205">
        <f t="shared" si="7"/>
        <v>282</v>
      </c>
      <c r="B333" s="133" t="s">
        <v>566</v>
      </c>
      <c r="C333" s="138" t="s">
        <v>567</v>
      </c>
      <c r="D333" s="222">
        <v>0.4</v>
      </c>
      <c r="E333" s="134">
        <v>0</v>
      </c>
      <c r="F333" s="222">
        <v>0</v>
      </c>
      <c r="G333" s="223">
        <v>2019</v>
      </c>
      <c r="H333" s="223">
        <v>2020</v>
      </c>
      <c r="I333" s="224" t="s">
        <v>2223</v>
      </c>
      <c r="J333" s="224" t="s">
        <v>2224</v>
      </c>
      <c r="K333" s="225" t="s">
        <v>2223</v>
      </c>
      <c r="L333" s="225" t="s">
        <v>2224</v>
      </c>
      <c r="M333" s="226"/>
      <c r="N333" s="226"/>
    </row>
    <row r="334" spans="1:14" ht="78.75" x14ac:dyDescent="0.25">
      <c r="A334" s="205">
        <f t="shared" si="7"/>
        <v>283</v>
      </c>
      <c r="B334" s="133" t="s">
        <v>568</v>
      </c>
      <c r="C334" s="138" t="s">
        <v>1697</v>
      </c>
      <c r="D334" s="222">
        <v>0</v>
      </c>
      <c r="E334" s="134">
        <v>0</v>
      </c>
      <c r="F334" s="222">
        <v>0</v>
      </c>
      <c r="G334" s="223">
        <v>2019</v>
      </c>
      <c r="H334" s="223">
        <v>2020</v>
      </c>
      <c r="I334" s="224" t="s">
        <v>1481</v>
      </c>
      <c r="J334" s="224" t="s">
        <v>2224</v>
      </c>
      <c r="K334" s="225" t="s">
        <v>1481</v>
      </c>
      <c r="L334" s="225" t="s">
        <v>2224</v>
      </c>
      <c r="M334" s="226"/>
      <c r="N334" s="226"/>
    </row>
    <row r="335" spans="1:14" ht="78.75" x14ac:dyDescent="0.25">
      <c r="A335" s="205">
        <f t="shared" si="7"/>
        <v>284</v>
      </c>
      <c r="B335" s="133" t="s">
        <v>569</v>
      </c>
      <c r="C335" s="138" t="s">
        <v>1698</v>
      </c>
      <c r="D335" s="222">
        <v>0</v>
      </c>
      <c r="E335" s="134">
        <v>0</v>
      </c>
      <c r="F335" s="222">
        <v>0</v>
      </c>
      <c r="G335" s="223">
        <v>2020</v>
      </c>
      <c r="H335" s="223">
        <v>2020</v>
      </c>
      <c r="I335" s="224" t="s">
        <v>1481</v>
      </c>
      <c r="J335" s="224" t="s">
        <v>2224</v>
      </c>
      <c r="K335" s="225" t="s">
        <v>1481</v>
      </c>
      <c r="L335" s="225" t="s">
        <v>2224</v>
      </c>
      <c r="M335" s="226"/>
      <c r="N335" s="226"/>
    </row>
    <row r="336" spans="1:14" ht="63" x14ac:dyDescent="0.25">
      <c r="A336" s="205">
        <f t="shared" si="7"/>
        <v>285</v>
      </c>
      <c r="B336" s="133" t="s">
        <v>1888</v>
      </c>
      <c r="C336" s="138" t="s">
        <v>1699</v>
      </c>
      <c r="D336" s="222">
        <v>0</v>
      </c>
      <c r="E336" s="134">
        <v>0</v>
      </c>
      <c r="F336" s="222">
        <v>0</v>
      </c>
      <c r="G336" s="223">
        <v>2019</v>
      </c>
      <c r="H336" s="223">
        <v>2020</v>
      </c>
      <c r="I336" s="224" t="s">
        <v>1481</v>
      </c>
      <c r="J336" s="224" t="s">
        <v>2224</v>
      </c>
      <c r="K336" s="225" t="s">
        <v>1481</v>
      </c>
      <c r="L336" s="225" t="s">
        <v>2224</v>
      </c>
      <c r="M336" s="226"/>
      <c r="N336" s="226"/>
    </row>
    <row r="337" spans="1:14" ht="94.5" x14ac:dyDescent="0.25">
      <c r="A337" s="205">
        <f t="shared" si="7"/>
        <v>286</v>
      </c>
      <c r="B337" s="133" t="s">
        <v>570</v>
      </c>
      <c r="C337" s="138" t="s">
        <v>1700</v>
      </c>
      <c r="D337" s="222">
        <v>0</v>
      </c>
      <c r="E337" s="134">
        <v>0</v>
      </c>
      <c r="F337" s="222">
        <v>0</v>
      </c>
      <c r="G337" s="223">
        <v>2020</v>
      </c>
      <c r="H337" s="223">
        <v>2020</v>
      </c>
      <c r="I337" s="224" t="s">
        <v>1481</v>
      </c>
      <c r="J337" s="224" t="s">
        <v>2224</v>
      </c>
      <c r="K337" s="225" t="s">
        <v>1481</v>
      </c>
      <c r="L337" s="225" t="s">
        <v>2224</v>
      </c>
      <c r="M337" s="226"/>
      <c r="N337" s="226"/>
    </row>
    <row r="338" spans="1:14" ht="78.75" x14ac:dyDescent="0.25">
      <c r="A338" s="205">
        <f t="shared" si="7"/>
        <v>287</v>
      </c>
      <c r="B338" s="133" t="s">
        <v>1889</v>
      </c>
      <c r="C338" s="138" t="s">
        <v>1890</v>
      </c>
      <c r="D338" s="222">
        <v>0</v>
      </c>
      <c r="E338" s="134">
        <v>0</v>
      </c>
      <c r="F338" s="222">
        <v>0</v>
      </c>
      <c r="G338" s="228">
        <v>2020</v>
      </c>
      <c r="H338" s="228">
        <v>2020</v>
      </c>
      <c r="I338" s="224" t="s">
        <v>1481</v>
      </c>
      <c r="J338" s="224" t="s">
        <v>2224</v>
      </c>
      <c r="K338" s="229" t="s">
        <v>1481</v>
      </c>
      <c r="L338" s="229" t="s">
        <v>2224</v>
      </c>
      <c r="M338" s="226"/>
      <c r="N338" s="226"/>
    </row>
    <row r="339" spans="1:14" ht="110.25" x14ac:dyDescent="0.25">
      <c r="A339" s="205">
        <f t="shared" si="7"/>
        <v>288</v>
      </c>
      <c r="B339" s="133" t="s">
        <v>571</v>
      </c>
      <c r="C339" s="138" t="s">
        <v>572</v>
      </c>
      <c r="D339" s="222">
        <v>0</v>
      </c>
      <c r="E339" s="134">
        <v>0</v>
      </c>
      <c r="F339" s="222">
        <v>0</v>
      </c>
      <c r="G339" s="223">
        <v>2020</v>
      </c>
      <c r="H339" s="223">
        <v>2020</v>
      </c>
      <c r="I339" s="224" t="s">
        <v>1481</v>
      </c>
      <c r="J339" s="224" t="s">
        <v>2224</v>
      </c>
      <c r="K339" s="225" t="s">
        <v>2223</v>
      </c>
      <c r="L339" s="225" t="s">
        <v>2224</v>
      </c>
      <c r="M339" s="226"/>
      <c r="N339" s="226"/>
    </row>
    <row r="340" spans="1:14" ht="63" x14ac:dyDescent="0.25">
      <c r="A340" s="205">
        <f t="shared" si="7"/>
        <v>289</v>
      </c>
      <c r="B340" s="133" t="s">
        <v>573</v>
      </c>
      <c r="C340" s="138" t="s">
        <v>574</v>
      </c>
      <c r="D340" s="222">
        <v>0</v>
      </c>
      <c r="E340" s="134">
        <v>0</v>
      </c>
      <c r="F340" s="222">
        <v>0</v>
      </c>
      <c r="G340" s="223">
        <v>2019</v>
      </c>
      <c r="H340" s="223">
        <v>2020</v>
      </c>
      <c r="I340" s="224" t="s">
        <v>2223</v>
      </c>
      <c r="J340" s="224" t="s">
        <v>2224</v>
      </c>
      <c r="K340" s="225" t="s">
        <v>2223</v>
      </c>
      <c r="L340" s="225" t="s">
        <v>2224</v>
      </c>
      <c r="M340" s="226"/>
      <c r="N340" s="226"/>
    </row>
    <row r="341" spans="1:14" ht="63" x14ac:dyDescent="0.25">
      <c r="A341" s="205">
        <f t="shared" si="7"/>
        <v>290</v>
      </c>
      <c r="B341" s="133" t="s">
        <v>575</v>
      </c>
      <c r="C341" s="138" t="s">
        <v>576</v>
      </c>
      <c r="D341" s="222">
        <v>0</v>
      </c>
      <c r="E341" s="134">
        <v>0</v>
      </c>
      <c r="F341" s="222">
        <v>0</v>
      </c>
      <c r="G341" s="223">
        <v>2019</v>
      </c>
      <c r="H341" s="223">
        <v>2020</v>
      </c>
      <c r="I341" s="224" t="s">
        <v>2223</v>
      </c>
      <c r="J341" s="224" t="s">
        <v>2224</v>
      </c>
      <c r="K341" s="225" t="s">
        <v>2223</v>
      </c>
      <c r="L341" s="225" t="s">
        <v>2224</v>
      </c>
      <c r="M341" s="226"/>
      <c r="N341" s="226"/>
    </row>
    <row r="342" spans="1:14" ht="47.25" x14ac:dyDescent="0.25">
      <c r="A342" s="205">
        <f t="shared" ref="A342:A405" si="8">IF(A341&gt;0,A341+1,A340+1)</f>
        <v>291</v>
      </c>
      <c r="B342" s="133" t="s">
        <v>577</v>
      </c>
      <c r="C342" s="138" t="s">
        <v>578</v>
      </c>
      <c r="D342" s="222">
        <v>0</v>
      </c>
      <c r="E342" s="134">
        <v>0</v>
      </c>
      <c r="F342" s="222">
        <v>0</v>
      </c>
      <c r="G342" s="223">
        <v>2019</v>
      </c>
      <c r="H342" s="223">
        <v>2020</v>
      </c>
      <c r="I342" s="224" t="s">
        <v>2223</v>
      </c>
      <c r="J342" s="224" t="s">
        <v>2224</v>
      </c>
      <c r="K342" s="225" t="s">
        <v>2223</v>
      </c>
      <c r="L342" s="225" t="s">
        <v>2224</v>
      </c>
      <c r="M342" s="226"/>
      <c r="N342" s="226"/>
    </row>
    <row r="343" spans="1:14" ht="78.75" x14ac:dyDescent="0.25">
      <c r="A343" s="205">
        <f t="shared" si="8"/>
        <v>292</v>
      </c>
      <c r="B343" s="133" t="s">
        <v>579</v>
      </c>
      <c r="C343" s="138" t="s">
        <v>580</v>
      </c>
      <c r="D343" s="222">
        <v>0</v>
      </c>
      <c r="E343" s="134">
        <v>0</v>
      </c>
      <c r="F343" s="222">
        <v>0</v>
      </c>
      <c r="G343" s="223">
        <v>2020</v>
      </c>
      <c r="H343" s="223">
        <v>2020</v>
      </c>
      <c r="I343" s="224" t="s">
        <v>1481</v>
      </c>
      <c r="J343" s="224" t="s">
        <v>2224</v>
      </c>
      <c r="K343" s="225" t="s">
        <v>2223</v>
      </c>
      <c r="L343" s="225" t="s">
        <v>2224</v>
      </c>
      <c r="M343" s="226"/>
      <c r="N343" s="226"/>
    </row>
    <row r="344" spans="1:14" ht="78.75" x14ac:dyDescent="0.25">
      <c r="A344" s="205">
        <f t="shared" si="8"/>
        <v>293</v>
      </c>
      <c r="B344" s="133" t="s">
        <v>581</v>
      </c>
      <c r="C344" s="138" t="s">
        <v>582</v>
      </c>
      <c r="D344" s="222">
        <v>0</v>
      </c>
      <c r="E344" s="134">
        <v>0</v>
      </c>
      <c r="F344" s="222">
        <v>0</v>
      </c>
      <c r="G344" s="223">
        <v>2020</v>
      </c>
      <c r="H344" s="223">
        <v>2020</v>
      </c>
      <c r="I344" s="224" t="s">
        <v>1481</v>
      </c>
      <c r="J344" s="224" t="s">
        <v>2224</v>
      </c>
      <c r="K344" s="225" t="s">
        <v>2223</v>
      </c>
      <c r="L344" s="225" t="s">
        <v>2224</v>
      </c>
      <c r="M344" s="226"/>
      <c r="N344" s="226"/>
    </row>
    <row r="345" spans="1:14" ht="78.75" x14ac:dyDescent="0.25">
      <c r="A345" s="205">
        <f t="shared" si="8"/>
        <v>294</v>
      </c>
      <c r="B345" s="133" t="s">
        <v>583</v>
      </c>
      <c r="C345" s="138" t="s">
        <v>584</v>
      </c>
      <c r="D345" s="222">
        <v>0.63</v>
      </c>
      <c r="E345" s="134">
        <v>0</v>
      </c>
      <c r="F345" s="222">
        <v>0</v>
      </c>
      <c r="G345" s="223">
        <v>2020</v>
      </c>
      <c r="H345" s="223">
        <v>2020</v>
      </c>
      <c r="I345" s="224" t="s">
        <v>2223</v>
      </c>
      <c r="J345" s="224" t="s">
        <v>2224</v>
      </c>
      <c r="K345" s="225" t="s">
        <v>2223</v>
      </c>
      <c r="L345" s="225" t="s">
        <v>2224</v>
      </c>
      <c r="M345" s="226"/>
      <c r="N345" s="226"/>
    </row>
    <row r="346" spans="1:14" ht="47.25" x14ac:dyDescent="0.25">
      <c r="A346" s="205">
        <f t="shared" si="8"/>
        <v>295</v>
      </c>
      <c r="B346" s="133" t="s">
        <v>1531</v>
      </c>
      <c r="C346" s="138" t="s">
        <v>1532</v>
      </c>
      <c r="D346" s="222">
        <v>0</v>
      </c>
      <c r="E346" s="134">
        <v>0</v>
      </c>
      <c r="F346" s="222">
        <v>0</v>
      </c>
      <c r="G346" s="223">
        <v>2020</v>
      </c>
      <c r="H346" s="223">
        <v>2021</v>
      </c>
      <c r="I346" s="224" t="s">
        <v>1481</v>
      </c>
      <c r="J346" s="224" t="s">
        <v>2224</v>
      </c>
      <c r="K346" s="225" t="s">
        <v>1481</v>
      </c>
      <c r="L346" s="225" t="s">
        <v>2224</v>
      </c>
      <c r="M346" s="226"/>
      <c r="N346" s="226"/>
    </row>
    <row r="347" spans="1:14" ht="47.25" x14ac:dyDescent="0.25">
      <c r="A347" s="205">
        <f t="shared" si="8"/>
        <v>296</v>
      </c>
      <c r="B347" s="133" t="s">
        <v>1533</v>
      </c>
      <c r="C347" s="138" t="s">
        <v>1534</v>
      </c>
      <c r="D347" s="222">
        <v>0</v>
      </c>
      <c r="E347" s="134">
        <v>0</v>
      </c>
      <c r="F347" s="222">
        <v>0</v>
      </c>
      <c r="G347" s="223">
        <v>2020</v>
      </c>
      <c r="H347" s="223">
        <v>2020</v>
      </c>
      <c r="I347" s="224" t="s">
        <v>2223</v>
      </c>
      <c r="J347" s="224" t="s">
        <v>2224</v>
      </c>
      <c r="K347" s="225" t="s">
        <v>1481</v>
      </c>
      <c r="L347" s="225" t="s">
        <v>2224</v>
      </c>
      <c r="M347" s="226"/>
      <c r="N347" s="226"/>
    </row>
    <row r="348" spans="1:14" ht="78.75" x14ac:dyDescent="0.25">
      <c r="A348" s="205">
        <f t="shared" si="8"/>
        <v>297</v>
      </c>
      <c r="B348" s="133" t="s">
        <v>1891</v>
      </c>
      <c r="C348" s="138" t="s">
        <v>1892</v>
      </c>
      <c r="D348" s="222">
        <v>0</v>
      </c>
      <c r="E348" s="134">
        <v>0</v>
      </c>
      <c r="F348" s="222">
        <v>0</v>
      </c>
      <c r="G348" s="223">
        <v>2020</v>
      </c>
      <c r="H348" s="223">
        <v>2020</v>
      </c>
      <c r="I348" s="224" t="s">
        <v>1481</v>
      </c>
      <c r="J348" s="224" t="s">
        <v>2224</v>
      </c>
      <c r="K348" s="225" t="s">
        <v>1481</v>
      </c>
      <c r="L348" s="225" t="s">
        <v>2224</v>
      </c>
      <c r="M348" s="226"/>
      <c r="N348" s="226"/>
    </row>
    <row r="349" spans="1:14" ht="47.25" x14ac:dyDescent="0.25">
      <c r="A349" s="205">
        <f t="shared" si="8"/>
        <v>298</v>
      </c>
      <c r="B349" s="133" t="s">
        <v>1893</v>
      </c>
      <c r="C349" s="138" t="s">
        <v>1894</v>
      </c>
      <c r="D349" s="222">
        <v>0</v>
      </c>
      <c r="E349" s="134">
        <v>0</v>
      </c>
      <c r="F349" s="222">
        <v>0</v>
      </c>
      <c r="G349" s="223">
        <v>2020</v>
      </c>
      <c r="H349" s="223">
        <v>2021</v>
      </c>
      <c r="I349" s="224" t="s">
        <v>1481</v>
      </c>
      <c r="J349" s="224" t="s">
        <v>2224</v>
      </c>
      <c r="K349" s="225" t="s">
        <v>1481</v>
      </c>
      <c r="L349" s="225" t="s">
        <v>2224</v>
      </c>
      <c r="M349" s="226"/>
      <c r="N349" s="226"/>
    </row>
    <row r="350" spans="1:14" ht="78.75" x14ac:dyDescent="0.25">
      <c r="A350" s="205">
        <f t="shared" si="8"/>
        <v>299</v>
      </c>
      <c r="B350" s="133" t="s">
        <v>1895</v>
      </c>
      <c r="C350" s="138" t="s">
        <v>1896</v>
      </c>
      <c r="D350" s="222">
        <v>0</v>
      </c>
      <c r="E350" s="134">
        <v>0</v>
      </c>
      <c r="F350" s="222">
        <v>0</v>
      </c>
      <c r="G350" s="223">
        <v>2020</v>
      </c>
      <c r="H350" s="223">
        <v>2021</v>
      </c>
      <c r="I350" s="224" t="s">
        <v>1481</v>
      </c>
      <c r="J350" s="224" t="s">
        <v>2224</v>
      </c>
      <c r="K350" s="225" t="s">
        <v>1481</v>
      </c>
      <c r="L350" s="225" t="s">
        <v>2224</v>
      </c>
      <c r="M350" s="226"/>
      <c r="N350" s="226"/>
    </row>
    <row r="351" spans="1:14" ht="47.25" x14ac:dyDescent="0.25">
      <c r="A351" s="205">
        <f t="shared" si="8"/>
        <v>300</v>
      </c>
      <c r="B351" s="133" t="s">
        <v>1897</v>
      </c>
      <c r="C351" s="138" t="s">
        <v>1898</v>
      </c>
      <c r="D351" s="222">
        <v>0</v>
      </c>
      <c r="E351" s="134">
        <v>0</v>
      </c>
      <c r="F351" s="222">
        <v>0</v>
      </c>
      <c r="G351" s="223">
        <v>2020</v>
      </c>
      <c r="H351" s="223">
        <v>2021</v>
      </c>
      <c r="I351" s="224" t="s">
        <v>1481</v>
      </c>
      <c r="J351" s="224" t="s">
        <v>2224</v>
      </c>
      <c r="K351" s="225" t="s">
        <v>1481</v>
      </c>
      <c r="L351" s="225" t="s">
        <v>2224</v>
      </c>
      <c r="M351" s="226"/>
      <c r="N351" s="226"/>
    </row>
    <row r="352" spans="1:14" ht="47.25" x14ac:dyDescent="0.25">
      <c r="A352" s="205">
        <f t="shared" si="8"/>
        <v>301</v>
      </c>
      <c r="B352" s="133" t="s">
        <v>1899</v>
      </c>
      <c r="C352" s="138" t="s">
        <v>1900</v>
      </c>
      <c r="D352" s="222">
        <v>0</v>
      </c>
      <c r="E352" s="134">
        <v>0</v>
      </c>
      <c r="F352" s="222">
        <v>0</v>
      </c>
      <c r="G352" s="223">
        <v>2020</v>
      </c>
      <c r="H352" s="223">
        <v>2020</v>
      </c>
      <c r="I352" s="224" t="s">
        <v>2223</v>
      </c>
      <c r="J352" s="224" t="s">
        <v>2224</v>
      </c>
      <c r="K352" s="225" t="s">
        <v>1481</v>
      </c>
      <c r="L352" s="225" t="s">
        <v>2224</v>
      </c>
      <c r="M352" s="226"/>
      <c r="N352" s="226"/>
    </row>
    <row r="353" spans="1:14" ht="30.75" x14ac:dyDescent="0.25">
      <c r="A353" s="205"/>
      <c r="B353" s="191" t="s">
        <v>585</v>
      </c>
      <c r="C353" s="188"/>
      <c r="D353" s="198">
        <v>2</v>
      </c>
      <c r="E353" s="201">
        <v>0</v>
      </c>
      <c r="F353" s="198">
        <v>0.67</v>
      </c>
      <c r="G353" s="223"/>
      <c r="H353" s="247"/>
      <c r="I353" s="248"/>
      <c r="J353" s="248"/>
      <c r="K353" s="225"/>
      <c r="L353" s="250"/>
      <c r="M353" s="226"/>
      <c r="N353" s="226"/>
    </row>
    <row r="354" spans="1:14" ht="47.25" x14ac:dyDescent="0.25">
      <c r="A354" s="205">
        <f t="shared" si="8"/>
        <v>302</v>
      </c>
      <c r="B354" s="133" t="s">
        <v>586</v>
      </c>
      <c r="C354" s="138" t="s">
        <v>587</v>
      </c>
      <c r="D354" s="222">
        <v>0</v>
      </c>
      <c r="E354" s="134">
        <v>0</v>
      </c>
      <c r="F354" s="222">
        <v>0</v>
      </c>
      <c r="G354" s="223">
        <v>2018</v>
      </c>
      <c r="H354" s="223">
        <v>2020</v>
      </c>
      <c r="I354" s="224" t="s">
        <v>1481</v>
      </c>
      <c r="J354" s="224" t="s">
        <v>2224</v>
      </c>
      <c r="K354" s="225" t="s">
        <v>2223</v>
      </c>
      <c r="L354" s="225" t="s">
        <v>2224</v>
      </c>
      <c r="M354" s="226"/>
      <c r="N354" s="226"/>
    </row>
    <row r="355" spans="1:14" ht="47.25" x14ac:dyDescent="0.25">
      <c r="A355" s="205">
        <f t="shared" si="8"/>
        <v>303</v>
      </c>
      <c r="B355" s="133" t="s">
        <v>588</v>
      </c>
      <c r="C355" s="138" t="s">
        <v>589</v>
      </c>
      <c r="D355" s="222">
        <v>0</v>
      </c>
      <c r="E355" s="134">
        <v>0</v>
      </c>
      <c r="F355" s="222">
        <v>0.67</v>
      </c>
      <c r="G355" s="223">
        <v>2018</v>
      </c>
      <c r="H355" s="223">
        <v>2020</v>
      </c>
      <c r="I355" s="224" t="s">
        <v>2223</v>
      </c>
      <c r="J355" s="224" t="s">
        <v>2224</v>
      </c>
      <c r="K355" s="225" t="s">
        <v>2223</v>
      </c>
      <c r="L355" s="225" t="s">
        <v>2224</v>
      </c>
      <c r="M355" s="226"/>
      <c r="N355" s="226"/>
    </row>
    <row r="356" spans="1:14" ht="63" x14ac:dyDescent="0.25">
      <c r="A356" s="205">
        <f t="shared" si="8"/>
        <v>304</v>
      </c>
      <c r="B356" s="133" t="s">
        <v>590</v>
      </c>
      <c r="C356" s="138" t="s">
        <v>591</v>
      </c>
      <c r="D356" s="222">
        <v>0</v>
      </c>
      <c r="E356" s="134">
        <v>0</v>
      </c>
      <c r="F356" s="222">
        <v>0</v>
      </c>
      <c r="G356" s="223">
        <v>2018</v>
      </c>
      <c r="H356" s="223">
        <v>2020</v>
      </c>
      <c r="I356" s="224" t="s">
        <v>1481</v>
      </c>
      <c r="J356" s="224" t="s">
        <v>2224</v>
      </c>
      <c r="K356" s="225" t="s">
        <v>2223</v>
      </c>
      <c r="L356" s="225" t="s">
        <v>2224</v>
      </c>
      <c r="M356" s="226"/>
      <c r="N356" s="226"/>
    </row>
    <row r="357" spans="1:14" ht="47.25" x14ac:dyDescent="0.25">
      <c r="A357" s="205">
        <f t="shared" si="8"/>
        <v>305</v>
      </c>
      <c r="B357" s="133" t="s">
        <v>592</v>
      </c>
      <c r="C357" s="138" t="s">
        <v>1701</v>
      </c>
      <c r="D357" s="222">
        <v>2</v>
      </c>
      <c r="E357" s="134">
        <v>0</v>
      </c>
      <c r="F357" s="222">
        <v>0</v>
      </c>
      <c r="G357" s="223">
        <v>2019</v>
      </c>
      <c r="H357" s="223">
        <v>2020</v>
      </c>
      <c r="I357" s="224" t="s">
        <v>2223</v>
      </c>
      <c r="J357" s="224" t="s">
        <v>2224</v>
      </c>
      <c r="K357" s="225" t="s">
        <v>2223</v>
      </c>
      <c r="L357" s="225" t="s">
        <v>2224</v>
      </c>
      <c r="M357" s="226"/>
      <c r="N357" s="226"/>
    </row>
    <row r="358" spans="1:14" ht="78.75" x14ac:dyDescent="0.25">
      <c r="A358" s="205">
        <f t="shared" si="8"/>
        <v>306</v>
      </c>
      <c r="B358" s="133" t="s">
        <v>593</v>
      </c>
      <c r="C358" s="138" t="s">
        <v>1702</v>
      </c>
      <c r="D358" s="222">
        <v>0</v>
      </c>
      <c r="E358" s="134">
        <v>0</v>
      </c>
      <c r="F358" s="222">
        <v>0</v>
      </c>
      <c r="G358" s="223">
        <v>2019</v>
      </c>
      <c r="H358" s="223">
        <v>2020</v>
      </c>
      <c r="I358" s="224" t="s">
        <v>1481</v>
      </c>
      <c r="J358" s="224" t="s">
        <v>2224</v>
      </c>
      <c r="K358" s="225" t="s">
        <v>1481</v>
      </c>
      <c r="L358" s="225" t="s">
        <v>2224</v>
      </c>
      <c r="M358" s="226"/>
      <c r="N358" s="226"/>
    </row>
    <row r="359" spans="1:14" ht="30.75" x14ac:dyDescent="0.25">
      <c r="A359" s="205"/>
      <c r="B359" s="187" t="s">
        <v>594</v>
      </c>
      <c r="C359" s="188"/>
      <c r="D359" s="198">
        <v>3.1300000000000003</v>
      </c>
      <c r="E359" s="201">
        <v>0</v>
      </c>
      <c r="F359" s="198">
        <v>0.30000000000000004</v>
      </c>
      <c r="G359" s="223"/>
      <c r="H359" s="247"/>
      <c r="I359" s="248"/>
      <c r="J359" s="248"/>
      <c r="K359" s="225"/>
      <c r="L359" s="250"/>
      <c r="M359" s="226"/>
      <c r="N359" s="226"/>
    </row>
    <row r="360" spans="1:14" ht="47.25" x14ac:dyDescent="0.25">
      <c r="A360" s="205">
        <f t="shared" si="8"/>
        <v>307</v>
      </c>
      <c r="B360" s="133" t="s">
        <v>595</v>
      </c>
      <c r="C360" s="138" t="s">
        <v>596</v>
      </c>
      <c r="D360" s="222">
        <v>0</v>
      </c>
      <c r="E360" s="134">
        <v>0</v>
      </c>
      <c r="F360" s="222">
        <v>0</v>
      </c>
      <c r="G360" s="223">
        <v>2017</v>
      </c>
      <c r="H360" s="223">
        <v>2022</v>
      </c>
      <c r="I360" s="224" t="s">
        <v>2223</v>
      </c>
      <c r="J360" s="224" t="s">
        <v>2224</v>
      </c>
      <c r="K360" s="225" t="s">
        <v>2223</v>
      </c>
      <c r="L360" s="225" t="s">
        <v>2224</v>
      </c>
      <c r="M360" s="226"/>
      <c r="N360" s="226"/>
    </row>
    <row r="361" spans="1:14" ht="47.25" x14ac:dyDescent="0.25">
      <c r="A361" s="205">
        <f t="shared" si="8"/>
        <v>308</v>
      </c>
      <c r="B361" s="133" t="s">
        <v>597</v>
      </c>
      <c r="C361" s="138" t="s">
        <v>598</v>
      </c>
      <c r="D361" s="222">
        <v>0.4</v>
      </c>
      <c r="E361" s="134">
        <v>0</v>
      </c>
      <c r="F361" s="222">
        <v>0.03</v>
      </c>
      <c r="G361" s="223">
        <v>2018</v>
      </c>
      <c r="H361" s="223">
        <v>2020</v>
      </c>
      <c r="I361" s="224" t="s">
        <v>2223</v>
      </c>
      <c r="J361" s="224" t="s">
        <v>2224</v>
      </c>
      <c r="K361" s="225" t="s">
        <v>2223</v>
      </c>
      <c r="L361" s="225" t="s">
        <v>2224</v>
      </c>
      <c r="M361" s="226"/>
      <c r="N361" s="226"/>
    </row>
    <row r="362" spans="1:14" ht="47.25" x14ac:dyDescent="0.25">
      <c r="A362" s="205">
        <f t="shared" si="8"/>
        <v>309</v>
      </c>
      <c r="B362" s="133" t="s">
        <v>599</v>
      </c>
      <c r="C362" s="138" t="s">
        <v>600</v>
      </c>
      <c r="D362" s="222">
        <v>0</v>
      </c>
      <c r="E362" s="134">
        <v>0</v>
      </c>
      <c r="F362" s="222">
        <v>0</v>
      </c>
      <c r="G362" s="223">
        <v>2017</v>
      </c>
      <c r="H362" s="223">
        <v>2022</v>
      </c>
      <c r="I362" s="224" t="s">
        <v>1481</v>
      </c>
      <c r="J362" s="224" t="s">
        <v>2224</v>
      </c>
      <c r="K362" s="225" t="s">
        <v>1481</v>
      </c>
      <c r="L362" s="225" t="s">
        <v>2224</v>
      </c>
      <c r="M362" s="226"/>
      <c r="N362" s="226"/>
    </row>
    <row r="363" spans="1:14" ht="78.75" x14ac:dyDescent="0.25">
      <c r="A363" s="205">
        <f t="shared" si="8"/>
        <v>310</v>
      </c>
      <c r="B363" s="133" t="s">
        <v>601</v>
      </c>
      <c r="C363" s="138" t="s">
        <v>1703</v>
      </c>
      <c r="D363" s="222">
        <v>0.63</v>
      </c>
      <c r="E363" s="134">
        <v>0</v>
      </c>
      <c r="F363" s="222">
        <v>0</v>
      </c>
      <c r="G363" s="223">
        <v>2019</v>
      </c>
      <c r="H363" s="223">
        <v>2020</v>
      </c>
      <c r="I363" s="224" t="s">
        <v>2223</v>
      </c>
      <c r="J363" s="224" t="s">
        <v>2224</v>
      </c>
      <c r="K363" s="225" t="s">
        <v>2223</v>
      </c>
      <c r="L363" s="225" t="s">
        <v>2224</v>
      </c>
      <c r="M363" s="226"/>
      <c r="N363" s="226"/>
    </row>
    <row r="364" spans="1:14" ht="78.75" x14ac:dyDescent="0.25">
      <c r="A364" s="205">
        <f t="shared" si="8"/>
        <v>311</v>
      </c>
      <c r="B364" s="133" t="s">
        <v>602</v>
      </c>
      <c r="C364" s="138" t="s">
        <v>603</v>
      </c>
      <c r="D364" s="222">
        <v>0</v>
      </c>
      <c r="E364" s="134">
        <v>0</v>
      </c>
      <c r="F364" s="222">
        <v>0</v>
      </c>
      <c r="G364" s="223">
        <v>2019</v>
      </c>
      <c r="H364" s="223">
        <v>2020</v>
      </c>
      <c r="I364" s="224" t="s">
        <v>1481</v>
      </c>
      <c r="J364" s="224" t="s">
        <v>2224</v>
      </c>
      <c r="K364" s="225" t="s">
        <v>1481</v>
      </c>
      <c r="L364" s="225" t="s">
        <v>2224</v>
      </c>
      <c r="M364" s="226"/>
      <c r="N364" s="226"/>
    </row>
    <row r="365" spans="1:14" ht="78.75" x14ac:dyDescent="0.25">
      <c r="A365" s="205">
        <f t="shared" si="8"/>
        <v>312</v>
      </c>
      <c r="B365" s="133" t="s">
        <v>1901</v>
      </c>
      <c r="C365" s="138" t="s">
        <v>604</v>
      </c>
      <c r="D365" s="222">
        <v>0.4</v>
      </c>
      <c r="E365" s="134">
        <v>0</v>
      </c>
      <c r="F365" s="222">
        <v>0</v>
      </c>
      <c r="G365" s="223">
        <v>2019</v>
      </c>
      <c r="H365" s="223">
        <v>2020</v>
      </c>
      <c r="I365" s="224" t="s">
        <v>2223</v>
      </c>
      <c r="J365" s="224" t="s">
        <v>2224</v>
      </c>
      <c r="K365" s="225" t="s">
        <v>2223</v>
      </c>
      <c r="L365" s="225" t="s">
        <v>2224</v>
      </c>
      <c r="M365" s="226"/>
      <c r="N365" s="226"/>
    </row>
    <row r="366" spans="1:14" ht="78.75" x14ac:dyDescent="0.25">
      <c r="A366" s="205">
        <f t="shared" si="8"/>
        <v>313</v>
      </c>
      <c r="B366" s="133" t="s">
        <v>1902</v>
      </c>
      <c r="C366" s="138" t="s">
        <v>1704</v>
      </c>
      <c r="D366" s="222">
        <v>0.8</v>
      </c>
      <c r="E366" s="134">
        <v>0</v>
      </c>
      <c r="F366" s="222">
        <v>0</v>
      </c>
      <c r="G366" s="223">
        <v>2020</v>
      </c>
      <c r="H366" s="223">
        <v>2020</v>
      </c>
      <c r="I366" s="224" t="s">
        <v>2223</v>
      </c>
      <c r="J366" s="224" t="s">
        <v>2224</v>
      </c>
      <c r="K366" s="225" t="s">
        <v>2223</v>
      </c>
      <c r="L366" s="225" t="s">
        <v>2224</v>
      </c>
      <c r="M366" s="226"/>
      <c r="N366" s="226"/>
    </row>
    <row r="367" spans="1:14" ht="31.5" x14ac:dyDescent="0.25">
      <c r="A367" s="205">
        <f t="shared" si="8"/>
        <v>314</v>
      </c>
      <c r="B367" s="133" t="s">
        <v>605</v>
      </c>
      <c r="C367" s="138" t="s">
        <v>606</v>
      </c>
      <c r="D367" s="222">
        <v>0.4</v>
      </c>
      <c r="E367" s="134">
        <v>0</v>
      </c>
      <c r="F367" s="222">
        <v>0</v>
      </c>
      <c r="G367" s="223">
        <v>2020</v>
      </c>
      <c r="H367" s="223">
        <v>2020</v>
      </c>
      <c r="I367" s="224" t="s">
        <v>2223</v>
      </c>
      <c r="J367" s="224" t="s">
        <v>2224</v>
      </c>
      <c r="K367" s="225" t="s">
        <v>2223</v>
      </c>
      <c r="L367" s="225" t="s">
        <v>2224</v>
      </c>
      <c r="M367" s="226"/>
      <c r="N367" s="226"/>
    </row>
    <row r="368" spans="1:14" ht="78.75" x14ac:dyDescent="0.25">
      <c r="A368" s="205">
        <f t="shared" si="8"/>
        <v>315</v>
      </c>
      <c r="B368" s="133" t="s">
        <v>1535</v>
      </c>
      <c r="C368" s="138" t="s">
        <v>1536</v>
      </c>
      <c r="D368" s="222">
        <v>0.25</v>
      </c>
      <c r="E368" s="134">
        <v>0</v>
      </c>
      <c r="F368" s="222">
        <v>0</v>
      </c>
      <c r="G368" s="223">
        <v>2020</v>
      </c>
      <c r="H368" s="223">
        <v>2020</v>
      </c>
      <c r="I368" s="224" t="s">
        <v>2223</v>
      </c>
      <c r="J368" s="224" t="s">
        <v>2224</v>
      </c>
      <c r="K368" s="225" t="s">
        <v>2223</v>
      </c>
      <c r="L368" s="225" t="s">
        <v>2224</v>
      </c>
      <c r="M368" s="226"/>
      <c r="N368" s="226"/>
    </row>
    <row r="369" spans="1:14" ht="63" x14ac:dyDescent="0.25">
      <c r="A369" s="205">
        <f t="shared" si="8"/>
        <v>316</v>
      </c>
      <c r="B369" s="133" t="s">
        <v>1903</v>
      </c>
      <c r="C369" s="138" t="s">
        <v>1904</v>
      </c>
      <c r="D369" s="222">
        <v>0.25</v>
      </c>
      <c r="E369" s="134">
        <v>0</v>
      </c>
      <c r="F369" s="222">
        <v>0.27</v>
      </c>
      <c r="G369" s="223">
        <v>2020</v>
      </c>
      <c r="H369" s="223">
        <v>2020</v>
      </c>
      <c r="I369" s="224" t="s">
        <v>2223</v>
      </c>
      <c r="J369" s="224" t="s">
        <v>2224</v>
      </c>
      <c r="K369" s="225" t="s">
        <v>2223</v>
      </c>
      <c r="L369" s="225" t="s">
        <v>2224</v>
      </c>
      <c r="M369" s="226"/>
      <c r="N369" s="226"/>
    </row>
    <row r="370" spans="1:14" ht="30.75" x14ac:dyDescent="0.25">
      <c r="A370" s="205"/>
      <c r="B370" s="191" t="s">
        <v>607</v>
      </c>
      <c r="C370" s="188"/>
      <c r="D370" s="198">
        <v>0.4</v>
      </c>
      <c r="E370" s="201">
        <v>0</v>
      </c>
      <c r="F370" s="198">
        <v>3.2610000000000001</v>
      </c>
      <c r="G370" s="223"/>
      <c r="H370" s="247"/>
      <c r="I370" s="248"/>
      <c r="J370" s="248"/>
      <c r="K370" s="225"/>
      <c r="L370" s="250"/>
      <c r="M370" s="226"/>
      <c r="N370" s="226"/>
    </row>
    <row r="371" spans="1:14" ht="31.5" x14ac:dyDescent="0.25">
      <c r="A371" s="205">
        <f t="shared" si="8"/>
        <v>317</v>
      </c>
      <c r="B371" s="133" t="s">
        <v>608</v>
      </c>
      <c r="C371" s="138" t="s">
        <v>609</v>
      </c>
      <c r="D371" s="222">
        <v>0</v>
      </c>
      <c r="E371" s="134">
        <v>0</v>
      </c>
      <c r="F371" s="222">
        <v>3.2610000000000001</v>
      </c>
      <c r="G371" s="223">
        <v>2017</v>
      </c>
      <c r="H371" s="223">
        <v>2020</v>
      </c>
      <c r="I371" s="224" t="s">
        <v>2223</v>
      </c>
      <c r="J371" s="224" t="s">
        <v>2224</v>
      </c>
      <c r="K371" s="225" t="s">
        <v>2223</v>
      </c>
      <c r="L371" s="225" t="s">
        <v>2224</v>
      </c>
      <c r="M371" s="226"/>
      <c r="N371" s="226"/>
    </row>
    <row r="372" spans="1:14" ht="47.25" x14ac:dyDescent="0.25">
      <c r="A372" s="205">
        <f t="shared" si="8"/>
        <v>318</v>
      </c>
      <c r="B372" s="133" t="s">
        <v>610</v>
      </c>
      <c r="C372" s="138" t="s">
        <v>1705</v>
      </c>
      <c r="D372" s="222">
        <v>0.4</v>
      </c>
      <c r="E372" s="134">
        <v>0</v>
      </c>
      <c r="F372" s="222">
        <v>0</v>
      </c>
      <c r="G372" s="223">
        <v>2020</v>
      </c>
      <c r="H372" s="223">
        <v>2020</v>
      </c>
      <c r="I372" s="224" t="s">
        <v>2223</v>
      </c>
      <c r="J372" s="224" t="s">
        <v>2224</v>
      </c>
      <c r="K372" s="225" t="s">
        <v>2223</v>
      </c>
      <c r="L372" s="225" t="s">
        <v>2224</v>
      </c>
      <c r="M372" s="226"/>
      <c r="N372" s="226"/>
    </row>
    <row r="373" spans="1:14" ht="30.75" x14ac:dyDescent="0.25">
      <c r="A373" s="205"/>
      <c r="B373" s="191" t="s">
        <v>611</v>
      </c>
      <c r="C373" s="188"/>
      <c r="D373" s="198">
        <v>0</v>
      </c>
      <c r="E373" s="201">
        <v>0</v>
      </c>
      <c r="F373" s="198">
        <v>0.61499999999999999</v>
      </c>
      <c r="G373" s="223"/>
      <c r="H373" s="247"/>
      <c r="I373" s="248"/>
      <c r="J373" s="248"/>
      <c r="K373" s="225"/>
      <c r="L373" s="250"/>
      <c r="M373" s="226"/>
      <c r="N373" s="226"/>
    </row>
    <row r="374" spans="1:14" ht="31.5" x14ac:dyDescent="0.25">
      <c r="A374" s="205">
        <f t="shared" si="8"/>
        <v>319</v>
      </c>
      <c r="B374" s="133" t="s">
        <v>612</v>
      </c>
      <c r="C374" s="138" t="s">
        <v>613</v>
      </c>
      <c r="D374" s="222">
        <v>0</v>
      </c>
      <c r="E374" s="134">
        <v>0</v>
      </c>
      <c r="F374" s="222">
        <v>0</v>
      </c>
      <c r="G374" s="223">
        <v>2019</v>
      </c>
      <c r="H374" s="223">
        <v>2021</v>
      </c>
      <c r="I374" s="224" t="s">
        <v>2223</v>
      </c>
      <c r="J374" s="224" t="s">
        <v>2224</v>
      </c>
      <c r="K374" s="225" t="s">
        <v>2223</v>
      </c>
      <c r="L374" s="225" t="s">
        <v>2224</v>
      </c>
      <c r="M374" s="226"/>
      <c r="N374" s="226"/>
    </row>
    <row r="375" spans="1:14" ht="47.25" x14ac:dyDescent="0.25">
      <c r="A375" s="205">
        <f t="shared" si="8"/>
        <v>320</v>
      </c>
      <c r="B375" s="133" t="s">
        <v>614</v>
      </c>
      <c r="C375" s="138" t="s">
        <v>615</v>
      </c>
      <c r="D375" s="222">
        <v>0</v>
      </c>
      <c r="E375" s="134">
        <v>0</v>
      </c>
      <c r="F375" s="222">
        <v>0</v>
      </c>
      <c r="G375" s="223">
        <v>2020</v>
      </c>
      <c r="H375" s="223">
        <v>2020</v>
      </c>
      <c r="I375" s="224" t="s">
        <v>1481</v>
      </c>
      <c r="J375" s="224" t="s">
        <v>2224</v>
      </c>
      <c r="K375" s="225" t="s">
        <v>1481</v>
      </c>
      <c r="L375" s="225" t="s">
        <v>2224</v>
      </c>
      <c r="M375" s="226"/>
      <c r="N375" s="226"/>
    </row>
    <row r="376" spans="1:14" ht="31.5" x14ac:dyDescent="0.25">
      <c r="A376" s="205">
        <f t="shared" si="8"/>
        <v>321</v>
      </c>
      <c r="B376" s="133" t="s">
        <v>1905</v>
      </c>
      <c r="C376" s="138" t="s">
        <v>616</v>
      </c>
      <c r="D376" s="222">
        <v>0</v>
      </c>
      <c r="E376" s="134">
        <v>0</v>
      </c>
      <c r="F376" s="222">
        <v>0</v>
      </c>
      <c r="G376" s="223">
        <v>2018</v>
      </c>
      <c r="H376" s="223">
        <v>2021</v>
      </c>
      <c r="I376" s="224" t="s">
        <v>2223</v>
      </c>
      <c r="J376" s="224" t="s">
        <v>2224</v>
      </c>
      <c r="K376" s="225" t="s">
        <v>2223</v>
      </c>
      <c r="L376" s="225" t="s">
        <v>2224</v>
      </c>
      <c r="M376" s="226"/>
      <c r="N376" s="226"/>
    </row>
    <row r="377" spans="1:14" ht="63" x14ac:dyDescent="0.25">
      <c r="A377" s="205">
        <f t="shared" si="8"/>
        <v>322</v>
      </c>
      <c r="B377" s="133" t="s">
        <v>1906</v>
      </c>
      <c r="C377" s="138" t="s">
        <v>1537</v>
      </c>
      <c r="D377" s="222">
        <v>0</v>
      </c>
      <c r="E377" s="134">
        <v>0</v>
      </c>
      <c r="F377" s="222">
        <v>0.16</v>
      </c>
      <c r="G377" s="223">
        <v>2020</v>
      </c>
      <c r="H377" s="223">
        <v>2020</v>
      </c>
      <c r="I377" s="224" t="s">
        <v>2223</v>
      </c>
      <c r="J377" s="224" t="s">
        <v>2224</v>
      </c>
      <c r="K377" s="225" t="s">
        <v>2223</v>
      </c>
      <c r="L377" s="225" t="s">
        <v>2224</v>
      </c>
      <c r="M377" s="226"/>
      <c r="N377" s="226"/>
    </row>
    <row r="378" spans="1:14" ht="47.25" x14ac:dyDescent="0.25">
      <c r="A378" s="205">
        <f t="shared" si="8"/>
        <v>323</v>
      </c>
      <c r="B378" s="133" t="s">
        <v>1907</v>
      </c>
      <c r="C378" s="138" t="s">
        <v>1908</v>
      </c>
      <c r="D378" s="222">
        <v>0</v>
      </c>
      <c r="E378" s="134">
        <v>0</v>
      </c>
      <c r="F378" s="222">
        <v>0.11</v>
      </c>
      <c r="G378" s="228">
        <v>2020</v>
      </c>
      <c r="H378" s="228">
        <v>2020</v>
      </c>
      <c r="I378" s="224" t="s">
        <v>2223</v>
      </c>
      <c r="J378" s="224" t="s">
        <v>2224</v>
      </c>
      <c r="K378" s="229" t="s">
        <v>2223</v>
      </c>
      <c r="L378" s="229" t="s">
        <v>2224</v>
      </c>
      <c r="M378" s="226"/>
      <c r="N378" s="226"/>
    </row>
    <row r="379" spans="1:14" ht="78.75" x14ac:dyDescent="0.25">
      <c r="A379" s="205">
        <f t="shared" si="8"/>
        <v>324</v>
      </c>
      <c r="B379" s="133" t="s">
        <v>1909</v>
      </c>
      <c r="C379" s="138" t="s">
        <v>1910</v>
      </c>
      <c r="D379" s="222">
        <v>0</v>
      </c>
      <c r="E379" s="134">
        <v>0</v>
      </c>
      <c r="F379" s="222">
        <v>0.22</v>
      </c>
      <c r="G379" s="228">
        <v>2020</v>
      </c>
      <c r="H379" s="228">
        <v>2020</v>
      </c>
      <c r="I379" s="224" t="s">
        <v>2223</v>
      </c>
      <c r="J379" s="224" t="s">
        <v>2224</v>
      </c>
      <c r="K379" s="229" t="s">
        <v>2223</v>
      </c>
      <c r="L379" s="229" t="s">
        <v>2224</v>
      </c>
      <c r="M379" s="226"/>
      <c r="N379" s="226"/>
    </row>
    <row r="380" spans="1:14" ht="47.25" x14ac:dyDescent="0.25">
      <c r="A380" s="205">
        <f t="shared" si="8"/>
        <v>325</v>
      </c>
      <c r="B380" s="133" t="s">
        <v>1911</v>
      </c>
      <c r="C380" s="138" t="s">
        <v>1912</v>
      </c>
      <c r="D380" s="222">
        <v>0</v>
      </c>
      <c r="E380" s="134">
        <v>0</v>
      </c>
      <c r="F380" s="222">
        <v>0.125</v>
      </c>
      <c r="G380" s="228">
        <v>2020</v>
      </c>
      <c r="H380" s="228">
        <v>2020</v>
      </c>
      <c r="I380" s="224" t="s">
        <v>2223</v>
      </c>
      <c r="J380" s="224" t="s">
        <v>2224</v>
      </c>
      <c r="K380" s="229" t="s">
        <v>2223</v>
      </c>
      <c r="L380" s="229" t="s">
        <v>2224</v>
      </c>
      <c r="M380" s="226"/>
      <c r="N380" s="226"/>
    </row>
    <row r="381" spans="1:14" ht="47.25" x14ac:dyDescent="0.25">
      <c r="A381" s="205">
        <f t="shared" si="8"/>
        <v>326</v>
      </c>
      <c r="B381" s="133" t="s">
        <v>1913</v>
      </c>
      <c r="C381" s="138" t="s">
        <v>1914</v>
      </c>
      <c r="D381" s="222">
        <v>0</v>
      </c>
      <c r="E381" s="134">
        <v>0</v>
      </c>
      <c r="F381" s="222">
        <v>0</v>
      </c>
      <c r="G381" s="228">
        <v>2018</v>
      </c>
      <c r="H381" s="228">
        <v>2023</v>
      </c>
      <c r="I381" s="224" t="s">
        <v>1481</v>
      </c>
      <c r="J381" s="224" t="s">
        <v>2224</v>
      </c>
      <c r="K381" s="229" t="s">
        <v>1481</v>
      </c>
      <c r="L381" s="229" t="s">
        <v>2224</v>
      </c>
      <c r="M381" s="226"/>
      <c r="N381" s="226"/>
    </row>
    <row r="382" spans="1:14" ht="30.75" x14ac:dyDescent="0.25">
      <c r="A382" s="205"/>
      <c r="B382" s="191" t="s">
        <v>617</v>
      </c>
      <c r="C382" s="188"/>
      <c r="D382" s="198">
        <v>1.4</v>
      </c>
      <c r="E382" s="201">
        <v>0</v>
      </c>
      <c r="F382" s="198">
        <v>0.64400000000000002</v>
      </c>
      <c r="G382" s="223"/>
      <c r="H382" s="247"/>
      <c r="I382" s="248"/>
      <c r="J382" s="248"/>
      <c r="K382" s="225"/>
      <c r="L382" s="250"/>
      <c r="M382" s="226"/>
      <c r="N382" s="226"/>
    </row>
    <row r="383" spans="1:14" ht="31.5" x14ac:dyDescent="0.25">
      <c r="A383" s="205">
        <f t="shared" si="8"/>
        <v>327</v>
      </c>
      <c r="B383" s="133" t="s">
        <v>618</v>
      </c>
      <c r="C383" s="138" t="s">
        <v>619</v>
      </c>
      <c r="D383" s="222">
        <v>0.5</v>
      </c>
      <c r="E383" s="134">
        <v>0</v>
      </c>
      <c r="F383" s="222">
        <v>0</v>
      </c>
      <c r="G383" s="223">
        <v>2018</v>
      </c>
      <c r="H383" s="223">
        <v>2020</v>
      </c>
      <c r="I383" s="224" t="s">
        <v>2223</v>
      </c>
      <c r="J383" s="224" t="s">
        <v>2224</v>
      </c>
      <c r="K383" s="225" t="s">
        <v>2223</v>
      </c>
      <c r="L383" s="225" t="s">
        <v>2224</v>
      </c>
      <c r="M383" s="226"/>
      <c r="N383" s="226"/>
    </row>
    <row r="384" spans="1:14" ht="31.5" x14ac:dyDescent="0.25">
      <c r="A384" s="205">
        <f t="shared" si="8"/>
        <v>328</v>
      </c>
      <c r="B384" s="133" t="s">
        <v>620</v>
      </c>
      <c r="C384" s="138" t="s">
        <v>621</v>
      </c>
      <c r="D384" s="222">
        <v>0.1</v>
      </c>
      <c r="E384" s="134">
        <v>0</v>
      </c>
      <c r="F384" s="222">
        <v>0</v>
      </c>
      <c r="G384" s="223">
        <v>2018</v>
      </c>
      <c r="H384" s="223">
        <v>2020</v>
      </c>
      <c r="I384" s="224" t="s">
        <v>2223</v>
      </c>
      <c r="J384" s="224" t="s">
        <v>2224</v>
      </c>
      <c r="K384" s="225" t="s">
        <v>2223</v>
      </c>
      <c r="L384" s="225" t="s">
        <v>2224</v>
      </c>
      <c r="M384" s="226"/>
      <c r="N384" s="226"/>
    </row>
    <row r="385" spans="1:14" ht="78.75" x14ac:dyDescent="0.25">
      <c r="A385" s="205">
        <f t="shared" si="8"/>
        <v>329</v>
      </c>
      <c r="B385" s="133" t="s">
        <v>1915</v>
      </c>
      <c r="C385" s="138" t="s">
        <v>622</v>
      </c>
      <c r="D385" s="222">
        <v>0.8</v>
      </c>
      <c r="E385" s="134">
        <v>0</v>
      </c>
      <c r="F385" s="222">
        <v>0</v>
      </c>
      <c r="G385" s="223">
        <v>2018</v>
      </c>
      <c r="H385" s="223">
        <v>2020</v>
      </c>
      <c r="I385" s="224" t="s">
        <v>2223</v>
      </c>
      <c r="J385" s="224" t="s">
        <v>2224</v>
      </c>
      <c r="K385" s="225" t="s">
        <v>2223</v>
      </c>
      <c r="L385" s="225" t="s">
        <v>2224</v>
      </c>
      <c r="M385" s="226"/>
      <c r="N385" s="226"/>
    </row>
    <row r="386" spans="1:14" ht="78.75" x14ac:dyDescent="0.25">
      <c r="A386" s="205">
        <f t="shared" si="8"/>
        <v>330</v>
      </c>
      <c r="B386" s="133" t="s">
        <v>1916</v>
      </c>
      <c r="C386" s="138" t="s">
        <v>1706</v>
      </c>
      <c r="D386" s="222">
        <v>0</v>
      </c>
      <c r="E386" s="134">
        <v>0</v>
      </c>
      <c r="F386" s="222">
        <v>4.9000000000000002E-2</v>
      </c>
      <c r="G386" s="223">
        <v>2020</v>
      </c>
      <c r="H386" s="223">
        <v>2020</v>
      </c>
      <c r="I386" s="224" t="s">
        <v>2223</v>
      </c>
      <c r="J386" s="224" t="s">
        <v>2224</v>
      </c>
      <c r="K386" s="225" t="s">
        <v>2223</v>
      </c>
      <c r="L386" s="225" t="s">
        <v>2224</v>
      </c>
      <c r="M386" s="226"/>
      <c r="N386" s="226"/>
    </row>
    <row r="387" spans="1:14" ht="63" x14ac:dyDescent="0.25">
      <c r="A387" s="205">
        <f t="shared" si="8"/>
        <v>331</v>
      </c>
      <c r="B387" s="133" t="s">
        <v>623</v>
      </c>
      <c r="C387" s="138" t="s">
        <v>1707</v>
      </c>
      <c r="D387" s="222">
        <v>0</v>
      </c>
      <c r="E387" s="134">
        <v>0</v>
      </c>
      <c r="F387" s="222">
        <v>0.27900000000000003</v>
      </c>
      <c r="G387" s="223">
        <v>2020</v>
      </c>
      <c r="H387" s="223">
        <v>2020</v>
      </c>
      <c r="I387" s="224" t="s">
        <v>2223</v>
      </c>
      <c r="J387" s="224" t="s">
        <v>2224</v>
      </c>
      <c r="K387" s="225" t="s">
        <v>2223</v>
      </c>
      <c r="L387" s="225" t="s">
        <v>2224</v>
      </c>
      <c r="M387" s="226"/>
      <c r="N387" s="226"/>
    </row>
    <row r="388" spans="1:14" ht="78.75" x14ac:dyDescent="0.25">
      <c r="A388" s="205">
        <f t="shared" si="8"/>
        <v>332</v>
      </c>
      <c r="B388" s="133" t="s">
        <v>1538</v>
      </c>
      <c r="C388" s="138" t="s">
        <v>1539</v>
      </c>
      <c r="D388" s="222">
        <v>0</v>
      </c>
      <c r="E388" s="134">
        <v>0</v>
      </c>
      <c r="F388" s="222">
        <v>0.16300000000000001</v>
      </c>
      <c r="G388" s="223">
        <v>2020</v>
      </c>
      <c r="H388" s="223">
        <v>2021</v>
      </c>
      <c r="I388" s="224" t="s">
        <v>2223</v>
      </c>
      <c r="J388" s="224" t="s">
        <v>2224</v>
      </c>
      <c r="K388" s="225" t="s">
        <v>2223</v>
      </c>
      <c r="L388" s="225" t="s">
        <v>2224</v>
      </c>
      <c r="M388" s="226"/>
      <c r="N388" s="226"/>
    </row>
    <row r="389" spans="1:14" ht="78.75" x14ac:dyDescent="0.25">
      <c r="A389" s="205">
        <f t="shared" si="8"/>
        <v>333</v>
      </c>
      <c r="B389" s="133" t="s">
        <v>1917</v>
      </c>
      <c r="C389" s="138" t="s">
        <v>1918</v>
      </c>
      <c r="D389" s="222">
        <v>0</v>
      </c>
      <c r="E389" s="134">
        <v>0</v>
      </c>
      <c r="F389" s="222">
        <v>0</v>
      </c>
      <c r="G389" s="228">
        <v>2020</v>
      </c>
      <c r="H389" s="228">
        <v>2020</v>
      </c>
      <c r="I389" s="224" t="s">
        <v>1481</v>
      </c>
      <c r="J389" s="224" t="s">
        <v>2224</v>
      </c>
      <c r="K389" s="229" t="s">
        <v>1481</v>
      </c>
      <c r="L389" s="229" t="s">
        <v>2224</v>
      </c>
      <c r="M389" s="226"/>
      <c r="N389" s="226"/>
    </row>
    <row r="390" spans="1:14" ht="78.75" x14ac:dyDescent="0.25">
      <c r="A390" s="205">
        <f t="shared" si="8"/>
        <v>334</v>
      </c>
      <c r="B390" s="133" t="s">
        <v>1540</v>
      </c>
      <c r="C390" s="138" t="s">
        <v>1541</v>
      </c>
      <c r="D390" s="222">
        <v>0</v>
      </c>
      <c r="E390" s="134">
        <v>0</v>
      </c>
      <c r="F390" s="222">
        <v>0.153</v>
      </c>
      <c r="G390" s="223">
        <v>2020</v>
      </c>
      <c r="H390" s="223">
        <v>2021</v>
      </c>
      <c r="I390" s="224" t="s">
        <v>2223</v>
      </c>
      <c r="J390" s="224" t="s">
        <v>2224</v>
      </c>
      <c r="K390" s="225" t="s">
        <v>2223</v>
      </c>
      <c r="L390" s="225" t="s">
        <v>2224</v>
      </c>
      <c r="M390" s="226"/>
      <c r="N390" s="226"/>
    </row>
    <row r="391" spans="1:14" ht="30.75" x14ac:dyDescent="0.25">
      <c r="A391" s="205"/>
      <c r="B391" s="191" t="s">
        <v>624</v>
      </c>
      <c r="C391" s="188"/>
      <c r="D391" s="198">
        <v>0.4</v>
      </c>
      <c r="E391" s="201">
        <v>0</v>
      </c>
      <c r="F391" s="198">
        <v>2.3727999999999998</v>
      </c>
      <c r="G391" s="223"/>
      <c r="H391" s="247"/>
      <c r="I391" s="248"/>
      <c r="J391" s="248"/>
      <c r="K391" s="225"/>
      <c r="L391" s="250"/>
      <c r="M391" s="226"/>
      <c r="N391" s="226"/>
    </row>
    <row r="392" spans="1:14" ht="31.5" x14ac:dyDescent="0.25">
      <c r="A392" s="205">
        <f t="shared" si="8"/>
        <v>335</v>
      </c>
      <c r="B392" s="133" t="s">
        <v>625</v>
      </c>
      <c r="C392" s="138" t="s">
        <v>626</v>
      </c>
      <c r="D392" s="222">
        <v>0</v>
      </c>
      <c r="E392" s="134">
        <v>0</v>
      </c>
      <c r="F392" s="222">
        <v>0</v>
      </c>
      <c r="G392" s="223">
        <v>2018</v>
      </c>
      <c r="H392" s="223">
        <v>2020</v>
      </c>
      <c r="I392" s="224" t="s">
        <v>2223</v>
      </c>
      <c r="J392" s="224" t="s">
        <v>2224</v>
      </c>
      <c r="K392" s="225" t="s">
        <v>1481</v>
      </c>
      <c r="L392" s="225" t="s">
        <v>2224</v>
      </c>
      <c r="M392" s="226"/>
      <c r="N392" s="226"/>
    </row>
    <row r="393" spans="1:14" ht="94.5" x14ac:dyDescent="0.25">
      <c r="A393" s="205">
        <f t="shared" si="8"/>
        <v>336</v>
      </c>
      <c r="B393" s="133" t="s">
        <v>1919</v>
      </c>
      <c r="C393" s="138" t="s">
        <v>627</v>
      </c>
      <c r="D393" s="222">
        <v>0</v>
      </c>
      <c r="E393" s="134">
        <v>0</v>
      </c>
      <c r="F393" s="222">
        <v>0</v>
      </c>
      <c r="G393" s="223">
        <v>2019</v>
      </c>
      <c r="H393" s="223">
        <v>2020</v>
      </c>
      <c r="I393" s="224" t="s">
        <v>2223</v>
      </c>
      <c r="J393" s="224" t="s">
        <v>2224</v>
      </c>
      <c r="K393" s="225" t="s">
        <v>1481</v>
      </c>
      <c r="L393" s="225" t="s">
        <v>2224</v>
      </c>
      <c r="M393" s="226"/>
      <c r="N393" s="226"/>
    </row>
    <row r="394" spans="1:14" ht="78.75" x14ac:dyDescent="0.25">
      <c r="A394" s="205">
        <f t="shared" si="8"/>
        <v>337</v>
      </c>
      <c r="B394" s="133" t="s">
        <v>628</v>
      </c>
      <c r="C394" s="138" t="s">
        <v>629</v>
      </c>
      <c r="D394" s="222">
        <v>0</v>
      </c>
      <c r="E394" s="134">
        <v>0</v>
      </c>
      <c r="F394" s="222">
        <v>0</v>
      </c>
      <c r="G394" s="223">
        <v>2019</v>
      </c>
      <c r="H394" s="223">
        <v>2020</v>
      </c>
      <c r="I394" s="224" t="s">
        <v>2223</v>
      </c>
      <c r="J394" s="224" t="s">
        <v>2224</v>
      </c>
      <c r="K394" s="225" t="s">
        <v>1481</v>
      </c>
      <c r="L394" s="225" t="s">
        <v>2224</v>
      </c>
      <c r="M394" s="226"/>
      <c r="N394" s="226"/>
    </row>
    <row r="395" spans="1:14" ht="47.25" x14ac:dyDescent="0.25">
      <c r="A395" s="205">
        <f t="shared" si="8"/>
        <v>338</v>
      </c>
      <c r="B395" s="133" t="s">
        <v>630</v>
      </c>
      <c r="C395" s="138" t="s">
        <v>631</v>
      </c>
      <c r="D395" s="222">
        <v>0</v>
      </c>
      <c r="E395" s="134">
        <v>0</v>
      </c>
      <c r="F395" s="222">
        <v>0</v>
      </c>
      <c r="G395" s="223">
        <v>2018</v>
      </c>
      <c r="H395" s="223">
        <v>2020</v>
      </c>
      <c r="I395" s="224" t="s">
        <v>2223</v>
      </c>
      <c r="J395" s="224" t="s">
        <v>2224</v>
      </c>
      <c r="K395" s="225" t="s">
        <v>1481</v>
      </c>
      <c r="L395" s="225" t="s">
        <v>2224</v>
      </c>
      <c r="M395" s="226"/>
      <c r="N395" s="226"/>
    </row>
    <row r="396" spans="1:14" ht="47.25" x14ac:dyDescent="0.25">
      <c r="A396" s="205">
        <f t="shared" si="8"/>
        <v>339</v>
      </c>
      <c r="B396" s="133" t="s">
        <v>632</v>
      </c>
      <c r="C396" s="138" t="s">
        <v>633</v>
      </c>
      <c r="D396" s="222">
        <v>0</v>
      </c>
      <c r="E396" s="134">
        <v>0</v>
      </c>
      <c r="F396" s="222">
        <v>0.54779999999999995</v>
      </c>
      <c r="G396" s="223">
        <v>2018</v>
      </c>
      <c r="H396" s="223">
        <v>2020</v>
      </c>
      <c r="I396" s="224" t="s">
        <v>2223</v>
      </c>
      <c r="J396" s="224" t="s">
        <v>2224</v>
      </c>
      <c r="K396" s="225" t="s">
        <v>2223</v>
      </c>
      <c r="L396" s="225" t="s">
        <v>2224</v>
      </c>
      <c r="M396" s="226"/>
      <c r="N396" s="226"/>
    </row>
    <row r="397" spans="1:14" ht="47.25" x14ac:dyDescent="0.25">
      <c r="A397" s="205">
        <f t="shared" si="8"/>
        <v>340</v>
      </c>
      <c r="B397" s="133" t="s">
        <v>634</v>
      </c>
      <c r="C397" s="138" t="s">
        <v>635</v>
      </c>
      <c r="D397" s="222">
        <v>0</v>
      </c>
      <c r="E397" s="134">
        <v>0</v>
      </c>
      <c r="F397" s="222">
        <v>0</v>
      </c>
      <c r="G397" s="223">
        <v>2018</v>
      </c>
      <c r="H397" s="223">
        <v>2021</v>
      </c>
      <c r="I397" s="224" t="s">
        <v>2223</v>
      </c>
      <c r="J397" s="224" t="s">
        <v>2224</v>
      </c>
      <c r="K397" s="225" t="s">
        <v>2223</v>
      </c>
      <c r="L397" s="225" t="s">
        <v>2224</v>
      </c>
      <c r="M397" s="226"/>
      <c r="N397" s="226"/>
    </row>
    <row r="398" spans="1:14" ht="63" x14ac:dyDescent="0.25">
      <c r="A398" s="205">
        <f t="shared" si="8"/>
        <v>341</v>
      </c>
      <c r="B398" s="133" t="s">
        <v>636</v>
      </c>
      <c r="C398" s="138" t="s">
        <v>637</v>
      </c>
      <c r="D398" s="222">
        <v>0</v>
      </c>
      <c r="E398" s="134">
        <v>0</v>
      </c>
      <c r="F398" s="222">
        <v>1.18</v>
      </c>
      <c r="G398" s="223">
        <v>2018</v>
      </c>
      <c r="H398" s="223">
        <v>2021</v>
      </c>
      <c r="I398" s="224" t="s">
        <v>2223</v>
      </c>
      <c r="J398" s="224" t="s">
        <v>2224</v>
      </c>
      <c r="K398" s="225" t="s">
        <v>2223</v>
      </c>
      <c r="L398" s="225" t="s">
        <v>2224</v>
      </c>
      <c r="M398" s="226"/>
      <c r="N398" s="226"/>
    </row>
    <row r="399" spans="1:14" ht="47.25" x14ac:dyDescent="0.25">
      <c r="A399" s="205">
        <f t="shared" si="8"/>
        <v>342</v>
      </c>
      <c r="B399" s="133" t="s">
        <v>638</v>
      </c>
      <c r="C399" s="138" t="s">
        <v>639</v>
      </c>
      <c r="D399" s="222">
        <v>0</v>
      </c>
      <c r="E399" s="134">
        <v>0</v>
      </c>
      <c r="F399" s="222">
        <v>0.2</v>
      </c>
      <c r="G399" s="223">
        <v>2019</v>
      </c>
      <c r="H399" s="223">
        <v>2020</v>
      </c>
      <c r="I399" s="224" t="s">
        <v>2223</v>
      </c>
      <c r="J399" s="224" t="s">
        <v>2224</v>
      </c>
      <c r="K399" s="225" t="s">
        <v>2223</v>
      </c>
      <c r="L399" s="225" t="s">
        <v>2224</v>
      </c>
      <c r="M399" s="226"/>
      <c r="N399" s="226"/>
    </row>
    <row r="400" spans="1:14" ht="63" x14ac:dyDescent="0.25">
      <c r="A400" s="205">
        <f t="shared" si="8"/>
        <v>343</v>
      </c>
      <c r="B400" s="133" t="s">
        <v>1920</v>
      </c>
      <c r="C400" s="138" t="s">
        <v>640</v>
      </c>
      <c r="D400" s="222">
        <v>0</v>
      </c>
      <c r="E400" s="134">
        <v>0</v>
      </c>
      <c r="F400" s="222">
        <v>5.5E-2</v>
      </c>
      <c r="G400" s="223">
        <v>2019</v>
      </c>
      <c r="H400" s="223">
        <v>2020</v>
      </c>
      <c r="I400" s="224" t="s">
        <v>2223</v>
      </c>
      <c r="J400" s="224" t="s">
        <v>2224</v>
      </c>
      <c r="K400" s="225" t="s">
        <v>2223</v>
      </c>
      <c r="L400" s="225" t="s">
        <v>2224</v>
      </c>
      <c r="M400" s="226"/>
      <c r="N400" s="226"/>
    </row>
    <row r="401" spans="1:14" ht="63" x14ac:dyDescent="0.25">
      <c r="A401" s="205">
        <f t="shared" si="8"/>
        <v>344</v>
      </c>
      <c r="B401" s="133" t="s">
        <v>1921</v>
      </c>
      <c r="C401" s="138" t="s">
        <v>1708</v>
      </c>
      <c r="D401" s="222">
        <v>0</v>
      </c>
      <c r="E401" s="134">
        <v>0</v>
      </c>
      <c r="F401" s="222">
        <v>0</v>
      </c>
      <c r="G401" s="223">
        <v>2020</v>
      </c>
      <c r="H401" s="223">
        <v>2020</v>
      </c>
      <c r="I401" s="224" t="s">
        <v>1481</v>
      </c>
      <c r="J401" s="224" t="s">
        <v>2224</v>
      </c>
      <c r="K401" s="225" t="s">
        <v>1481</v>
      </c>
      <c r="L401" s="225" t="s">
        <v>2224</v>
      </c>
      <c r="M401" s="226"/>
      <c r="N401" s="226"/>
    </row>
    <row r="402" spans="1:14" ht="78.75" x14ac:dyDescent="0.25">
      <c r="A402" s="205">
        <f t="shared" si="8"/>
        <v>345</v>
      </c>
      <c r="B402" s="133" t="s">
        <v>1922</v>
      </c>
      <c r="C402" s="138" t="s">
        <v>641</v>
      </c>
      <c r="D402" s="222">
        <v>0</v>
      </c>
      <c r="E402" s="134">
        <v>0</v>
      </c>
      <c r="F402" s="222">
        <v>0</v>
      </c>
      <c r="G402" s="223">
        <v>2019</v>
      </c>
      <c r="H402" s="223">
        <v>2020</v>
      </c>
      <c r="I402" s="224" t="s">
        <v>2223</v>
      </c>
      <c r="J402" s="224" t="s">
        <v>2224</v>
      </c>
      <c r="K402" s="225" t="s">
        <v>2223</v>
      </c>
      <c r="L402" s="225" t="s">
        <v>2224</v>
      </c>
      <c r="M402" s="226"/>
      <c r="N402" s="226"/>
    </row>
    <row r="403" spans="1:14" ht="47.25" x14ac:dyDescent="0.25">
      <c r="A403" s="205">
        <f t="shared" si="8"/>
        <v>346</v>
      </c>
      <c r="B403" s="133" t="s">
        <v>642</v>
      </c>
      <c r="C403" s="138" t="s">
        <v>643</v>
      </c>
      <c r="D403" s="222">
        <v>0</v>
      </c>
      <c r="E403" s="134">
        <v>0</v>
      </c>
      <c r="F403" s="222">
        <v>0</v>
      </c>
      <c r="G403" s="223">
        <v>2018</v>
      </c>
      <c r="H403" s="223">
        <v>2020</v>
      </c>
      <c r="I403" s="224" t="s">
        <v>2223</v>
      </c>
      <c r="J403" s="224" t="s">
        <v>2224</v>
      </c>
      <c r="K403" s="225" t="s">
        <v>2223</v>
      </c>
      <c r="L403" s="225" t="s">
        <v>2224</v>
      </c>
      <c r="M403" s="226"/>
      <c r="N403" s="226"/>
    </row>
    <row r="404" spans="1:14" ht="31.5" x14ac:dyDescent="0.25">
      <c r="A404" s="205">
        <f t="shared" si="8"/>
        <v>347</v>
      </c>
      <c r="B404" s="133" t="s">
        <v>644</v>
      </c>
      <c r="C404" s="138" t="s">
        <v>645</v>
      </c>
      <c r="D404" s="222">
        <v>0.4</v>
      </c>
      <c r="E404" s="134">
        <v>0</v>
      </c>
      <c r="F404" s="222">
        <v>0</v>
      </c>
      <c r="G404" s="228">
        <v>2019</v>
      </c>
      <c r="H404" s="228">
        <v>2020</v>
      </c>
      <c r="I404" s="224" t="s">
        <v>2223</v>
      </c>
      <c r="J404" s="224" t="s">
        <v>2224</v>
      </c>
      <c r="K404" s="229" t="s">
        <v>2223</v>
      </c>
      <c r="L404" s="229" t="s">
        <v>2224</v>
      </c>
      <c r="M404" s="226"/>
      <c r="N404" s="226"/>
    </row>
    <row r="405" spans="1:14" ht="63" x14ac:dyDescent="0.25">
      <c r="A405" s="205">
        <f t="shared" si="8"/>
        <v>348</v>
      </c>
      <c r="B405" s="133" t="s">
        <v>1542</v>
      </c>
      <c r="C405" s="138" t="s">
        <v>1543</v>
      </c>
      <c r="D405" s="222">
        <v>0</v>
      </c>
      <c r="E405" s="134">
        <v>0</v>
      </c>
      <c r="F405" s="222">
        <v>0.39</v>
      </c>
      <c r="G405" s="223">
        <v>2020</v>
      </c>
      <c r="H405" s="223">
        <v>2020</v>
      </c>
      <c r="I405" s="224" t="s">
        <v>2223</v>
      </c>
      <c r="J405" s="224" t="s">
        <v>2224</v>
      </c>
      <c r="K405" s="225" t="s">
        <v>2223</v>
      </c>
      <c r="L405" s="225" t="s">
        <v>2224</v>
      </c>
      <c r="M405" s="226"/>
      <c r="N405" s="226"/>
    </row>
    <row r="406" spans="1:14" ht="63" x14ac:dyDescent="0.25">
      <c r="A406" s="205">
        <f t="shared" ref="A406:A469" si="9">IF(A405&gt;0,A405+1,A404+1)</f>
        <v>349</v>
      </c>
      <c r="B406" s="133" t="s">
        <v>1544</v>
      </c>
      <c r="C406" s="138" t="s">
        <v>1545</v>
      </c>
      <c r="D406" s="222">
        <v>0</v>
      </c>
      <c r="E406" s="134">
        <v>0</v>
      </c>
      <c r="F406" s="222">
        <v>0</v>
      </c>
      <c r="G406" s="223">
        <v>2020</v>
      </c>
      <c r="H406" s="223">
        <v>2020</v>
      </c>
      <c r="I406" s="224" t="s">
        <v>1481</v>
      </c>
      <c r="J406" s="224" t="s">
        <v>2224</v>
      </c>
      <c r="K406" s="225" t="s">
        <v>1481</v>
      </c>
      <c r="L406" s="225" t="s">
        <v>2224</v>
      </c>
      <c r="M406" s="226"/>
      <c r="N406" s="226"/>
    </row>
    <row r="407" spans="1:14" ht="94.5" x14ac:dyDescent="0.25">
      <c r="A407" s="205">
        <f t="shared" si="9"/>
        <v>350</v>
      </c>
      <c r="B407" s="133" t="s">
        <v>1923</v>
      </c>
      <c r="C407" s="138" t="s">
        <v>1924</v>
      </c>
      <c r="D407" s="222">
        <v>0</v>
      </c>
      <c r="E407" s="134">
        <v>0</v>
      </c>
      <c r="F407" s="222">
        <v>0</v>
      </c>
      <c r="G407" s="228">
        <v>2020</v>
      </c>
      <c r="H407" s="228">
        <v>2020</v>
      </c>
      <c r="I407" s="224" t="s">
        <v>1481</v>
      </c>
      <c r="J407" s="224" t="s">
        <v>2224</v>
      </c>
      <c r="K407" s="229" t="s">
        <v>1481</v>
      </c>
      <c r="L407" s="229" t="s">
        <v>2224</v>
      </c>
      <c r="M407" s="226"/>
      <c r="N407" s="226"/>
    </row>
    <row r="408" spans="1:14" ht="47.25" x14ac:dyDescent="0.25">
      <c r="A408" s="205">
        <f t="shared" si="9"/>
        <v>351</v>
      </c>
      <c r="B408" s="133" t="s">
        <v>1546</v>
      </c>
      <c r="C408" s="138" t="s">
        <v>1547</v>
      </c>
      <c r="D408" s="222">
        <v>0</v>
      </c>
      <c r="E408" s="134">
        <v>0</v>
      </c>
      <c r="F408" s="222">
        <v>0</v>
      </c>
      <c r="G408" s="223">
        <v>2020</v>
      </c>
      <c r="H408" s="223">
        <v>2020</v>
      </c>
      <c r="I408" s="224" t="s">
        <v>2223</v>
      </c>
      <c r="J408" s="224" t="s">
        <v>2224</v>
      </c>
      <c r="K408" s="225" t="s">
        <v>2223</v>
      </c>
      <c r="L408" s="225" t="s">
        <v>2224</v>
      </c>
      <c r="M408" s="226"/>
      <c r="N408" s="226"/>
    </row>
    <row r="409" spans="1:14" ht="30.75" x14ac:dyDescent="0.25">
      <c r="A409" s="205"/>
      <c r="B409" s="191" t="s">
        <v>646</v>
      </c>
      <c r="C409" s="188"/>
      <c r="D409" s="198">
        <v>11.420000000000002</v>
      </c>
      <c r="E409" s="201">
        <v>0</v>
      </c>
      <c r="F409" s="198">
        <v>1.3776000000000002</v>
      </c>
      <c r="G409" s="223"/>
      <c r="H409" s="247"/>
      <c r="I409" s="248"/>
      <c r="J409" s="248"/>
      <c r="K409" s="225"/>
      <c r="L409" s="250"/>
      <c r="M409" s="226"/>
      <c r="N409" s="226"/>
    </row>
    <row r="410" spans="1:14" ht="94.5" x14ac:dyDescent="0.25">
      <c r="A410" s="205">
        <f t="shared" si="9"/>
        <v>352</v>
      </c>
      <c r="B410" s="133" t="s">
        <v>647</v>
      </c>
      <c r="C410" s="138" t="s">
        <v>648</v>
      </c>
      <c r="D410" s="222">
        <v>2</v>
      </c>
      <c r="E410" s="134">
        <v>0</v>
      </c>
      <c r="F410" s="222">
        <v>0</v>
      </c>
      <c r="G410" s="223">
        <v>2018</v>
      </c>
      <c r="H410" s="223">
        <v>2020</v>
      </c>
      <c r="I410" s="224" t="s">
        <v>2223</v>
      </c>
      <c r="J410" s="224" t="s">
        <v>2224</v>
      </c>
      <c r="K410" s="225" t="s">
        <v>2223</v>
      </c>
      <c r="L410" s="225" t="s">
        <v>2224</v>
      </c>
      <c r="M410" s="226"/>
      <c r="N410" s="226"/>
    </row>
    <row r="411" spans="1:14" ht="94.5" x14ac:dyDescent="0.25">
      <c r="A411" s="205">
        <f t="shared" si="9"/>
        <v>353</v>
      </c>
      <c r="B411" s="133" t="s">
        <v>1925</v>
      </c>
      <c r="C411" s="138" t="s">
        <v>1926</v>
      </c>
      <c r="D411" s="222">
        <v>0</v>
      </c>
      <c r="E411" s="134">
        <v>0</v>
      </c>
      <c r="F411" s="222">
        <v>0</v>
      </c>
      <c r="G411" s="223">
        <v>2020</v>
      </c>
      <c r="H411" s="223">
        <v>2020</v>
      </c>
      <c r="I411" s="224" t="s">
        <v>1481</v>
      </c>
      <c r="J411" s="224" t="s">
        <v>2224</v>
      </c>
      <c r="K411" s="225" t="s">
        <v>1481</v>
      </c>
      <c r="L411" s="225" t="s">
        <v>2224</v>
      </c>
      <c r="M411" s="226"/>
      <c r="N411" s="226"/>
    </row>
    <row r="412" spans="1:14" ht="63" x14ac:dyDescent="0.25">
      <c r="A412" s="205">
        <f t="shared" si="9"/>
        <v>354</v>
      </c>
      <c r="B412" s="133" t="s">
        <v>1927</v>
      </c>
      <c r="C412" s="138" t="s">
        <v>649</v>
      </c>
      <c r="D412" s="222">
        <v>1.26</v>
      </c>
      <c r="E412" s="134">
        <v>0</v>
      </c>
      <c r="F412" s="222">
        <v>0</v>
      </c>
      <c r="G412" s="223">
        <v>2018</v>
      </c>
      <c r="H412" s="223">
        <v>2020</v>
      </c>
      <c r="I412" s="224" t="s">
        <v>2223</v>
      </c>
      <c r="J412" s="224" t="s">
        <v>2224</v>
      </c>
      <c r="K412" s="225" t="s">
        <v>2223</v>
      </c>
      <c r="L412" s="225" t="s">
        <v>2224</v>
      </c>
      <c r="M412" s="226"/>
      <c r="N412" s="226"/>
    </row>
    <row r="413" spans="1:14" ht="63" x14ac:dyDescent="0.25">
      <c r="A413" s="205">
        <f t="shared" si="9"/>
        <v>355</v>
      </c>
      <c r="B413" s="133" t="s">
        <v>650</v>
      </c>
      <c r="C413" s="138" t="s">
        <v>651</v>
      </c>
      <c r="D413" s="222">
        <v>0</v>
      </c>
      <c r="E413" s="134">
        <v>0</v>
      </c>
      <c r="F413" s="222">
        <v>0</v>
      </c>
      <c r="G413" s="223">
        <v>2018</v>
      </c>
      <c r="H413" s="223">
        <v>2021</v>
      </c>
      <c r="I413" s="224" t="s">
        <v>2223</v>
      </c>
      <c r="J413" s="224" t="s">
        <v>2224</v>
      </c>
      <c r="K413" s="225" t="s">
        <v>1481</v>
      </c>
      <c r="L413" s="225" t="s">
        <v>2224</v>
      </c>
      <c r="M413" s="226"/>
      <c r="N413" s="226"/>
    </row>
    <row r="414" spans="1:14" ht="94.5" x14ac:dyDescent="0.25">
      <c r="A414" s="205">
        <f t="shared" si="9"/>
        <v>356</v>
      </c>
      <c r="B414" s="133" t="s">
        <v>652</v>
      </c>
      <c r="C414" s="138" t="s">
        <v>653</v>
      </c>
      <c r="D414" s="222">
        <v>0</v>
      </c>
      <c r="E414" s="134">
        <v>0</v>
      </c>
      <c r="F414" s="222">
        <v>0</v>
      </c>
      <c r="G414" s="223">
        <v>2018</v>
      </c>
      <c r="H414" s="223">
        <v>2021</v>
      </c>
      <c r="I414" s="224" t="s">
        <v>1481</v>
      </c>
      <c r="J414" s="224" t="s">
        <v>2224</v>
      </c>
      <c r="K414" s="225" t="s">
        <v>1481</v>
      </c>
      <c r="L414" s="225" t="s">
        <v>2224</v>
      </c>
      <c r="M414" s="226"/>
      <c r="N414" s="226"/>
    </row>
    <row r="415" spans="1:14" ht="78.75" x14ac:dyDescent="0.25">
      <c r="A415" s="205">
        <f t="shared" si="9"/>
        <v>357</v>
      </c>
      <c r="B415" s="133" t="s">
        <v>654</v>
      </c>
      <c r="C415" s="138" t="s">
        <v>655</v>
      </c>
      <c r="D415" s="222">
        <v>0</v>
      </c>
      <c r="E415" s="134">
        <v>0</v>
      </c>
      <c r="F415" s="222">
        <v>0</v>
      </c>
      <c r="G415" s="223">
        <v>2018</v>
      </c>
      <c r="H415" s="223">
        <v>2020</v>
      </c>
      <c r="I415" s="224" t="s">
        <v>1481</v>
      </c>
      <c r="J415" s="224" t="s">
        <v>2224</v>
      </c>
      <c r="K415" s="225" t="s">
        <v>1481</v>
      </c>
      <c r="L415" s="225" t="s">
        <v>2224</v>
      </c>
      <c r="M415" s="226"/>
      <c r="N415" s="226"/>
    </row>
    <row r="416" spans="1:14" ht="31.5" x14ac:dyDescent="0.25">
      <c r="A416" s="205">
        <f t="shared" si="9"/>
        <v>358</v>
      </c>
      <c r="B416" s="133" t="s">
        <v>656</v>
      </c>
      <c r="C416" s="138" t="s">
        <v>657</v>
      </c>
      <c r="D416" s="222">
        <v>0</v>
      </c>
      <c r="E416" s="134">
        <v>0</v>
      </c>
      <c r="F416" s="222">
        <v>0</v>
      </c>
      <c r="G416" s="223">
        <v>2019</v>
      </c>
      <c r="H416" s="223">
        <v>2020</v>
      </c>
      <c r="I416" s="224" t="s">
        <v>1481</v>
      </c>
      <c r="J416" s="224" t="s">
        <v>2224</v>
      </c>
      <c r="K416" s="225" t="s">
        <v>1481</v>
      </c>
      <c r="L416" s="225" t="s">
        <v>2224</v>
      </c>
      <c r="M416" s="226"/>
      <c r="N416" s="226"/>
    </row>
    <row r="417" spans="1:14" ht="31.5" x14ac:dyDescent="0.25">
      <c r="A417" s="205">
        <f t="shared" si="9"/>
        <v>359</v>
      </c>
      <c r="B417" s="133" t="s">
        <v>658</v>
      </c>
      <c r="C417" s="138" t="s">
        <v>659</v>
      </c>
      <c r="D417" s="222">
        <v>0</v>
      </c>
      <c r="E417" s="134">
        <v>0</v>
      </c>
      <c r="F417" s="222">
        <v>0</v>
      </c>
      <c r="G417" s="223">
        <v>2019</v>
      </c>
      <c r="H417" s="223">
        <v>2020</v>
      </c>
      <c r="I417" s="224" t="s">
        <v>1481</v>
      </c>
      <c r="J417" s="224" t="s">
        <v>2224</v>
      </c>
      <c r="K417" s="225" t="s">
        <v>2223</v>
      </c>
      <c r="L417" s="225" t="s">
        <v>2224</v>
      </c>
      <c r="M417" s="226"/>
      <c r="N417" s="226"/>
    </row>
    <row r="418" spans="1:14" ht="31.5" x14ac:dyDescent="0.25">
      <c r="A418" s="205">
        <f t="shared" si="9"/>
        <v>360</v>
      </c>
      <c r="B418" s="133" t="s">
        <v>660</v>
      </c>
      <c r="C418" s="138" t="s">
        <v>661</v>
      </c>
      <c r="D418" s="222">
        <v>0</v>
      </c>
      <c r="E418" s="134">
        <v>0</v>
      </c>
      <c r="F418" s="222">
        <v>0</v>
      </c>
      <c r="G418" s="223">
        <v>2019</v>
      </c>
      <c r="H418" s="223">
        <v>2020</v>
      </c>
      <c r="I418" s="224" t="s">
        <v>1481</v>
      </c>
      <c r="J418" s="224" t="s">
        <v>2224</v>
      </c>
      <c r="K418" s="225" t="s">
        <v>1481</v>
      </c>
      <c r="L418" s="225" t="s">
        <v>2224</v>
      </c>
      <c r="M418" s="226"/>
      <c r="N418" s="226"/>
    </row>
    <row r="419" spans="1:14" ht="78.75" x14ac:dyDescent="0.25">
      <c r="A419" s="205">
        <f t="shared" si="9"/>
        <v>361</v>
      </c>
      <c r="B419" s="133" t="s">
        <v>662</v>
      </c>
      <c r="C419" s="138" t="s">
        <v>663</v>
      </c>
      <c r="D419" s="222">
        <v>0</v>
      </c>
      <c r="E419" s="134">
        <v>0</v>
      </c>
      <c r="F419" s="222">
        <v>0</v>
      </c>
      <c r="G419" s="223">
        <v>2019</v>
      </c>
      <c r="H419" s="223">
        <v>2020</v>
      </c>
      <c r="I419" s="224" t="s">
        <v>2223</v>
      </c>
      <c r="J419" s="224" t="s">
        <v>2224</v>
      </c>
      <c r="K419" s="225" t="s">
        <v>1481</v>
      </c>
      <c r="L419" s="225" t="s">
        <v>2224</v>
      </c>
      <c r="M419" s="226"/>
      <c r="N419" s="226"/>
    </row>
    <row r="420" spans="1:14" ht="63" x14ac:dyDescent="0.25">
      <c r="A420" s="205">
        <f t="shared" si="9"/>
        <v>362</v>
      </c>
      <c r="B420" s="133" t="s">
        <v>664</v>
      </c>
      <c r="C420" s="138" t="s">
        <v>665</v>
      </c>
      <c r="D420" s="222">
        <v>0.4</v>
      </c>
      <c r="E420" s="134">
        <v>0</v>
      </c>
      <c r="F420" s="222">
        <v>0</v>
      </c>
      <c r="G420" s="223">
        <v>2018</v>
      </c>
      <c r="H420" s="223">
        <v>2020</v>
      </c>
      <c r="I420" s="224" t="s">
        <v>2223</v>
      </c>
      <c r="J420" s="224" t="s">
        <v>2224</v>
      </c>
      <c r="K420" s="225" t="s">
        <v>2223</v>
      </c>
      <c r="L420" s="225" t="s">
        <v>2224</v>
      </c>
      <c r="M420" s="226"/>
      <c r="N420" s="226"/>
    </row>
    <row r="421" spans="1:14" ht="78.75" x14ac:dyDescent="0.25">
      <c r="A421" s="205">
        <f t="shared" si="9"/>
        <v>363</v>
      </c>
      <c r="B421" s="133" t="s">
        <v>666</v>
      </c>
      <c r="C421" s="138" t="s">
        <v>667</v>
      </c>
      <c r="D421" s="222">
        <v>0.4</v>
      </c>
      <c r="E421" s="134">
        <v>0</v>
      </c>
      <c r="F421" s="222">
        <v>0.23200000000000001</v>
      </c>
      <c r="G421" s="223">
        <v>2018</v>
      </c>
      <c r="H421" s="223">
        <v>2020</v>
      </c>
      <c r="I421" s="224" t="s">
        <v>2223</v>
      </c>
      <c r="J421" s="224" t="s">
        <v>2224</v>
      </c>
      <c r="K421" s="225" t="s">
        <v>2223</v>
      </c>
      <c r="L421" s="225" t="s">
        <v>2224</v>
      </c>
      <c r="M421" s="226"/>
      <c r="N421" s="226"/>
    </row>
    <row r="422" spans="1:14" ht="31.5" x14ac:dyDescent="0.25">
      <c r="A422" s="205">
        <f t="shared" si="9"/>
        <v>364</v>
      </c>
      <c r="B422" s="133" t="s">
        <v>668</v>
      </c>
      <c r="C422" s="138" t="s">
        <v>669</v>
      </c>
      <c r="D422" s="222">
        <v>0</v>
      </c>
      <c r="E422" s="134">
        <v>0</v>
      </c>
      <c r="F422" s="222">
        <v>0</v>
      </c>
      <c r="G422" s="223">
        <v>2020</v>
      </c>
      <c r="H422" s="223">
        <v>2020</v>
      </c>
      <c r="I422" s="224" t="s">
        <v>2223</v>
      </c>
      <c r="J422" s="224" t="s">
        <v>2224</v>
      </c>
      <c r="K422" s="225" t="s">
        <v>2223</v>
      </c>
      <c r="L422" s="225" t="s">
        <v>2224</v>
      </c>
      <c r="M422" s="226"/>
      <c r="N422" s="226"/>
    </row>
    <row r="423" spans="1:14" ht="63" x14ac:dyDescent="0.25">
      <c r="A423" s="205">
        <f t="shared" si="9"/>
        <v>365</v>
      </c>
      <c r="B423" s="133" t="s">
        <v>670</v>
      </c>
      <c r="C423" s="138" t="s">
        <v>671</v>
      </c>
      <c r="D423" s="222">
        <v>2</v>
      </c>
      <c r="E423" s="134">
        <v>0</v>
      </c>
      <c r="F423" s="222">
        <v>0</v>
      </c>
      <c r="G423" s="223">
        <v>2018</v>
      </c>
      <c r="H423" s="223">
        <v>2020</v>
      </c>
      <c r="I423" s="224" t="s">
        <v>2223</v>
      </c>
      <c r="J423" s="224" t="s">
        <v>2224</v>
      </c>
      <c r="K423" s="225" t="s">
        <v>2223</v>
      </c>
      <c r="L423" s="225" t="s">
        <v>2224</v>
      </c>
      <c r="M423" s="226"/>
      <c r="N423" s="226"/>
    </row>
    <row r="424" spans="1:14" ht="78.75" x14ac:dyDescent="0.25">
      <c r="A424" s="205">
        <f t="shared" si="9"/>
        <v>366</v>
      </c>
      <c r="B424" s="133" t="s">
        <v>672</v>
      </c>
      <c r="C424" s="138" t="s">
        <v>673</v>
      </c>
      <c r="D424" s="222">
        <v>1.26</v>
      </c>
      <c r="E424" s="134">
        <v>0</v>
      </c>
      <c r="F424" s="222">
        <v>0.98260000000000003</v>
      </c>
      <c r="G424" s="223">
        <v>2018</v>
      </c>
      <c r="H424" s="223">
        <v>2021</v>
      </c>
      <c r="I424" s="224" t="s">
        <v>2223</v>
      </c>
      <c r="J424" s="224" t="s">
        <v>2224</v>
      </c>
      <c r="K424" s="225" t="s">
        <v>2223</v>
      </c>
      <c r="L424" s="225" t="s">
        <v>2224</v>
      </c>
      <c r="M424" s="226"/>
      <c r="N424" s="226"/>
    </row>
    <row r="425" spans="1:14" ht="78.75" x14ac:dyDescent="0.25">
      <c r="A425" s="205">
        <f t="shared" si="9"/>
        <v>367</v>
      </c>
      <c r="B425" s="133" t="s">
        <v>674</v>
      </c>
      <c r="C425" s="138" t="s">
        <v>675</v>
      </c>
      <c r="D425" s="222">
        <v>0</v>
      </c>
      <c r="E425" s="134">
        <v>0</v>
      </c>
      <c r="F425" s="222">
        <v>0.16300000000000001</v>
      </c>
      <c r="G425" s="223">
        <v>2019</v>
      </c>
      <c r="H425" s="223">
        <v>2020</v>
      </c>
      <c r="I425" s="224" t="s">
        <v>2223</v>
      </c>
      <c r="J425" s="224" t="s">
        <v>2224</v>
      </c>
      <c r="K425" s="225" t="s">
        <v>2223</v>
      </c>
      <c r="L425" s="225" t="s">
        <v>2224</v>
      </c>
      <c r="M425" s="226"/>
      <c r="N425" s="226"/>
    </row>
    <row r="426" spans="1:14" ht="78.75" x14ac:dyDescent="0.25">
      <c r="A426" s="205">
        <f t="shared" si="9"/>
        <v>368</v>
      </c>
      <c r="B426" s="133" t="s">
        <v>676</v>
      </c>
      <c r="C426" s="138" t="s">
        <v>1709</v>
      </c>
      <c r="D426" s="222">
        <v>0.4</v>
      </c>
      <c r="E426" s="134">
        <v>0</v>
      </c>
      <c r="F426" s="222">
        <v>0</v>
      </c>
      <c r="G426" s="223">
        <v>2019</v>
      </c>
      <c r="H426" s="223">
        <v>2020</v>
      </c>
      <c r="I426" s="224" t="s">
        <v>2223</v>
      </c>
      <c r="J426" s="224" t="s">
        <v>2224</v>
      </c>
      <c r="K426" s="225" t="s">
        <v>2223</v>
      </c>
      <c r="L426" s="225" t="s">
        <v>2224</v>
      </c>
      <c r="M426" s="226"/>
      <c r="N426" s="226"/>
    </row>
    <row r="427" spans="1:14" ht="78.75" x14ac:dyDescent="0.25">
      <c r="A427" s="205">
        <f t="shared" si="9"/>
        <v>369</v>
      </c>
      <c r="B427" s="133" t="s">
        <v>1928</v>
      </c>
      <c r="C427" s="139" t="s">
        <v>677</v>
      </c>
      <c r="D427" s="222">
        <v>0.25</v>
      </c>
      <c r="E427" s="134">
        <v>0</v>
      </c>
      <c r="F427" s="222">
        <v>0</v>
      </c>
      <c r="G427" s="223">
        <v>2019</v>
      </c>
      <c r="H427" s="223">
        <v>2020</v>
      </c>
      <c r="I427" s="224" t="s">
        <v>2223</v>
      </c>
      <c r="J427" s="224" t="s">
        <v>2224</v>
      </c>
      <c r="K427" s="225" t="s">
        <v>2223</v>
      </c>
      <c r="L427" s="225" t="s">
        <v>2224</v>
      </c>
      <c r="M427" s="226"/>
      <c r="N427" s="226"/>
    </row>
    <row r="428" spans="1:14" ht="63" x14ac:dyDescent="0.25">
      <c r="A428" s="205">
        <f t="shared" si="9"/>
        <v>370</v>
      </c>
      <c r="B428" s="133" t="s">
        <v>1929</v>
      </c>
      <c r="C428" s="138" t="s">
        <v>1710</v>
      </c>
      <c r="D428" s="222">
        <v>0.63</v>
      </c>
      <c r="E428" s="134">
        <v>0</v>
      </c>
      <c r="F428" s="222">
        <v>0</v>
      </c>
      <c r="G428" s="223">
        <v>2020</v>
      </c>
      <c r="H428" s="223">
        <v>2020</v>
      </c>
      <c r="I428" s="224" t="s">
        <v>2223</v>
      </c>
      <c r="J428" s="224" t="s">
        <v>2224</v>
      </c>
      <c r="K428" s="225" t="s">
        <v>2223</v>
      </c>
      <c r="L428" s="225" t="s">
        <v>2224</v>
      </c>
      <c r="M428" s="226"/>
      <c r="N428" s="226"/>
    </row>
    <row r="429" spans="1:14" ht="110.25" x14ac:dyDescent="0.25">
      <c r="A429" s="205">
        <f t="shared" si="9"/>
        <v>371</v>
      </c>
      <c r="B429" s="133" t="s">
        <v>1930</v>
      </c>
      <c r="C429" s="138" t="s">
        <v>1711</v>
      </c>
      <c r="D429" s="222">
        <v>0.4</v>
      </c>
      <c r="E429" s="134">
        <v>0</v>
      </c>
      <c r="F429" s="222">
        <v>0</v>
      </c>
      <c r="G429" s="223">
        <v>2019</v>
      </c>
      <c r="H429" s="223">
        <v>2020</v>
      </c>
      <c r="I429" s="224" t="s">
        <v>2223</v>
      </c>
      <c r="J429" s="224" t="s">
        <v>2224</v>
      </c>
      <c r="K429" s="225" t="s">
        <v>2223</v>
      </c>
      <c r="L429" s="225" t="s">
        <v>2224</v>
      </c>
      <c r="M429" s="226"/>
      <c r="N429" s="226"/>
    </row>
    <row r="430" spans="1:14" ht="47.25" x14ac:dyDescent="0.25">
      <c r="A430" s="205">
        <f t="shared" si="9"/>
        <v>372</v>
      </c>
      <c r="B430" s="133" t="s">
        <v>678</v>
      </c>
      <c r="C430" s="138" t="s">
        <v>1712</v>
      </c>
      <c r="D430" s="222">
        <v>0.16</v>
      </c>
      <c r="E430" s="134">
        <v>0</v>
      </c>
      <c r="F430" s="222">
        <v>0</v>
      </c>
      <c r="G430" s="223">
        <v>2020</v>
      </c>
      <c r="H430" s="223">
        <v>2020</v>
      </c>
      <c r="I430" s="224" t="s">
        <v>2223</v>
      </c>
      <c r="J430" s="224" t="s">
        <v>2224</v>
      </c>
      <c r="K430" s="225" t="s">
        <v>2223</v>
      </c>
      <c r="L430" s="225" t="s">
        <v>2224</v>
      </c>
      <c r="M430" s="226"/>
      <c r="N430" s="226"/>
    </row>
    <row r="431" spans="1:14" ht="63" x14ac:dyDescent="0.25">
      <c r="A431" s="205">
        <f t="shared" si="9"/>
        <v>373</v>
      </c>
      <c r="B431" s="133" t="s">
        <v>679</v>
      </c>
      <c r="C431" s="138" t="s">
        <v>680</v>
      </c>
      <c r="D431" s="222">
        <v>0</v>
      </c>
      <c r="E431" s="134">
        <v>0</v>
      </c>
      <c r="F431" s="222">
        <v>0</v>
      </c>
      <c r="G431" s="223">
        <v>2019</v>
      </c>
      <c r="H431" s="223">
        <v>2020</v>
      </c>
      <c r="I431" s="224" t="s">
        <v>2223</v>
      </c>
      <c r="J431" s="224" t="s">
        <v>2224</v>
      </c>
      <c r="K431" s="225" t="s">
        <v>2223</v>
      </c>
      <c r="L431" s="225" t="s">
        <v>2224</v>
      </c>
      <c r="M431" s="226"/>
      <c r="N431" s="226"/>
    </row>
    <row r="432" spans="1:14" ht="47.25" x14ac:dyDescent="0.25">
      <c r="A432" s="205">
        <f t="shared" si="9"/>
        <v>374</v>
      </c>
      <c r="B432" s="133" t="s">
        <v>681</v>
      </c>
      <c r="C432" s="138" t="s">
        <v>682</v>
      </c>
      <c r="D432" s="222">
        <v>0.4</v>
      </c>
      <c r="E432" s="134">
        <v>0</v>
      </c>
      <c r="F432" s="222">
        <v>0</v>
      </c>
      <c r="G432" s="223">
        <v>2019</v>
      </c>
      <c r="H432" s="223">
        <v>2020</v>
      </c>
      <c r="I432" s="224" t="s">
        <v>2223</v>
      </c>
      <c r="J432" s="224" t="s">
        <v>2224</v>
      </c>
      <c r="K432" s="225" t="s">
        <v>2223</v>
      </c>
      <c r="L432" s="225" t="s">
        <v>2224</v>
      </c>
      <c r="M432" s="226"/>
      <c r="N432" s="226"/>
    </row>
    <row r="433" spans="1:14" ht="63" x14ac:dyDescent="0.25">
      <c r="A433" s="205">
        <f t="shared" si="9"/>
        <v>375</v>
      </c>
      <c r="B433" s="133" t="s">
        <v>1931</v>
      </c>
      <c r="C433" s="138" t="s">
        <v>683</v>
      </c>
      <c r="D433" s="222">
        <v>0.4</v>
      </c>
      <c r="E433" s="134">
        <v>0</v>
      </c>
      <c r="F433" s="222">
        <v>0</v>
      </c>
      <c r="G433" s="223">
        <v>2019</v>
      </c>
      <c r="H433" s="223">
        <v>2020</v>
      </c>
      <c r="I433" s="224" t="s">
        <v>2223</v>
      </c>
      <c r="J433" s="224" t="s">
        <v>2224</v>
      </c>
      <c r="K433" s="225" t="s">
        <v>2223</v>
      </c>
      <c r="L433" s="225" t="s">
        <v>2224</v>
      </c>
      <c r="M433" s="226"/>
      <c r="N433" s="226"/>
    </row>
    <row r="434" spans="1:14" ht="47.25" x14ac:dyDescent="0.25">
      <c r="A434" s="205">
        <f t="shared" si="9"/>
        <v>376</v>
      </c>
      <c r="B434" s="133" t="s">
        <v>1932</v>
      </c>
      <c r="C434" s="205" t="s">
        <v>684</v>
      </c>
      <c r="D434" s="222">
        <v>0.4</v>
      </c>
      <c r="E434" s="134">
        <v>0</v>
      </c>
      <c r="F434" s="222">
        <v>0</v>
      </c>
      <c r="G434" s="223">
        <v>2019</v>
      </c>
      <c r="H434" s="223">
        <v>2020</v>
      </c>
      <c r="I434" s="224" t="s">
        <v>2223</v>
      </c>
      <c r="J434" s="224" t="s">
        <v>2224</v>
      </c>
      <c r="K434" s="225" t="s">
        <v>2223</v>
      </c>
      <c r="L434" s="225" t="s">
        <v>2224</v>
      </c>
      <c r="M434" s="226"/>
      <c r="N434" s="226"/>
    </row>
    <row r="435" spans="1:14" ht="63" x14ac:dyDescent="0.25">
      <c r="A435" s="205">
        <f t="shared" si="9"/>
        <v>377</v>
      </c>
      <c r="B435" s="133" t="s">
        <v>685</v>
      </c>
      <c r="C435" s="205" t="s">
        <v>1713</v>
      </c>
      <c r="D435" s="222">
        <v>0.16</v>
      </c>
      <c r="E435" s="134">
        <v>0</v>
      </c>
      <c r="F435" s="222">
        <v>0</v>
      </c>
      <c r="G435" s="223">
        <v>2020</v>
      </c>
      <c r="H435" s="223">
        <v>2020</v>
      </c>
      <c r="I435" s="224" t="s">
        <v>2223</v>
      </c>
      <c r="J435" s="224" t="s">
        <v>2224</v>
      </c>
      <c r="K435" s="225" t="s">
        <v>2223</v>
      </c>
      <c r="L435" s="225" t="s">
        <v>2224</v>
      </c>
      <c r="M435" s="226"/>
      <c r="N435" s="226"/>
    </row>
    <row r="436" spans="1:14" ht="78.75" x14ac:dyDescent="0.25">
      <c r="A436" s="205">
        <f t="shared" si="9"/>
        <v>378</v>
      </c>
      <c r="B436" s="133" t="s">
        <v>686</v>
      </c>
      <c r="C436" s="205" t="s">
        <v>1714</v>
      </c>
      <c r="D436" s="222">
        <v>0.4</v>
      </c>
      <c r="E436" s="134">
        <v>0</v>
      </c>
      <c r="F436" s="222">
        <v>0</v>
      </c>
      <c r="G436" s="223">
        <v>2020</v>
      </c>
      <c r="H436" s="223">
        <v>2020</v>
      </c>
      <c r="I436" s="224" t="s">
        <v>2223</v>
      </c>
      <c r="J436" s="224" t="s">
        <v>2224</v>
      </c>
      <c r="K436" s="225" t="s">
        <v>2223</v>
      </c>
      <c r="L436" s="225" t="s">
        <v>2224</v>
      </c>
      <c r="M436" s="226"/>
      <c r="N436" s="226"/>
    </row>
    <row r="437" spans="1:14" ht="78.75" x14ac:dyDescent="0.25">
      <c r="A437" s="205">
        <f t="shared" si="9"/>
        <v>379</v>
      </c>
      <c r="B437" s="133" t="s">
        <v>1933</v>
      </c>
      <c r="C437" s="205" t="s">
        <v>687</v>
      </c>
      <c r="D437" s="222">
        <v>0</v>
      </c>
      <c r="E437" s="134">
        <v>0</v>
      </c>
      <c r="F437" s="222">
        <v>0</v>
      </c>
      <c r="G437" s="223">
        <v>2020</v>
      </c>
      <c r="H437" s="223">
        <v>2020</v>
      </c>
      <c r="I437" s="224" t="s">
        <v>1481</v>
      </c>
      <c r="J437" s="224" t="s">
        <v>2224</v>
      </c>
      <c r="K437" s="225" t="s">
        <v>2223</v>
      </c>
      <c r="L437" s="225" t="s">
        <v>2224</v>
      </c>
      <c r="M437" s="226"/>
      <c r="N437" s="226"/>
    </row>
    <row r="438" spans="1:14" ht="78.75" x14ac:dyDescent="0.25">
      <c r="A438" s="205">
        <f t="shared" si="9"/>
        <v>380</v>
      </c>
      <c r="B438" s="133" t="s">
        <v>1934</v>
      </c>
      <c r="C438" s="205" t="s">
        <v>688</v>
      </c>
      <c r="D438" s="222">
        <v>0.25</v>
      </c>
      <c r="E438" s="134">
        <v>0</v>
      </c>
      <c r="F438" s="222">
        <v>0</v>
      </c>
      <c r="G438" s="223">
        <v>2020</v>
      </c>
      <c r="H438" s="223">
        <v>2020</v>
      </c>
      <c r="I438" s="224" t="s">
        <v>2223</v>
      </c>
      <c r="J438" s="224" t="s">
        <v>2224</v>
      </c>
      <c r="K438" s="225" t="s">
        <v>2223</v>
      </c>
      <c r="L438" s="225" t="s">
        <v>2224</v>
      </c>
      <c r="M438" s="226"/>
      <c r="N438" s="226"/>
    </row>
    <row r="439" spans="1:14" ht="63" x14ac:dyDescent="0.25">
      <c r="A439" s="205">
        <f t="shared" si="9"/>
        <v>381</v>
      </c>
      <c r="B439" s="133" t="s">
        <v>689</v>
      </c>
      <c r="C439" s="205" t="s">
        <v>690</v>
      </c>
      <c r="D439" s="222">
        <v>0</v>
      </c>
      <c r="E439" s="134">
        <v>0</v>
      </c>
      <c r="F439" s="222">
        <v>0</v>
      </c>
      <c r="G439" s="223">
        <v>2018</v>
      </c>
      <c r="H439" s="223">
        <v>2020</v>
      </c>
      <c r="I439" s="224" t="s">
        <v>2223</v>
      </c>
      <c r="J439" s="224" t="s">
        <v>2224</v>
      </c>
      <c r="K439" s="225" t="s">
        <v>2223</v>
      </c>
      <c r="L439" s="225" t="s">
        <v>2224</v>
      </c>
      <c r="M439" s="226"/>
      <c r="N439" s="226"/>
    </row>
    <row r="440" spans="1:14" ht="78.75" x14ac:dyDescent="0.25">
      <c r="A440" s="205">
        <f t="shared" si="9"/>
        <v>382</v>
      </c>
      <c r="B440" s="133" t="s">
        <v>1548</v>
      </c>
      <c r="C440" s="205" t="s">
        <v>1549</v>
      </c>
      <c r="D440" s="222">
        <v>0.25</v>
      </c>
      <c r="E440" s="134">
        <v>0</v>
      </c>
      <c r="F440" s="222">
        <v>0</v>
      </c>
      <c r="G440" s="223">
        <v>2020</v>
      </c>
      <c r="H440" s="223">
        <v>2020</v>
      </c>
      <c r="I440" s="224" t="s">
        <v>2223</v>
      </c>
      <c r="J440" s="224" t="s">
        <v>2224</v>
      </c>
      <c r="K440" s="225" t="s">
        <v>2223</v>
      </c>
      <c r="L440" s="225" t="s">
        <v>2224</v>
      </c>
      <c r="M440" s="226"/>
      <c r="N440" s="226"/>
    </row>
    <row r="441" spans="1:14" ht="78.75" x14ac:dyDescent="0.25">
      <c r="A441" s="205">
        <f t="shared" si="9"/>
        <v>383</v>
      </c>
      <c r="B441" s="133" t="s">
        <v>1550</v>
      </c>
      <c r="C441" s="205" t="s">
        <v>1551</v>
      </c>
      <c r="D441" s="222">
        <v>0</v>
      </c>
      <c r="E441" s="134">
        <v>0</v>
      </c>
      <c r="F441" s="222">
        <v>0</v>
      </c>
      <c r="G441" s="223">
        <v>2020</v>
      </c>
      <c r="H441" s="223">
        <v>2020</v>
      </c>
      <c r="I441" s="224" t="s">
        <v>2223</v>
      </c>
      <c r="J441" s="224" t="s">
        <v>2224</v>
      </c>
      <c r="K441" s="225" t="s">
        <v>1481</v>
      </c>
      <c r="L441" s="225" t="s">
        <v>2224</v>
      </c>
      <c r="M441" s="226"/>
      <c r="N441" s="226"/>
    </row>
    <row r="442" spans="1:14" ht="94.5" x14ac:dyDescent="0.25">
      <c r="A442" s="205">
        <f t="shared" si="9"/>
        <v>384</v>
      </c>
      <c r="B442" s="133" t="s">
        <v>1935</v>
      </c>
      <c r="C442" s="205" t="s">
        <v>1552</v>
      </c>
      <c r="D442" s="222">
        <v>0</v>
      </c>
      <c r="E442" s="134">
        <v>0</v>
      </c>
      <c r="F442" s="222">
        <v>0</v>
      </c>
      <c r="G442" s="223">
        <v>2020</v>
      </c>
      <c r="H442" s="223">
        <v>2020</v>
      </c>
      <c r="I442" s="224" t="s">
        <v>1481</v>
      </c>
      <c r="J442" s="224" t="s">
        <v>2224</v>
      </c>
      <c r="K442" s="225" t="s">
        <v>1481</v>
      </c>
      <c r="L442" s="225" t="s">
        <v>2224</v>
      </c>
      <c r="M442" s="226"/>
      <c r="N442" s="226"/>
    </row>
    <row r="443" spans="1:14" ht="78.75" x14ac:dyDescent="0.25">
      <c r="A443" s="205">
        <f t="shared" si="9"/>
        <v>385</v>
      </c>
      <c r="B443" s="133" t="s">
        <v>1553</v>
      </c>
      <c r="C443" s="205" t="s">
        <v>1554</v>
      </c>
      <c r="D443" s="222">
        <v>0</v>
      </c>
      <c r="E443" s="134">
        <v>0</v>
      </c>
      <c r="F443" s="222">
        <v>0</v>
      </c>
      <c r="G443" s="223">
        <v>2018</v>
      </c>
      <c r="H443" s="223">
        <v>2020</v>
      </c>
      <c r="I443" s="224" t="s">
        <v>1481</v>
      </c>
      <c r="J443" s="224" t="s">
        <v>2224</v>
      </c>
      <c r="K443" s="225" t="s">
        <v>1481</v>
      </c>
      <c r="L443" s="225" t="s">
        <v>2224</v>
      </c>
      <c r="M443" s="226"/>
      <c r="N443" s="226"/>
    </row>
    <row r="444" spans="1:14" ht="63" x14ac:dyDescent="0.25">
      <c r="A444" s="205">
        <f t="shared" si="9"/>
        <v>386</v>
      </c>
      <c r="B444" s="133" t="s">
        <v>1936</v>
      </c>
      <c r="C444" s="205" t="s">
        <v>1555</v>
      </c>
      <c r="D444" s="222">
        <v>0</v>
      </c>
      <c r="E444" s="134">
        <v>0</v>
      </c>
      <c r="F444" s="222">
        <v>0</v>
      </c>
      <c r="G444" s="223">
        <v>2020</v>
      </c>
      <c r="H444" s="223">
        <v>2020</v>
      </c>
      <c r="I444" s="224" t="s">
        <v>2223</v>
      </c>
      <c r="J444" s="224" t="s">
        <v>2224</v>
      </c>
      <c r="K444" s="225" t="s">
        <v>1481</v>
      </c>
      <c r="L444" s="225" t="s">
        <v>2224</v>
      </c>
      <c r="M444" s="226"/>
      <c r="N444" s="226"/>
    </row>
    <row r="445" spans="1:14" ht="78.75" x14ac:dyDescent="0.25">
      <c r="A445" s="205">
        <f t="shared" si="9"/>
        <v>387</v>
      </c>
      <c r="B445" s="133" t="s">
        <v>1556</v>
      </c>
      <c r="C445" s="205" t="s">
        <v>1557</v>
      </c>
      <c r="D445" s="222">
        <v>0</v>
      </c>
      <c r="E445" s="134">
        <v>0</v>
      </c>
      <c r="F445" s="222">
        <v>0</v>
      </c>
      <c r="G445" s="223">
        <v>2020</v>
      </c>
      <c r="H445" s="223">
        <v>2020</v>
      </c>
      <c r="I445" s="224" t="s">
        <v>1481</v>
      </c>
      <c r="J445" s="224" t="s">
        <v>2224</v>
      </c>
      <c r="K445" s="225" t="s">
        <v>1481</v>
      </c>
      <c r="L445" s="225" t="s">
        <v>2224</v>
      </c>
      <c r="M445" s="226"/>
      <c r="N445" s="226"/>
    </row>
    <row r="446" spans="1:14" ht="63" x14ac:dyDescent="0.25">
      <c r="A446" s="205">
        <f t="shared" si="9"/>
        <v>388</v>
      </c>
      <c r="B446" s="133" t="s">
        <v>1558</v>
      </c>
      <c r="C446" s="205" t="s">
        <v>1559</v>
      </c>
      <c r="D446" s="222">
        <v>0</v>
      </c>
      <c r="E446" s="134">
        <v>0</v>
      </c>
      <c r="F446" s="222">
        <v>0</v>
      </c>
      <c r="G446" s="223">
        <v>2020</v>
      </c>
      <c r="H446" s="223">
        <v>2020</v>
      </c>
      <c r="I446" s="224" t="s">
        <v>1481</v>
      </c>
      <c r="J446" s="224" t="s">
        <v>2224</v>
      </c>
      <c r="K446" s="225" t="s">
        <v>1481</v>
      </c>
      <c r="L446" s="225" t="s">
        <v>2224</v>
      </c>
      <c r="M446" s="226"/>
      <c r="N446" s="226"/>
    </row>
    <row r="447" spans="1:14" ht="47.25" x14ac:dyDescent="0.25">
      <c r="A447" s="205">
        <f t="shared" si="9"/>
        <v>389</v>
      </c>
      <c r="B447" s="133" t="s">
        <v>1937</v>
      </c>
      <c r="C447" s="205" t="s">
        <v>1938</v>
      </c>
      <c r="D447" s="222">
        <v>0</v>
      </c>
      <c r="E447" s="134">
        <v>0</v>
      </c>
      <c r="F447" s="222">
        <v>0</v>
      </c>
      <c r="G447" s="223">
        <v>2020</v>
      </c>
      <c r="H447" s="223">
        <v>2021</v>
      </c>
      <c r="I447" s="224" t="s">
        <v>1481</v>
      </c>
      <c r="J447" s="224" t="s">
        <v>2224</v>
      </c>
      <c r="K447" s="225" t="s">
        <v>1481</v>
      </c>
      <c r="L447" s="225" t="s">
        <v>2224</v>
      </c>
      <c r="M447" s="226"/>
      <c r="N447" s="226"/>
    </row>
    <row r="448" spans="1:14" ht="78.75" x14ac:dyDescent="0.25">
      <c r="A448" s="205">
        <f t="shared" si="9"/>
        <v>390</v>
      </c>
      <c r="B448" s="133" t="s">
        <v>1939</v>
      </c>
      <c r="C448" s="205" t="s">
        <v>1940</v>
      </c>
      <c r="D448" s="222">
        <v>0</v>
      </c>
      <c r="E448" s="134">
        <v>0</v>
      </c>
      <c r="F448" s="222">
        <v>0</v>
      </c>
      <c r="G448" s="223">
        <v>2020</v>
      </c>
      <c r="H448" s="223">
        <v>2021</v>
      </c>
      <c r="I448" s="224" t="s">
        <v>1481</v>
      </c>
      <c r="J448" s="224" t="s">
        <v>2224</v>
      </c>
      <c r="K448" s="225" t="s">
        <v>1481</v>
      </c>
      <c r="L448" s="225" t="s">
        <v>2224</v>
      </c>
      <c r="M448" s="226"/>
      <c r="N448" s="226"/>
    </row>
    <row r="449" spans="1:14" ht="63" x14ac:dyDescent="0.25">
      <c r="A449" s="205">
        <f t="shared" si="9"/>
        <v>391</v>
      </c>
      <c r="B449" s="133" t="s">
        <v>1941</v>
      </c>
      <c r="C449" s="205" t="s">
        <v>1942</v>
      </c>
      <c r="D449" s="222">
        <v>0</v>
      </c>
      <c r="E449" s="134">
        <v>0</v>
      </c>
      <c r="F449" s="222">
        <v>0</v>
      </c>
      <c r="G449" s="223">
        <v>2018</v>
      </c>
      <c r="H449" s="223">
        <v>2020</v>
      </c>
      <c r="I449" s="224" t="s">
        <v>1481</v>
      </c>
      <c r="J449" s="224" t="s">
        <v>2224</v>
      </c>
      <c r="K449" s="225" t="s">
        <v>1481</v>
      </c>
      <c r="L449" s="225" t="s">
        <v>2224</v>
      </c>
      <c r="M449" s="226"/>
      <c r="N449" s="226"/>
    </row>
    <row r="450" spans="1:14" ht="30.75" x14ac:dyDescent="0.25">
      <c r="A450" s="205"/>
      <c r="B450" s="191" t="s">
        <v>691</v>
      </c>
      <c r="C450" s="188"/>
      <c r="D450" s="198">
        <v>0</v>
      </c>
      <c r="E450" s="201">
        <v>0</v>
      </c>
      <c r="F450" s="198">
        <v>0.35</v>
      </c>
      <c r="G450" s="223"/>
      <c r="H450" s="247"/>
      <c r="I450" s="248"/>
      <c r="J450" s="248"/>
      <c r="K450" s="225"/>
      <c r="L450" s="250"/>
      <c r="M450" s="226"/>
      <c r="N450" s="226"/>
    </row>
    <row r="451" spans="1:14" ht="47.25" x14ac:dyDescent="0.25">
      <c r="A451" s="205">
        <f t="shared" si="9"/>
        <v>392</v>
      </c>
      <c r="B451" s="133" t="s">
        <v>692</v>
      </c>
      <c r="C451" s="138" t="s">
        <v>693</v>
      </c>
      <c r="D451" s="222">
        <v>0</v>
      </c>
      <c r="E451" s="134">
        <v>0</v>
      </c>
      <c r="F451" s="222">
        <v>0</v>
      </c>
      <c r="G451" s="223">
        <v>2019</v>
      </c>
      <c r="H451" s="223">
        <v>2021</v>
      </c>
      <c r="I451" s="224" t="s">
        <v>1481</v>
      </c>
      <c r="J451" s="224" t="s">
        <v>2224</v>
      </c>
      <c r="K451" s="225" t="s">
        <v>2223</v>
      </c>
      <c r="L451" s="225" t="s">
        <v>2224</v>
      </c>
      <c r="M451" s="226"/>
      <c r="N451" s="226"/>
    </row>
    <row r="452" spans="1:14" ht="47.25" x14ac:dyDescent="0.25">
      <c r="A452" s="205">
        <f t="shared" si="9"/>
        <v>393</v>
      </c>
      <c r="B452" s="133" t="s">
        <v>694</v>
      </c>
      <c r="C452" s="138" t="s">
        <v>695</v>
      </c>
      <c r="D452" s="222">
        <v>0</v>
      </c>
      <c r="E452" s="134">
        <v>0</v>
      </c>
      <c r="F452" s="222">
        <v>0</v>
      </c>
      <c r="G452" s="223">
        <v>2019</v>
      </c>
      <c r="H452" s="223">
        <v>2020</v>
      </c>
      <c r="I452" s="224" t="s">
        <v>1481</v>
      </c>
      <c r="J452" s="224" t="s">
        <v>2224</v>
      </c>
      <c r="K452" s="225" t="s">
        <v>1481</v>
      </c>
      <c r="L452" s="225" t="s">
        <v>2224</v>
      </c>
      <c r="M452" s="226"/>
      <c r="N452" s="226"/>
    </row>
    <row r="453" spans="1:14" ht="63" x14ac:dyDescent="0.25">
      <c r="A453" s="205">
        <f t="shared" si="9"/>
        <v>394</v>
      </c>
      <c r="B453" s="133" t="s">
        <v>696</v>
      </c>
      <c r="C453" s="138" t="s">
        <v>697</v>
      </c>
      <c r="D453" s="222">
        <v>0</v>
      </c>
      <c r="E453" s="134">
        <v>0</v>
      </c>
      <c r="F453" s="222">
        <v>0</v>
      </c>
      <c r="G453" s="223">
        <v>2019</v>
      </c>
      <c r="H453" s="223">
        <v>2020</v>
      </c>
      <c r="I453" s="224" t="s">
        <v>2223</v>
      </c>
      <c r="J453" s="224" t="s">
        <v>2224</v>
      </c>
      <c r="K453" s="225" t="s">
        <v>1481</v>
      </c>
      <c r="L453" s="225" t="s">
        <v>2224</v>
      </c>
      <c r="M453" s="226"/>
      <c r="N453" s="226"/>
    </row>
    <row r="454" spans="1:14" ht="47.25" x14ac:dyDescent="0.25">
      <c r="A454" s="205">
        <f t="shared" si="9"/>
        <v>395</v>
      </c>
      <c r="B454" s="133" t="s">
        <v>698</v>
      </c>
      <c r="C454" s="138" t="s">
        <v>699</v>
      </c>
      <c r="D454" s="222">
        <v>0</v>
      </c>
      <c r="E454" s="134">
        <v>0</v>
      </c>
      <c r="F454" s="222">
        <v>0</v>
      </c>
      <c r="G454" s="223">
        <v>2019</v>
      </c>
      <c r="H454" s="223">
        <v>2020</v>
      </c>
      <c r="I454" s="224" t="s">
        <v>1481</v>
      </c>
      <c r="J454" s="224" t="s">
        <v>2224</v>
      </c>
      <c r="K454" s="225" t="s">
        <v>1481</v>
      </c>
      <c r="L454" s="225" t="s">
        <v>2224</v>
      </c>
      <c r="M454" s="226"/>
      <c r="N454" s="226"/>
    </row>
    <row r="455" spans="1:14" ht="94.5" x14ac:dyDescent="0.25">
      <c r="A455" s="205">
        <f t="shared" si="9"/>
        <v>396</v>
      </c>
      <c r="B455" s="133" t="s">
        <v>700</v>
      </c>
      <c r="C455" s="138" t="s">
        <v>701</v>
      </c>
      <c r="D455" s="222">
        <v>0</v>
      </c>
      <c r="E455" s="134">
        <v>0</v>
      </c>
      <c r="F455" s="222">
        <v>0</v>
      </c>
      <c r="G455" s="223">
        <v>2019</v>
      </c>
      <c r="H455" s="223">
        <v>2020</v>
      </c>
      <c r="I455" s="224" t="s">
        <v>2223</v>
      </c>
      <c r="J455" s="224" t="s">
        <v>2224</v>
      </c>
      <c r="K455" s="225" t="s">
        <v>2223</v>
      </c>
      <c r="L455" s="225" t="s">
        <v>2224</v>
      </c>
      <c r="M455" s="226"/>
      <c r="N455" s="226"/>
    </row>
    <row r="456" spans="1:14" ht="31.5" x14ac:dyDescent="0.25">
      <c r="A456" s="205">
        <f t="shared" si="9"/>
        <v>397</v>
      </c>
      <c r="B456" s="133" t="s">
        <v>1560</v>
      </c>
      <c r="C456" s="138" t="s">
        <v>1561</v>
      </c>
      <c r="D456" s="222">
        <v>0</v>
      </c>
      <c r="E456" s="134">
        <v>0</v>
      </c>
      <c r="F456" s="222">
        <v>0</v>
      </c>
      <c r="G456" s="223">
        <v>2020</v>
      </c>
      <c r="H456" s="223">
        <v>2021</v>
      </c>
      <c r="I456" s="224" t="s">
        <v>1481</v>
      </c>
      <c r="J456" s="224" t="s">
        <v>2224</v>
      </c>
      <c r="K456" s="225" t="s">
        <v>1481</v>
      </c>
      <c r="L456" s="225" t="s">
        <v>2224</v>
      </c>
      <c r="M456" s="226"/>
      <c r="N456" s="226"/>
    </row>
    <row r="457" spans="1:14" ht="78.75" x14ac:dyDescent="0.25">
      <c r="A457" s="205">
        <f t="shared" si="9"/>
        <v>398</v>
      </c>
      <c r="B457" s="133" t="s">
        <v>1562</v>
      </c>
      <c r="C457" s="138" t="s">
        <v>1563</v>
      </c>
      <c r="D457" s="222">
        <v>0</v>
      </c>
      <c r="E457" s="134">
        <v>0</v>
      </c>
      <c r="F457" s="222">
        <v>0.35</v>
      </c>
      <c r="G457" s="223">
        <v>2020</v>
      </c>
      <c r="H457" s="223">
        <v>2020</v>
      </c>
      <c r="I457" s="224" t="s">
        <v>2223</v>
      </c>
      <c r="J457" s="224" t="s">
        <v>2224</v>
      </c>
      <c r="K457" s="225" t="s">
        <v>2223</v>
      </c>
      <c r="L457" s="225" t="s">
        <v>2224</v>
      </c>
      <c r="M457" s="226"/>
      <c r="N457" s="226"/>
    </row>
    <row r="458" spans="1:14" ht="30.75" x14ac:dyDescent="0.25">
      <c r="A458" s="205"/>
      <c r="B458" s="191" t="s">
        <v>702</v>
      </c>
      <c r="C458" s="188"/>
      <c r="D458" s="168">
        <f>D459+D466+D480+D487+D507+D514+D525+D530+D535+D540+D543+D545+D549+D573+D581+D583+D589+D607+D617+D620+D625+D630+D645+D651+D661+D684+D686+D700+D703+D713+D718+D728+D755+D764+D767+D778+D820+D828+D831+D834+D845+D847+D849+D858+D861+D863</f>
        <v>20.885999999999999</v>
      </c>
      <c r="E458" s="201">
        <v>0</v>
      </c>
      <c r="F458" s="168">
        <f t="shared" ref="F458" si="10">F459+F466+F480+F487+F507+F514+F525+F530+F535+F540+F543+F545+F549+F573+F581+F583+F589+F607+F617+F620+F625+F630+F645+F651+F661+F684+F686+F700+F703+F713+F718+F728+F755+F764+F767+F778+F820+F828+F831+F834+F845+F847+F849+F858+F861+F863</f>
        <v>51.209539999999997</v>
      </c>
      <c r="G458" s="188"/>
      <c r="H458" s="188"/>
      <c r="I458" s="251"/>
      <c r="J458" s="251"/>
      <c r="K458" s="249"/>
      <c r="L458" s="249"/>
      <c r="M458" s="226"/>
      <c r="N458" s="226"/>
    </row>
    <row r="459" spans="1:14" ht="30.75" x14ac:dyDescent="0.25">
      <c r="A459" s="205"/>
      <c r="B459" s="191" t="s">
        <v>179</v>
      </c>
      <c r="C459" s="188"/>
      <c r="D459" s="198">
        <v>0</v>
      </c>
      <c r="E459" s="201">
        <v>0</v>
      </c>
      <c r="F459" s="198">
        <v>0.98099999999999998</v>
      </c>
      <c r="G459" s="223"/>
      <c r="H459" s="247"/>
      <c r="I459" s="248"/>
      <c r="J459" s="248"/>
      <c r="K459" s="225"/>
      <c r="L459" s="250"/>
      <c r="M459" s="226"/>
      <c r="N459" s="226"/>
    </row>
    <row r="460" spans="1:14" ht="63" x14ac:dyDescent="0.25">
      <c r="A460" s="205">
        <v>399</v>
      </c>
      <c r="B460" s="133" t="s">
        <v>703</v>
      </c>
      <c r="C460" s="138" t="s">
        <v>704</v>
      </c>
      <c r="D460" s="222">
        <v>0</v>
      </c>
      <c r="E460" s="134">
        <v>0</v>
      </c>
      <c r="F460" s="222">
        <v>0.316</v>
      </c>
      <c r="G460" s="223">
        <v>2015</v>
      </c>
      <c r="H460" s="223">
        <v>2021</v>
      </c>
      <c r="I460" s="224" t="s">
        <v>2223</v>
      </c>
      <c r="J460" s="224" t="s">
        <v>2224</v>
      </c>
      <c r="K460" s="225" t="s">
        <v>2223</v>
      </c>
      <c r="L460" s="225" t="s">
        <v>2223</v>
      </c>
      <c r="M460" s="226"/>
      <c r="N460" s="226"/>
    </row>
    <row r="461" spans="1:14" ht="63" x14ac:dyDescent="0.25">
      <c r="A461" s="205">
        <f t="shared" si="9"/>
        <v>400</v>
      </c>
      <c r="B461" s="133" t="s">
        <v>1943</v>
      </c>
      <c r="C461" s="138" t="s">
        <v>1715</v>
      </c>
      <c r="D461" s="222">
        <v>0</v>
      </c>
      <c r="E461" s="134">
        <v>0</v>
      </c>
      <c r="F461" s="222">
        <v>0</v>
      </c>
      <c r="G461" s="223">
        <v>2020</v>
      </c>
      <c r="H461" s="223">
        <v>2021</v>
      </c>
      <c r="I461" s="224" t="s">
        <v>1481</v>
      </c>
      <c r="J461" s="224" t="s">
        <v>2224</v>
      </c>
      <c r="K461" s="225" t="s">
        <v>1481</v>
      </c>
      <c r="L461" s="225" t="s">
        <v>1481</v>
      </c>
      <c r="M461" s="226"/>
      <c r="N461" s="226"/>
    </row>
    <row r="462" spans="1:14" ht="47.25" x14ac:dyDescent="0.25">
      <c r="A462" s="205">
        <f t="shared" si="9"/>
        <v>401</v>
      </c>
      <c r="B462" s="133" t="s">
        <v>1564</v>
      </c>
      <c r="C462" s="138" t="s">
        <v>1565</v>
      </c>
      <c r="D462" s="222">
        <v>0</v>
      </c>
      <c r="E462" s="134">
        <v>0</v>
      </c>
      <c r="F462" s="222">
        <v>0.29599999999999999</v>
      </c>
      <c r="G462" s="223">
        <v>2015</v>
      </c>
      <c r="H462" s="223">
        <v>2020</v>
      </c>
      <c r="I462" s="224" t="s">
        <v>2223</v>
      </c>
      <c r="J462" s="224" t="s">
        <v>2224</v>
      </c>
      <c r="K462" s="225" t="s">
        <v>2223</v>
      </c>
      <c r="L462" s="225" t="s">
        <v>2223</v>
      </c>
      <c r="M462" s="226"/>
      <c r="N462" s="226"/>
    </row>
    <row r="463" spans="1:14" ht="63" x14ac:dyDescent="0.25">
      <c r="A463" s="205">
        <f t="shared" si="9"/>
        <v>402</v>
      </c>
      <c r="B463" s="133" t="s">
        <v>1566</v>
      </c>
      <c r="C463" s="138" t="s">
        <v>1567</v>
      </c>
      <c r="D463" s="222">
        <v>0</v>
      </c>
      <c r="E463" s="134">
        <v>0</v>
      </c>
      <c r="F463" s="222">
        <v>0</v>
      </c>
      <c r="G463" s="223">
        <v>2015</v>
      </c>
      <c r="H463" s="223">
        <v>2020</v>
      </c>
      <c r="I463" s="224" t="s">
        <v>2223</v>
      </c>
      <c r="J463" s="224" t="s">
        <v>2224</v>
      </c>
      <c r="K463" s="225" t="s">
        <v>2223</v>
      </c>
      <c r="L463" s="225" t="s">
        <v>2223</v>
      </c>
      <c r="M463" s="226"/>
      <c r="N463" s="226"/>
    </row>
    <row r="464" spans="1:14" ht="47.25" x14ac:dyDescent="0.25">
      <c r="A464" s="205">
        <f t="shared" si="9"/>
        <v>403</v>
      </c>
      <c r="B464" s="133" t="s">
        <v>1944</v>
      </c>
      <c r="C464" s="138" t="s">
        <v>1945</v>
      </c>
      <c r="D464" s="222">
        <v>0</v>
      </c>
      <c r="E464" s="134">
        <v>0</v>
      </c>
      <c r="F464" s="222">
        <v>0</v>
      </c>
      <c r="G464" s="228">
        <v>2023</v>
      </c>
      <c r="H464" s="228">
        <v>2023</v>
      </c>
      <c r="I464" s="224" t="s">
        <v>1481</v>
      </c>
      <c r="J464" s="224" t="s">
        <v>2224</v>
      </c>
      <c r="K464" s="229" t="s">
        <v>1481</v>
      </c>
      <c r="L464" s="229" t="s">
        <v>1481</v>
      </c>
      <c r="M464" s="226"/>
      <c r="N464" s="226"/>
    </row>
    <row r="465" spans="1:14" ht="47.25" x14ac:dyDescent="0.25">
      <c r="A465" s="205">
        <f t="shared" si="9"/>
        <v>404</v>
      </c>
      <c r="B465" s="133" t="s">
        <v>1568</v>
      </c>
      <c r="C465" s="138" t="s">
        <v>1569</v>
      </c>
      <c r="D465" s="222">
        <v>0</v>
      </c>
      <c r="E465" s="134">
        <v>0</v>
      </c>
      <c r="F465" s="222">
        <v>0.36899999999999999</v>
      </c>
      <c r="G465" s="223">
        <v>2015</v>
      </c>
      <c r="H465" s="223">
        <v>2020</v>
      </c>
      <c r="I465" s="224" t="s">
        <v>2223</v>
      </c>
      <c r="J465" s="224" t="s">
        <v>2224</v>
      </c>
      <c r="K465" s="225" t="s">
        <v>2223</v>
      </c>
      <c r="L465" s="225" t="s">
        <v>2223</v>
      </c>
      <c r="M465" s="226"/>
      <c r="N465" s="226"/>
    </row>
    <row r="466" spans="1:14" ht="30.75" x14ac:dyDescent="0.25">
      <c r="A466" s="205"/>
      <c r="B466" s="191" t="s">
        <v>183</v>
      </c>
      <c r="C466" s="188"/>
      <c r="D466" s="198">
        <v>1.7000000000000002</v>
      </c>
      <c r="E466" s="201">
        <v>0</v>
      </c>
      <c r="F466" s="198">
        <v>2.3083899999999997</v>
      </c>
      <c r="G466" s="223"/>
      <c r="H466" s="247"/>
      <c r="I466" s="248"/>
      <c r="J466" s="248"/>
      <c r="K466" s="225"/>
      <c r="L466" s="250"/>
      <c r="M466" s="226"/>
      <c r="N466" s="226"/>
    </row>
    <row r="467" spans="1:14" ht="47.25" x14ac:dyDescent="0.25">
      <c r="A467" s="205">
        <f t="shared" si="9"/>
        <v>405</v>
      </c>
      <c r="B467" s="133" t="s">
        <v>705</v>
      </c>
      <c r="C467" s="138" t="s">
        <v>706</v>
      </c>
      <c r="D467" s="222">
        <v>0</v>
      </c>
      <c r="E467" s="134">
        <v>0</v>
      </c>
      <c r="F467" s="222">
        <v>0</v>
      </c>
      <c r="G467" s="223">
        <v>2016</v>
      </c>
      <c r="H467" s="223">
        <v>2022</v>
      </c>
      <c r="I467" s="224" t="s">
        <v>1481</v>
      </c>
      <c r="J467" s="224" t="s">
        <v>2224</v>
      </c>
      <c r="K467" s="225" t="s">
        <v>2223</v>
      </c>
      <c r="L467" s="225" t="s">
        <v>2223</v>
      </c>
      <c r="M467" s="226"/>
      <c r="N467" s="226"/>
    </row>
    <row r="468" spans="1:14" ht="47.25" x14ac:dyDescent="0.25">
      <c r="A468" s="205">
        <f t="shared" si="9"/>
        <v>406</v>
      </c>
      <c r="B468" s="133" t="s">
        <v>707</v>
      </c>
      <c r="C468" s="138" t="s">
        <v>708</v>
      </c>
      <c r="D468" s="222">
        <v>0.8</v>
      </c>
      <c r="E468" s="134">
        <v>0</v>
      </c>
      <c r="F468" s="222">
        <v>1.091</v>
      </c>
      <c r="G468" s="223">
        <v>2013</v>
      </c>
      <c r="H468" s="223">
        <v>2020</v>
      </c>
      <c r="I468" s="224" t="s">
        <v>2223</v>
      </c>
      <c r="J468" s="224" t="s">
        <v>2224</v>
      </c>
      <c r="K468" s="225" t="s">
        <v>2223</v>
      </c>
      <c r="L468" s="225" t="s">
        <v>2223</v>
      </c>
      <c r="M468" s="226"/>
      <c r="N468" s="226"/>
    </row>
    <row r="469" spans="1:14" ht="31.5" x14ac:dyDescent="0.25">
      <c r="A469" s="205">
        <f t="shared" si="9"/>
        <v>407</v>
      </c>
      <c r="B469" s="133" t="s">
        <v>709</v>
      </c>
      <c r="C469" s="138" t="s">
        <v>710</v>
      </c>
      <c r="D469" s="222">
        <v>0</v>
      </c>
      <c r="E469" s="134">
        <v>0</v>
      </c>
      <c r="F469" s="222">
        <v>0</v>
      </c>
      <c r="G469" s="223">
        <v>2013</v>
      </c>
      <c r="H469" s="223">
        <v>2020</v>
      </c>
      <c r="I469" s="224" t="s">
        <v>2223</v>
      </c>
      <c r="J469" s="224" t="s">
        <v>2224</v>
      </c>
      <c r="K469" s="225" t="s">
        <v>2223</v>
      </c>
      <c r="L469" s="225" t="s">
        <v>2223</v>
      </c>
      <c r="M469" s="226"/>
      <c r="N469" s="226"/>
    </row>
    <row r="470" spans="1:14" ht="47.25" x14ac:dyDescent="0.25">
      <c r="A470" s="205">
        <f t="shared" ref="A470:A533" si="11">IF(A469&gt;0,A469+1,A468+1)</f>
        <v>408</v>
      </c>
      <c r="B470" s="133" t="s">
        <v>711</v>
      </c>
      <c r="C470" s="138" t="s">
        <v>712</v>
      </c>
      <c r="D470" s="222">
        <v>0.8</v>
      </c>
      <c r="E470" s="134">
        <v>0</v>
      </c>
      <c r="F470" s="222">
        <v>0.41142000000000001</v>
      </c>
      <c r="G470" s="223">
        <v>2013</v>
      </c>
      <c r="H470" s="223">
        <v>2021</v>
      </c>
      <c r="I470" s="224" t="s">
        <v>2223</v>
      </c>
      <c r="J470" s="224" t="s">
        <v>2224</v>
      </c>
      <c r="K470" s="225" t="s">
        <v>2223</v>
      </c>
      <c r="L470" s="225" t="s">
        <v>2223</v>
      </c>
      <c r="M470" s="226"/>
      <c r="N470" s="226"/>
    </row>
    <row r="471" spans="1:14" ht="47.25" x14ac:dyDescent="0.25">
      <c r="A471" s="205">
        <f t="shared" si="11"/>
        <v>409</v>
      </c>
      <c r="B471" s="133" t="s">
        <v>713</v>
      </c>
      <c r="C471" s="138" t="s">
        <v>714</v>
      </c>
      <c r="D471" s="222">
        <v>0</v>
      </c>
      <c r="E471" s="134">
        <v>0</v>
      </c>
      <c r="F471" s="222">
        <v>0.251</v>
      </c>
      <c r="G471" s="223">
        <v>2016</v>
      </c>
      <c r="H471" s="223">
        <v>2020</v>
      </c>
      <c r="I471" s="224" t="s">
        <v>2223</v>
      </c>
      <c r="J471" s="224" t="s">
        <v>2224</v>
      </c>
      <c r="K471" s="225" t="s">
        <v>2223</v>
      </c>
      <c r="L471" s="225" t="s">
        <v>2223</v>
      </c>
      <c r="M471" s="226"/>
      <c r="N471" s="226"/>
    </row>
    <row r="472" spans="1:14" ht="63" x14ac:dyDescent="0.25">
      <c r="A472" s="205">
        <f t="shared" si="11"/>
        <v>410</v>
      </c>
      <c r="B472" s="133" t="s">
        <v>715</v>
      </c>
      <c r="C472" s="138" t="s">
        <v>716</v>
      </c>
      <c r="D472" s="222">
        <v>0</v>
      </c>
      <c r="E472" s="134">
        <v>0</v>
      </c>
      <c r="F472" s="222">
        <v>0</v>
      </c>
      <c r="G472" s="223">
        <v>2016</v>
      </c>
      <c r="H472" s="223">
        <v>2020</v>
      </c>
      <c r="I472" s="224" t="s">
        <v>1481</v>
      </c>
      <c r="J472" s="224" t="s">
        <v>2224</v>
      </c>
      <c r="K472" s="225" t="s">
        <v>1481</v>
      </c>
      <c r="L472" s="225" t="s">
        <v>1481</v>
      </c>
      <c r="M472" s="226"/>
      <c r="N472" s="226"/>
    </row>
    <row r="473" spans="1:14" ht="63" x14ac:dyDescent="0.25">
      <c r="A473" s="205">
        <f t="shared" si="11"/>
        <v>411</v>
      </c>
      <c r="B473" s="133" t="s">
        <v>717</v>
      </c>
      <c r="C473" s="138" t="s">
        <v>718</v>
      </c>
      <c r="D473" s="222">
        <v>0</v>
      </c>
      <c r="E473" s="134">
        <v>0</v>
      </c>
      <c r="F473" s="222">
        <v>0</v>
      </c>
      <c r="G473" s="223">
        <v>2016</v>
      </c>
      <c r="H473" s="223">
        <v>2020</v>
      </c>
      <c r="I473" s="224" t="s">
        <v>1481</v>
      </c>
      <c r="J473" s="224" t="s">
        <v>2224</v>
      </c>
      <c r="K473" s="225" t="s">
        <v>1481</v>
      </c>
      <c r="L473" s="225" t="s">
        <v>1481</v>
      </c>
      <c r="M473" s="226"/>
      <c r="N473" s="226"/>
    </row>
    <row r="474" spans="1:14" ht="47.25" x14ac:dyDescent="0.25">
      <c r="A474" s="205">
        <f t="shared" si="11"/>
        <v>412</v>
      </c>
      <c r="B474" s="133" t="s">
        <v>719</v>
      </c>
      <c r="C474" s="138" t="s">
        <v>720</v>
      </c>
      <c r="D474" s="222">
        <v>0</v>
      </c>
      <c r="E474" s="134">
        <v>0</v>
      </c>
      <c r="F474" s="222">
        <v>9.9000000000000005E-2</v>
      </c>
      <c r="G474" s="223">
        <v>2016</v>
      </c>
      <c r="H474" s="223">
        <v>2020</v>
      </c>
      <c r="I474" s="224" t="s">
        <v>2223</v>
      </c>
      <c r="J474" s="224" t="s">
        <v>2224</v>
      </c>
      <c r="K474" s="225" t="s">
        <v>2223</v>
      </c>
      <c r="L474" s="225" t="s">
        <v>2223</v>
      </c>
      <c r="M474" s="226"/>
      <c r="N474" s="226"/>
    </row>
    <row r="475" spans="1:14" ht="47.25" x14ac:dyDescent="0.25">
      <c r="A475" s="205">
        <f t="shared" si="11"/>
        <v>413</v>
      </c>
      <c r="B475" s="133" t="s">
        <v>721</v>
      </c>
      <c r="C475" s="138" t="s">
        <v>722</v>
      </c>
      <c r="D475" s="222">
        <v>0</v>
      </c>
      <c r="E475" s="134">
        <v>0</v>
      </c>
      <c r="F475" s="222">
        <v>0</v>
      </c>
      <c r="G475" s="223">
        <v>2016</v>
      </c>
      <c r="H475" s="223">
        <v>2020</v>
      </c>
      <c r="I475" s="224" t="s">
        <v>1481</v>
      </c>
      <c r="J475" s="224" t="s">
        <v>2224</v>
      </c>
      <c r="K475" s="225" t="s">
        <v>1481</v>
      </c>
      <c r="L475" s="225" t="s">
        <v>1481</v>
      </c>
      <c r="M475" s="226"/>
      <c r="N475" s="226"/>
    </row>
    <row r="476" spans="1:14" ht="47.25" x14ac:dyDescent="0.25">
      <c r="A476" s="205">
        <f t="shared" si="11"/>
        <v>414</v>
      </c>
      <c r="B476" s="133" t="s">
        <v>723</v>
      </c>
      <c r="C476" s="138" t="s">
        <v>724</v>
      </c>
      <c r="D476" s="222">
        <v>0</v>
      </c>
      <c r="E476" s="134">
        <v>0</v>
      </c>
      <c r="F476" s="222">
        <v>0</v>
      </c>
      <c r="G476" s="223">
        <v>2016</v>
      </c>
      <c r="H476" s="223">
        <v>2020</v>
      </c>
      <c r="I476" s="224" t="s">
        <v>1481</v>
      </c>
      <c r="J476" s="224" t="s">
        <v>2224</v>
      </c>
      <c r="K476" s="225" t="s">
        <v>1481</v>
      </c>
      <c r="L476" s="225" t="s">
        <v>1481</v>
      </c>
      <c r="M476" s="226"/>
      <c r="N476" s="226"/>
    </row>
    <row r="477" spans="1:14" ht="78.75" x14ac:dyDescent="0.25">
      <c r="A477" s="205">
        <f t="shared" si="11"/>
        <v>415</v>
      </c>
      <c r="B477" s="133" t="s">
        <v>1946</v>
      </c>
      <c r="C477" s="138" t="s">
        <v>725</v>
      </c>
      <c r="D477" s="222">
        <v>0</v>
      </c>
      <c r="E477" s="134">
        <v>0</v>
      </c>
      <c r="F477" s="222">
        <v>0</v>
      </c>
      <c r="G477" s="223">
        <v>2019</v>
      </c>
      <c r="H477" s="223">
        <v>2020</v>
      </c>
      <c r="I477" s="224" t="s">
        <v>1481</v>
      </c>
      <c r="J477" s="224" t="s">
        <v>2224</v>
      </c>
      <c r="K477" s="225" t="s">
        <v>1481</v>
      </c>
      <c r="L477" s="225" t="s">
        <v>1481</v>
      </c>
      <c r="M477" s="226"/>
      <c r="N477" s="226"/>
    </row>
    <row r="478" spans="1:14" ht="31.5" x14ac:dyDescent="0.25">
      <c r="A478" s="205">
        <f t="shared" si="11"/>
        <v>416</v>
      </c>
      <c r="B478" s="133" t="s">
        <v>726</v>
      </c>
      <c r="C478" s="138" t="s">
        <v>727</v>
      </c>
      <c r="D478" s="222">
        <v>0</v>
      </c>
      <c r="E478" s="134">
        <v>0</v>
      </c>
      <c r="F478" s="222">
        <v>9.2670000000000002E-2</v>
      </c>
      <c r="G478" s="223">
        <v>2018</v>
      </c>
      <c r="H478" s="223">
        <v>2020</v>
      </c>
      <c r="I478" s="224" t="s">
        <v>2223</v>
      </c>
      <c r="J478" s="224" t="s">
        <v>2224</v>
      </c>
      <c r="K478" s="225" t="s">
        <v>2223</v>
      </c>
      <c r="L478" s="225" t="s">
        <v>2223</v>
      </c>
      <c r="M478" s="226"/>
      <c r="N478" s="226"/>
    </row>
    <row r="479" spans="1:14" ht="47.25" x14ac:dyDescent="0.25">
      <c r="A479" s="205">
        <f t="shared" si="11"/>
        <v>417</v>
      </c>
      <c r="B479" s="133" t="s">
        <v>1570</v>
      </c>
      <c r="C479" s="138" t="s">
        <v>1571</v>
      </c>
      <c r="D479" s="222">
        <v>0.1</v>
      </c>
      <c r="E479" s="134">
        <v>0</v>
      </c>
      <c r="F479" s="222">
        <v>0.36330000000000001</v>
      </c>
      <c r="G479" s="223">
        <v>2020</v>
      </c>
      <c r="H479" s="223">
        <v>2020</v>
      </c>
      <c r="I479" s="224" t="s">
        <v>2223</v>
      </c>
      <c r="J479" s="224" t="s">
        <v>2224</v>
      </c>
      <c r="K479" s="225" t="s">
        <v>2223</v>
      </c>
      <c r="L479" s="225" t="s">
        <v>2223</v>
      </c>
      <c r="M479" s="226"/>
      <c r="N479" s="226"/>
    </row>
    <row r="480" spans="1:14" ht="30.75" x14ac:dyDescent="0.25">
      <c r="A480" s="205"/>
      <c r="B480" s="187" t="s">
        <v>190</v>
      </c>
      <c r="C480" s="188"/>
      <c r="D480" s="198">
        <v>0.65</v>
      </c>
      <c r="E480" s="201">
        <v>0</v>
      </c>
      <c r="F480" s="198">
        <v>0.55600000000000005</v>
      </c>
      <c r="G480" s="223"/>
      <c r="H480" s="247"/>
      <c r="I480" s="248"/>
      <c r="J480" s="248"/>
      <c r="K480" s="225"/>
      <c r="L480" s="250"/>
      <c r="M480" s="226"/>
      <c r="N480" s="226"/>
    </row>
    <row r="481" spans="1:14" ht="63" x14ac:dyDescent="0.25">
      <c r="A481" s="205">
        <f t="shared" si="11"/>
        <v>418</v>
      </c>
      <c r="B481" s="133" t="s">
        <v>728</v>
      </c>
      <c r="C481" s="138" t="s">
        <v>729</v>
      </c>
      <c r="D481" s="222">
        <v>0</v>
      </c>
      <c r="E481" s="134">
        <v>0</v>
      </c>
      <c r="F481" s="222">
        <v>0</v>
      </c>
      <c r="G481" s="223">
        <v>2018</v>
      </c>
      <c r="H481" s="223">
        <v>2020</v>
      </c>
      <c r="I481" s="224" t="s">
        <v>1481</v>
      </c>
      <c r="J481" s="224" t="s">
        <v>2224</v>
      </c>
      <c r="K481" s="225" t="s">
        <v>1481</v>
      </c>
      <c r="L481" s="225" t="s">
        <v>1481</v>
      </c>
      <c r="M481" s="226"/>
      <c r="N481" s="226"/>
    </row>
    <row r="482" spans="1:14" ht="63" x14ac:dyDescent="0.25">
      <c r="A482" s="205">
        <f t="shared" si="11"/>
        <v>419</v>
      </c>
      <c r="B482" s="133" t="s">
        <v>730</v>
      </c>
      <c r="C482" s="138" t="s">
        <v>731</v>
      </c>
      <c r="D482" s="222">
        <v>0</v>
      </c>
      <c r="E482" s="134">
        <v>0</v>
      </c>
      <c r="F482" s="222">
        <v>0</v>
      </c>
      <c r="G482" s="223">
        <v>2018</v>
      </c>
      <c r="H482" s="223">
        <v>2020</v>
      </c>
      <c r="I482" s="224" t="s">
        <v>1481</v>
      </c>
      <c r="J482" s="224" t="s">
        <v>2224</v>
      </c>
      <c r="K482" s="225" t="s">
        <v>1481</v>
      </c>
      <c r="L482" s="225" t="s">
        <v>1481</v>
      </c>
      <c r="M482" s="226"/>
      <c r="N482" s="226"/>
    </row>
    <row r="483" spans="1:14" ht="47.25" x14ac:dyDescent="0.25">
      <c r="A483" s="205">
        <f t="shared" si="11"/>
        <v>420</v>
      </c>
      <c r="B483" s="133" t="s">
        <v>732</v>
      </c>
      <c r="C483" s="138" t="s">
        <v>733</v>
      </c>
      <c r="D483" s="222">
        <v>0</v>
      </c>
      <c r="E483" s="134">
        <v>0</v>
      </c>
      <c r="F483" s="222">
        <v>0</v>
      </c>
      <c r="G483" s="223">
        <v>2013</v>
      </c>
      <c r="H483" s="223">
        <v>2020</v>
      </c>
      <c r="I483" s="224" t="s">
        <v>1481</v>
      </c>
      <c r="J483" s="224" t="s">
        <v>2224</v>
      </c>
      <c r="K483" s="225" t="s">
        <v>2223</v>
      </c>
      <c r="L483" s="225" t="s">
        <v>2223</v>
      </c>
      <c r="M483" s="226"/>
      <c r="N483" s="226"/>
    </row>
    <row r="484" spans="1:14" ht="31.5" x14ac:dyDescent="0.25">
      <c r="A484" s="205">
        <f t="shared" si="11"/>
        <v>421</v>
      </c>
      <c r="B484" s="133" t="s">
        <v>734</v>
      </c>
      <c r="C484" s="138" t="s">
        <v>735</v>
      </c>
      <c r="D484" s="222">
        <v>0.25</v>
      </c>
      <c r="E484" s="134">
        <v>0</v>
      </c>
      <c r="F484" s="222">
        <v>0.19500000000000001</v>
      </c>
      <c r="G484" s="223">
        <v>2013</v>
      </c>
      <c r="H484" s="223">
        <v>2020</v>
      </c>
      <c r="I484" s="224" t="s">
        <v>2223</v>
      </c>
      <c r="J484" s="224" t="s">
        <v>2224</v>
      </c>
      <c r="K484" s="225" t="s">
        <v>2223</v>
      </c>
      <c r="L484" s="225" t="s">
        <v>2223</v>
      </c>
      <c r="M484" s="226"/>
      <c r="N484" s="226"/>
    </row>
    <row r="485" spans="1:14" ht="31.5" x14ac:dyDescent="0.25">
      <c r="A485" s="205">
        <f t="shared" si="11"/>
        <v>422</v>
      </c>
      <c r="B485" s="133" t="s">
        <v>736</v>
      </c>
      <c r="C485" s="138" t="s">
        <v>737</v>
      </c>
      <c r="D485" s="222">
        <v>0</v>
      </c>
      <c r="E485" s="134">
        <v>0</v>
      </c>
      <c r="F485" s="222">
        <v>0</v>
      </c>
      <c r="G485" s="223">
        <v>2013</v>
      </c>
      <c r="H485" s="223">
        <v>2020</v>
      </c>
      <c r="I485" s="224" t="s">
        <v>2223</v>
      </c>
      <c r="J485" s="224" t="s">
        <v>2224</v>
      </c>
      <c r="K485" s="225" t="s">
        <v>1481</v>
      </c>
      <c r="L485" s="225" t="s">
        <v>1481</v>
      </c>
      <c r="M485" s="226"/>
      <c r="N485" s="226"/>
    </row>
    <row r="486" spans="1:14" ht="31.5" x14ac:dyDescent="0.25">
      <c r="A486" s="205">
        <f t="shared" si="11"/>
        <v>423</v>
      </c>
      <c r="B486" s="133" t="s">
        <v>738</v>
      </c>
      <c r="C486" s="138" t="s">
        <v>739</v>
      </c>
      <c r="D486" s="222">
        <v>0.4</v>
      </c>
      <c r="E486" s="134">
        <v>0</v>
      </c>
      <c r="F486" s="222">
        <v>0.36099999999999999</v>
      </c>
      <c r="G486" s="223">
        <v>2019</v>
      </c>
      <c r="H486" s="223">
        <v>2020</v>
      </c>
      <c r="I486" s="224" t="s">
        <v>2223</v>
      </c>
      <c r="J486" s="224" t="s">
        <v>2224</v>
      </c>
      <c r="K486" s="225" t="s">
        <v>2223</v>
      </c>
      <c r="L486" s="225" t="s">
        <v>2223</v>
      </c>
      <c r="M486" s="226"/>
      <c r="N486" s="226"/>
    </row>
    <row r="487" spans="1:14" ht="30.75" x14ac:dyDescent="0.25">
      <c r="A487" s="205"/>
      <c r="B487" s="191" t="s">
        <v>195</v>
      </c>
      <c r="C487" s="188"/>
      <c r="D487" s="198">
        <v>0.35</v>
      </c>
      <c r="E487" s="201">
        <v>0</v>
      </c>
      <c r="F487" s="198">
        <v>3.4426999999999999</v>
      </c>
      <c r="G487" s="223"/>
      <c r="H487" s="247"/>
      <c r="I487" s="248"/>
      <c r="J487" s="248"/>
      <c r="K487" s="225"/>
      <c r="L487" s="250"/>
      <c r="M487" s="226"/>
      <c r="N487" s="226"/>
    </row>
    <row r="488" spans="1:14" ht="78.75" x14ac:dyDescent="0.25">
      <c r="A488" s="205">
        <f t="shared" si="11"/>
        <v>424</v>
      </c>
      <c r="B488" s="133" t="s">
        <v>740</v>
      </c>
      <c r="C488" s="138" t="s">
        <v>741</v>
      </c>
      <c r="D488" s="222">
        <v>0</v>
      </c>
      <c r="E488" s="134">
        <v>0</v>
      </c>
      <c r="F488" s="222">
        <v>0</v>
      </c>
      <c r="G488" s="223">
        <v>2015</v>
      </c>
      <c r="H488" s="223">
        <v>2022</v>
      </c>
      <c r="I488" s="224" t="s">
        <v>2223</v>
      </c>
      <c r="J488" s="224" t="s">
        <v>2224</v>
      </c>
      <c r="K488" s="225" t="s">
        <v>2223</v>
      </c>
      <c r="L488" s="225" t="s">
        <v>2223</v>
      </c>
      <c r="M488" s="226"/>
      <c r="N488" s="226"/>
    </row>
    <row r="489" spans="1:14" ht="47.25" x14ac:dyDescent="0.25">
      <c r="A489" s="205">
        <f t="shared" si="11"/>
        <v>425</v>
      </c>
      <c r="B489" s="133" t="s">
        <v>742</v>
      </c>
      <c r="C489" s="138" t="s">
        <v>743</v>
      </c>
      <c r="D489" s="222">
        <v>0</v>
      </c>
      <c r="E489" s="134">
        <v>0</v>
      </c>
      <c r="F489" s="222">
        <v>0</v>
      </c>
      <c r="G489" s="223">
        <v>2016</v>
      </c>
      <c r="H489" s="223">
        <v>2020</v>
      </c>
      <c r="I489" s="224" t="s">
        <v>1481</v>
      </c>
      <c r="J489" s="224" t="s">
        <v>2224</v>
      </c>
      <c r="K489" s="225" t="s">
        <v>1481</v>
      </c>
      <c r="L489" s="225" t="s">
        <v>1481</v>
      </c>
      <c r="M489" s="226"/>
      <c r="N489" s="226"/>
    </row>
    <row r="490" spans="1:14" ht="63" x14ac:dyDescent="0.25">
      <c r="A490" s="205">
        <f t="shared" si="11"/>
        <v>426</v>
      </c>
      <c r="B490" s="133" t="s">
        <v>744</v>
      </c>
      <c r="C490" s="138" t="s">
        <v>745</v>
      </c>
      <c r="D490" s="222">
        <v>0</v>
      </c>
      <c r="E490" s="134">
        <v>0</v>
      </c>
      <c r="F490" s="222">
        <v>0</v>
      </c>
      <c r="G490" s="223">
        <v>2016</v>
      </c>
      <c r="H490" s="223">
        <v>2020</v>
      </c>
      <c r="I490" s="224" t="s">
        <v>1481</v>
      </c>
      <c r="J490" s="224" t="s">
        <v>2224</v>
      </c>
      <c r="K490" s="225" t="s">
        <v>1481</v>
      </c>
      <c r="L490" s="225" t="s">
        <v>1481</v>
      </c>
      <c r="M490" s="226"/>
      <c r="N490" s="226"/>
    </row>
    <row r="491" spans="1:14" ht="47.25" x14ac:dyDescent="0.25">
      <c r="A491" s="205">
        <f t="shared" si="11"/>
        <v>427</v>
      </c>
      <c r="B491" s="133" t="s">
        <v>746</v>
      </c>
      <c r="C491" s="138" t="s">
        <v>747</v>
      </c>
      <c r="D491" s="222">
        <v>0</v>
      </c>
      <c r="E491" s="134">
        <v>0</v>
      </c>
      <c r="F491" s="222">
        <v>0</v>
      </c>
      <c r="G491" s="223">
        <v>2016</v>
      </c>
      <c r="H491" s="223">
        <v>2020</v>
      </c>
      <c r="I491" s="224" t="s">
        <v>1481</v>
      </c>
      <c r="J491" s="224" t="s">
        <v>2224</v>
      </c>
      <c r="K491" s="225" t="s">
        <v>1481</v>
      </c>
      <c r="L491" s="225" t="s">
        <v>1481</v>
      </c>
      <c r="M491" s="226"/>
      <c r="N491" s="226"/>
    </row>
    <row r="492" spans="1:14" ht="47.25" x14ac:dyDescent="0.25">
      <c r="A492" s="205">
        <f t="shared" si="11"/>
        <v>428</v>
      </c>
      <c r="B492" s="133" t="s">
        <v>748</v>
      </c>
      <c r="C492" s="138" t="s">
        <v>749</v>
      </c>
      <c r="D492" s="222">
        <v>0</v>
      </c>
      <c r="E492" s="134">
        <v>0</v>
      </c>
      <c r="F492" s="222">
        <v>0</v>
      </c>
      <c r="G492" s="223">
        <v>2017</v>
      </c>
      <c r="H492" s="223">
        <v>2020</v>
      </c>
      <c r="I492" s="224" t="s">
        <v>2223</v>
      </c>
      <c r="J492" s="224" t="s">
        <v>2224</v>
      </c>
      <c r="K492" s="225" t="s">
        <v>2223</v>
      </c>
      <c r="L492" s="225" t="s">
        <v>2223</v>
      </c>
      <c r="M492" s="226"/>
      <c r="N492" s="226"/>
    </row>
    <row r="493" spans="1:14" ht="47.25" x14ac:dyDescent="0.25">
      <c r="A493" s="205">
        <f t="shared" si="11"/>
        <v>429</v>
      </c>
      <c r="B493" s="133" t="s">
        <v>750</v>
      </c>
      <c r="C493" s="138" t="s">
        <v>751</v>
      </c>
      <c r="D493" s="222">
        <v>0</v>
      </c>
      <c r="E493" s="134">
        <v>0</v>
      </c>
      <c r="F493" s="222">
        <v>0</v>
      </c>
      <c r="G493" s="223">
        <v>2018</v>
      </c>
      <c r="H493" s="223">
        <v>2020</v>
      </c>
      <c r="I493" s="224" t="s">
        <v>2223</v>
      </c>
      <c r="J493" s="224" t="s">
        <v>2224</v>
      </c>
      <c r="K493" s="225" t="s">
        <v>2223</v>
      </c>
      <c r="L493" s="225" t="s">
        <v>2223</v>
      </c>
      <c r="M493" s="226"/>
      <c r="N493" s="226"/>
    </row>
    <row r="494" spans="1:14" ht="47.25" x14ac:dyDescent="0.25">
      <c r="A494" s="205">
        <f t="shared" si="11"/>
        <v>430</v>
      </c>
      <c r="B494" s="133" t="s">
        <v>752</v>
      </c>
      <c r="C494" s="138" t="s">
        <v>753</v>
      </c>
      <c r="D494" s="222">
        <v>0</v>
      </c>
      <c r="E494" s="134">
        <v>0</v>
      </c>
      <c r="F494" s="222">
        <v>0</v>
      </c>
      <c r="G494" s="223">
        <v>2018</v>
      </c>
      <c r="H494" s="223">
        <v>2020</v>
      </c>
      <c r="I494" s="224" t="s">
        <v>2223</v>
      </c>
      <c r="J494" s="224" t="s">
        <v>2224</v>
      </c>
      <c r="K494" s="225" t="s">
        <v>2223</v>
      </c>
      <c r="L494" s="225" t="s">
        <v>2223</v>
      </c>
      <c r="M494" s="226"/>
      <c r="N494" s="226"/>
    </row>
    <row r="495" spans="1:14" ht="47.25" x14ac:dyDescent="0.25">
      <c r="A495" s="205">
        <f t="shared" si="11"/>
        <v>431</v>
      </c>
      <c r="B495" s="133" t="s">
        <v>754</v>
      </c>
      <c r="C495" s="138" t="s">
        <v>755</v>
      </c>
      <c r="D495" s="222">
        <v>0</v>
      </c>
      <c r="E495" s="134">
        <v>0</v>
      </c>
      <c r="F495" s="222">
        <v>0</v>
      </c>
      <c r="G495" s="223">
        <v>2016</v>
      </c>
      <c r="H495" s="223">
        <v>2020</v>
      </c>
      <c r="I495" s="224" t="s">
        <v>1481</v>
      </c>
      <c r="J495" s="224" t="s">
        <v>2224</v>
      </c>
      <c r="K495" s="225" t="s">
        <v>1481</v>
      </c>
      <c r="L495" s="225" t="s">
        <v>1481</v>
      </c>
      <c r="M495" s="226"/>
      <c r="N495" s="226"/>
    </row>
    <row r="496" spans="1:14" ht="47.25" x14ac:dyDescent="0.25">
      <c r="A496" s="205">
        <f t="shared" si="11"/>
        <v>432</v>
      </c>
      <c r="B496" s="133" t="s">
        <v>756</v>
      </c>
      <c r="C496" s="138" t="s">
        <v>757</v>
      </c>
      <c r="D496" s="222">
        <v>0</v>
      </c>
      <c r="E496" s="134">
        <v>0</v>
      </c>
      <c r="F496" s="222">
        <v>0</v>
      </c>
      <c r="G496" s="223">
        <v>2016</v>
      </c>
      <c r="H496" s="223">
        <v>2020</v>
      </c>
      <c r="I496" s="224" t="s">
        <v>1481</v>
      </c>
      <c r="J496" s="224" t="s">
        <v>2224</v>
      </c>
      <c r="K496" s="225" t="s">
        <v>1481</v>
      </c>
      <c r="L496" s="225" t="s">
        <v>1481</v>
      </c>
      <c r="M496" s="226"/>
      <c r="N496" s="226"/>
    </row>
    <row r="497" spans="1:14" ht="47.25" x14ac:dyDescent="0.25">
      <c r="A497" s="205">
        <f t="shared" si="11"/>
        <v>433</v>
      </c>
      <c r="B497" s="133" t="s">
        <v>758</v>
      </c>
      <c r="C497" s="138" t="s">
        <v>759</v>
      </c>
      <c r="D497" s="222">
        <v>0</v>
      </c>
      <c r="E497" s="134">
        <v>0</v>
      </c>
      <c r="F497" s="222">
        <v>0</v>
      </c>
      <c r="G497" s="223">
        <v>2017</v>
      </c>
      <c r="H497" s="223">
        <v>2020</v>
      </c>
      <c r="I497" s="224" t="s">
        <v>1481</v>
      </c>
      <c r="J497" s="224" t="s">
        <v>2224</v>
      </c>
      <c r="K497" s="225" t="s">
        <v>1481</v>
      </c>
      <c r="L497" s="225" t="s">
        <v>1481</v>
      </c>
      <c r="M497" s="226"/>
      <c r="N497" s="226"/>
    </row>
    <row r="498" spans="1:14" ht="47.25" x14ac:dyDescent="0.25">
      <c r="A498" s="205">
        <f t="shared" si="11"/>
        <v>434</v>
      </c>
      <c r="B498" s="133" t="s">
        <v>760</v>
      </c>
      <c r="C498" s="138" t="s">
        <v>761</v>
      </c>
      <c r="D498" s="222">
        <v>0</v>
      </c>
      <c r="E498" s="134">
        <v>0</v>
      </c>
      <c r="F498" s="222">
        <v>0</v>
      </c>
      <c r="G498" s="223">
        <v>2017</v>
      </c>
      <c r="H498" s="223">
        <v>2020</v>
      </c>
      <c r="I498" s="224" t="s">
        <v>1481</v>
      </c>
      <c r="J498" s="224" t="s">
        <v>2224</v>
      </c>
      <c r="K498" s="225" t="s">
        <v>1481</v>
      </c>
      <c r="L498" s="225" t="s">
        <v>1481</v>
      </c>
      <c r="M498" s="226"/>
      <c r="N498" s="226"/>
    </row>
    <row r="499" spans="1:14" ht="63" x14ac:dyDescent="0.25">
      <c r="A499" s="205">
        <f t="shared" si="11"/>
        <v>435</v>
      </c>
      <c r="B499" s="133" t="s">
        <v>762</v>
      </c>
      <c r="C499" s="138" t="s">
        <v>763</v>
      </c>
      <c r="D499" s="222">
        <v>0</v>
      </c>
      <c r="E499" s="134">
        <v>0</v>
      </c>
      <c r="F499" s="222">
        <v>0</v>
      </c>
      <c r="G499" s="223">
        <v>2017</v>
      </c>
      <c r="H499" s="223">
        <v>2020</v>
      </c>
      <c r="I499" s="224" t="s">
        <v>1481</v>
      </c>
      <c r="J499" s="224" t="s">
        <v>2224</v>
      </c>
      <c r="K499" s="225" t="s">
        <v>1481</v>
      </c>
      <c r="L499" s="225" t="s">
        <v>1481</v>
      </c>
      <c r="M499" s="226"/>
      <c r="N499" s="226"/>
    </row>
    <row r="500" spans="1:14" ht="47.25" x14ac:dyDescent="0.25">
      <c r="A500" s="205">
        <f t="shared" si="11"/>
        <v>436</v>
      </c>
      <c r="B500" s="133" t="s">
        <v>764</v>
      </c>
      <c r="C500" s="138" t="s">
        <v>765</v>
      </c>
      <c r="D500" s="222">
        <v>0</v>
      </c>
      <c r="E500" s="134">
        <v>0</v>
      </c>
      <c r="F500" s="222">
        <v>0</v>
      </c>
      <c r="G500" s="223">
        <v>2018</v>
      </c>
      <c r="H500" s="223">
        <v>2020</v>
      </c>
      <c r="I500" s="224" t="s">
        <v>1481</v>
      </c>
      <c r="J500" s="224" t="s">
        <v>2224</v>
      </c>
      <c r="K500" s="225" t="s">
        <v>1481</v>
      </c>
      <c r="L500" s="225" t="s">
        <v>1481</v>
      </c>
      <c r="M500" s="226"/>
      <c r="N500" s="226"/>
    </row>
    <row r="501" spans="1:14" ht="47.25" x14ac:dyDescent="0.25">
      <c r="A501" s="205">
        <f t="shared" si="11"/>
        <v>437</v>
      </c>
      <c r="B501" s="133" t="s">
        <v>766</v>
      </c>
      <c r="C501" s="138" t="s">
        <v>767</v>
      </c>
      <c r="D501" s="222">
        <v>0</v>
      </c>
      <c r="E501" s="134">
        <v>0</v>
      </c>
      <c r="F501" s="222">
        <v>0</v>
      </c>
      <c r="G501" s="223">
        <v>2018</v>
      </c>
      <c r="H501" s="223">
        <v>2020</v>
      </c>
      <c r="I501" s="224" t="s">
        <v>1481</v>
      </c>
      <c r="J501" s="224" t="s">
        <v>2224</v>
      </c>
      <c r="K501" s="225" t="s">
        <v>1481</v>
      </c>
      <c r="L501" s="225" t="s">
        <v>1481</v>
      </c>
      <c r="M501" s="226"/>
      <c r="N501" s="226"/>
    </row>
    <row r="502" spans="1:14" ht="63" x14ac:dyDescent="0.25">
      <c r="A502" s="205">
        <f t="shared" si="11"/>
        <v>438</v>
      </c>
      <c r="B502" s="133" t="s">
        <v>768</v>
      </c>
      <c r="C502" s="138" t="s">
        <v>769</v>
      </c>
      <c r="D502" s="222">
        <v>0</v>
      </c>
      <c r="E502" s="134">
        <v>0</v>
      </c>
      <c r="F502" s="222">
        <v>0</v>
      </c>
      <c r="G502" s="223">
        <v>2018</v>
      </c>
      <c r="H502" s="223">
        <v>2020</v>
      </c>
      <c r="I502" s="224" t="s">
        <v>1481</v>
      </c>
      <c r="J502" s="224" t="s">
        <v>2224</v>
      </c>
      <c r="K502" s="225" t="s">
        <v>1481</v>
      </c>
      <c r="L502" s="225" t="s">
        <v>1481</v>
      </c>
      <c r="M502" s="226"/>
      <c r="N502" s="226"/>
    </row>
    <row r="503" spans="1:14" ht="31.5" x14ac:dyDescent="0.25">
      <c r="A503" s="205">
        <f t="shared" si="11"/>
        <v>439</v>
      </c>
      <c r="B503" s="133" t="s">
        <v>770</v>
      </c>
      <c r="C503" s="138" t="s">
        <v>771</v>
      </c>
      <c r="D503" s="222">
        <v>0</v>
      </c>
      <c r="E503" s="134">
        <v>0</v>
      </c>
      <c r="F503" s="222">
        <v>0</v>
      </c>
      <c r="G503" s="223">
        <v>2019</v>
      </c>
      <c r="H503" s="223">
        <v>2020</v>
      </c>
      <c r="I503" s="224" t="s">
        <v>2223</v>
      </c>
      <c r="J503" s="224" t="s">
        <v>2224</v>
      </c>
      <c r="K503" s="225" t="s">
        <v>2223</v>
      </c>
      <c r="L503" s="225" t="s">
        <v>2223</v>
      </c>
      <c r="M503" s="226"/>
      <c r="N503" s="226"/>
    </row>
    <row r="504" spans="1:14" ht="31.5" x14ac:dyDescent="0.25">
      <c r="A504" s="205">
        <f t="shared" si="11"/>
        <v>440</v>
      </c>
      <c r="B504" s="133" t="s">
        <v>772</v>
      </c>
      <c r="C504" s="138" t="s">
        <v>773</v>
      </c>
      <c r="D504" s="222">
        <v>0</v>
      </c>
      <c r="E504" s="134">
        <v>0</v>
      </c>
      <c r="F504" s="222">
        <v>0.11070000000000002</v>
      </c>
      <c r="G504" s="223">
        <v>2018</v>
      </c>
      <c r="H504" s="223">
        <v>2020</v>
      </c>
      <c r="I504" s="224" t="s">
        <v>2223</v>
      </c>
      <c r="J504" s="224" t="s">
        <v>2224</v>
      </c>
      <c r="K504" s="225" t="s">
        <v>2223</v>
      </c>
      <c r="L504" s="225" t="s">
        <v>2223</v>
      </c>
      <c r="M504" s="226"/>
      <c r="N504" s="226"/>
    </row>
    <row r="505" spans="1:14" ht="78.75" x14ac:dyDescent="0.25">
      <c r="A505" s="205">
        <f t="shared" si="11"/>
        <v>441</v>
      </c>
      <c r="B505" s="133" t="s">
        <v>1947</v>
      </c>
      <c r="C505" s="138" t="s">
        <v>1716</v>
      </c>
      <c r="D505" s="222">
        <v>0.25</v>
      </c>
      <c r="E505" s="134">
        <v>0</v>
      </c>
      <c r="F505" s="222">
        <v>3.3119999999999998</v>
      </c>
      <c r="G505" s="223">
        <v>2020</v>
      </c>
      <c r="H505" s="223">
        <v>2021</v>
      </c>
      <c r="I505" s="224" t="s">
        <v>2223</v>
      </c>
      <c r="J505" s="224" t="s">
        <v>2224</v>
      </c>
      <c r="K505" s="225" t="s">
        <v>2223</v>
      </c>
      <c r="L505" s="225" t="s">
        <v>2223</v>
      </c>
      <c r="M505" s="226"/>
      <c r="N505" s="226"/>
    </row>
    <row r="506" spans="1:14" ht="47.25" x14ac:dyDescent="0.25">
      <c r="A506" s="205">
        <f t="shared" si="11"/>
        <v>442</v>
      </c>
      <c r="B506" s="133" t="s">
        <v>1948</v>
      </c>
      <c r="C506" s="138" t="s">
        <v>1949</v>
      </c>
      <c r="D506" s="222">
        <v>0.1</v>
      </c>
      <c r="E506" s="134">
        <v>0</v>
      </c>
      <c r="F506" s="222">
        <v>0.02</v>
      </c>
      <c r="G506" s="228">
        <v>2020</v>
      </c>
      <c r="H506" s="228">
        <v>2020</v>
      </c>
      <c r="I506" s="224" t="s">
        <v>2223</v>
      </c>
      <c r="J506" s="224" t="s">
        <v>2224</v>
      </c>
      <c r="K506" s="229" t="s">
        <v>2223</v>
      </c>
      <c r="L506" s="229" t="s">
        <v>2223</v>
      </c>
      <c r="M506" s="226"/>
      <c r="N506" s="226"/>
    </row>
    <row r="507" spans="1:14" ht="30.75" x14ac:dyDescent="0.25">
      <c r="A507" s="205"/>
      <c r="B507" s="191" t="s">
        <v>203</v>
      </c>
      <c r="C507" s="188"/>
      <c r="D507" s="198">
        <v>0.1</v>
      </c>
      <c r="E507" s="201">
        <v>0</v>
      </c>
      <c r="F507" s="198">
        <v>0.26900000000000002</v>
      </c>
      <c r="G507" s="223"/>
      <c r="H507" s="247"/>
      <c r="I507" s="248"/>
      <c r="J507" s="248"/>
      <c r="K507" s="225"/>
      <c r="L507" s="250"/>
      <c r="M507" s="226"/>
      <c r="N507" s="226"/>
    </row>
    <row r="508" spans="1:14" ht="47.25" x14ac:dyDescent="0.25">
      <c r="A508" s="205">
        <f t="shared" si="11"/>
        <v>443</v>
      </c>
      <c r="B508" s="133" t="s">
        <v>774</v>
      </c>
      <c r="C508" s="138" t="s">
        <v>775</v>
      </c>
      <c r="D508" s="222">
        <v>0</v>
      </c>
      <c r="E508" s="134">
        <v>0</v>
      </c>
      <c r="F508" s="222">
        <v>0</v>
      </c>
      <c r="G508" s="223">
        <v>2016</v>
      </c>
      <c r="H508" s="223">
        <v>2020</v>
      </c>
      <c r="I508" s="224" t="s">
        <v>1481</v>
      </c>
      <c r="J508" s="224" t="s">
        <v>2224</v>
      </c>
      <c r="K508" s="225" t="s">
        <v>2223</v>
      </c>
      <c r="L508" s="225" t="s">
        <v>2223</v>
      </c>
      <c r="M508" s="226"/>
      <c r="N508" s="226"/>
    </row>
    <row r="509" spans="1:14" ht="47.25" x14ac:dyDescent="0.25">
      <c r="A509" s="205">
        <f t="shared" si="11"/>
        <v>444</v>
      </c>
      <c r="B509" s="133" t="s">
        <v>776</v>
      </c>
      <c r="C509" s="138" t="s">
        <v>777</v>
      </c>
      <c r="D509" s="222">
        <v>0</v>
      </c>
      <c r="E509" s="134">
        <v>0</v>
      </c>
      <c r="F509" s="222">
        <v>0</v>
      </c>
      <c r="G509" s="223">
        <v>2016</v>
      </c>
      <c r="H509" s="223">
        <v>2020</v>
      </c>
      <c r="I509" s="224" t="s">
        <v>1481</v>
      </c>
      <c r="J509" s="224" t="s">
        <v>2224</v>
      </c>
      <c r="K509" s="225" t="s">
        <v>2223</v>
      </c>
      <c r="L509" s="225" t="s">
        <v>2223</v>
      </c>
      <c r="M509" s="226"/>
      <c r="N509" s="226"/>
    </row>
    <row r="510" spans="1:14" ht="63" x14ac:dyDescent="0.25">
      <c r="A510" s="205">
        <f t="shared" si="11"/>
        <v>445</v>
      </c>
      <c r="B510" s="133" t="s">
        <v>778</v>
      </c>
      <c r="C510" s="138" t="s">
        <v>779</v>
      </c>
      <c r="D510" s="222">
        <v>0</v>
      </c>
      <c r="E510" s="134">
        <v>0</v>
      </c>
      <c r="F510" s="222">
        <v>0</v>
      </c>
      <c r="G510" s="223">
        <v>2018</v>
      </c>
      <c r="H510" s="223">
        <v>2020</v>
      </c>
      <c r="I510" s="224" t="s">
        <v>2223</v>
      </c>
      <c r="J510" s="224" t="s">
        <v>2224</v>
      </c>
      <c r="K510" s="225" t="s">
        <v>1481</v>
      </c>
      <c r="L510" s="225" t="s">
        <v>1481</v>
      </c>
      <c r="M510" s="226"/>
      <c r="N510" s="226"/>
    </row>
    <row r="511" spans="1:14" ht="31.5" x14ac:dyDescent="0.25">
      <c r="A511" s="205">
        <f t="shared" si="11"/>
        <v>446</v>
      </c>
      <c r="B511" s="133" t="s">
        <v>780</v>
      </c>
      <c r="C511" s="138" t="s">
        <v>781</v>
      </c>
      <c r="D511" s="222">
        <v>0</v>
      </c>
      <c r="E511" s="134">
        <v>0</v>
      </c>
      <c r="F511" s="222">
        <v>0</v>
      </c>
      <c r="G511" s="223">
        <v>2018</v>
      </c>
      <c r="H511" s="223">
        <v>2020</v>
      </c>
      <c r="I511" s="224" t="s">
        <v>1481</v>
      </c>
      <c r="J511" s="224" t="s">
        <v>2224</v>
      </c>
      <c r="K511" s="225" t="s">
        <v>2223</v>
      </c>
      <c r="L511" s="225" t="s">
        <v>2223</v>
      </c>
      <c r="M511" s="226"/>
      <c r="N511" s="226"/>
    </row>
    <row r="512" spans="1:14" ht="78.75" x14ac:dyDescent="0.25">
      <c r="A512" s="205">
        <f t="shared" si="11"/>
        <v>447</v>
      </c>
      <c r="B512" s="133" t="s">
        <v>1950</v>
      </c>
      <c r="C512" s="138" t="s">
        <v>1717</v>
      </c>
      <c r="D512" s="222">
        <v>0.1</v>
      </c>
      <c r="E512" s="134">
        <v>0</v>
      </c>
      <c r="F512" s="222">
        <v>0.26900000000000002</v>
      </c>
      <c r="G512" s="223">
        <v>2019</v>
      </c>
      <c r="H512" s="223">
        <v>2021</v>
      </c>
      <c r="I512" s="224" t="s">
        <v>2223</v>
      </c>
      <c r="J512" s="224" t="s">
        <v>2224</v>
      </c>
      <c r="K512" s="225" t="s">
        <v>2223</v>
      </c>
      <c r="L512" s="225" t="s">
        <v>2223</v>
      </c>
      <c r="M512" s="226"/>
      <c r="N512" s="226"/>
    </row>
    <row r="513" spans="1:14" ht="31.5" x14ac:dyDescent="0.25">
      <c r="A513" s="205">
        <f t="shared" si="11"/>
        <v>448</v>
      </c>
      <c r="B513" s="133" t="s">
        <v>1951</v>
      </c>
      <c r="C513" s="138" t="s">
        <v>1952</v>
      </c>
      <c r="D513" s="222">
        <v>0</v>
      </c>
      <c r="E513" s="134">
        <v>0</v>
      </c>
      <c r="F513" s="222">
        <v>0</v>
      </c>
      <c r="G513" s="223">
        <v>2017</v>
      </c>
      <c r="H513" s="223">
        <v>2021</v>
      </c>
      <c r="I513" s="224" t="s">
        <v>1481</v>
      </c>
      <c r="J513" s="224" t="s">
        <v>2224</v>
      </c>
      <c r="K513" s="225" t="s">
        <v>1481</v>
      </c>
      <c r="L513" s="225" t="s">
        <v>1481</v>
      </c>
      <c r="M513" s="226"/>
      <c r="N513" s="226"/>
    </row>
    <row r="514" spans="1:14" ht="30.75" x14ac:dyDescent="0.25">
      <c r="A514" s="205"/>
      <c r="B514" s="191" t="s">
        <v>212</v>
      </c>
      <c r="C514" s="188"/>
      <c r="D514" s="198">
        <v>1.3</v>
      </c>
      <c r="E514" s="201">
        <v>0</v>
      </c>
      <c r="F514" s="198">
        <v>0.58865999999999996</v>
      </c>
      <c r="G514" s="223"/>
      <c r="H514" s="247"/>
      <c r="I514" s="248"/>
      <c r="J514" s="248"/>
      <c r="K514" s="225"/>
      <c r="L514" s="250"/>
      <c r="M514" s="226"/>
      <c r="N514" s="226"/>
    </row>
    <row r="515" spans="1:14" ht="31.5" x14ac:dyDescent="0.25">
      <c r="A515" s="205">
        <f t="shared" si="11"/>
        <v>449</v>
      </c>
      <c r="B515" s="133" t="s">
        <v>782</v>
      </c>
      <c r="C515" s="138" t="s">
        <v>783</v>
      </c>
      <c r="D515" s="222">
        <v>0.4</v>
      </c>
      <c r="E515" s="134">
        <v>0</v>
      </c>
      <c r="F515" s="222">
        <v>7.9000000000000001E-2</v>
      </c>
      <c r="G515" s="223">
        <v>2016</v>
      </c>
      <c r="H515" s="223">
        <v>2022</v>
      </c>
      <c r="I515" s="224" t="s">
        <v>2223</v>
      </c>
      <c r="J515" s="224" t="s">
        <v>2224</v>
      </c>
      <c r="K515" s="225" t="s">
        <v>2223</v>
      </c>
      <c r="L515" s="225" t="s">
        <v>2223</v>
      </c>
      <c r="M515" s="226"/>
      <c r="N515" s="226"/>
    </row>
    <row r="516" spans="1:14" ht="31.5" x14ac:dyDescent="0.25">
      <c r="A516" s="205">
        <f t="shared" si="11"/>
        <v>450</v>
      </c>
      <c r="B516" s="133" t="s">
        <v>784</v>
      </c>
      <c r="C516" s="138" t="s">
        <v>785</v>
      </c>
      <c r="D516" s="222">
        <v>0</v>
      </c>
      <c r="E516" s="134">
        <v>0</v>
      </c>
      <c r="F516" s="222">
        <v>0</v>
      </c>
      <c r="G516" s="223">
        <v>2018</v>
      </c>
      <c r="H516" s="223">
        <v>2021</v>
      </c>
      <c r="I516" s="224" t="s">
        <v>2223</v>
      </c>
      <c r="J516" s="224" t="s">
        <v>2224</v>
      </c>
      <c r="K516" s="225" t="s">
        <v>2223</v>
      </c>
      <c r="L516" s="225" t="s">
        <v>2223</v>
      </c>
      <c r="M516" s="226"/>
      <c r="N516" s="226"/>
    </row>
    <row r="517" spans="1:14" ht="31.5" x14ac:dyDescent="0.25">
      <c r="A517" s="205">
        <f t="shared" si="11"/>
        <v>451</v>
      </c>
      <c r="B517" s="133" t="s">
        <v>786</v>
      </c>
      <c r="C517" s="138" t="s">
        <v>787</v>
      </c>
      <c r="D517" s="222">
        <v>0.4</v>
      </c>
      <c r="E517" s="134">
        <v>0</v>
      </c>
      <c r="F517" s="222">
        <v>0.17166000000000001</v>
      </c>
      <c r="G517" s="223">
        <v>2016</v>
      </c>
      <c r="H517" s="223">
        <v>2022</v>
      </c>
      <c r="I517" s="224" t="s">
        <v>2223</v>
      </c>
      <c r="J517" s="224" t="s">
        <v>2224</v>
      </c>
      <c r="K517" s="225" t="s">
        <v>2223</v>
      </c>
      <c r="L517" s="225" t="s">
        <v>2223</v>
      </c>
      <c r="M517" s="226"/>
      <c r="N517" s="226"/>
    </row>
    <row r="518" spans="1:14" ht="31.5" x14ac:dyDescent="0.25">
      <c r="A518" s="205">
        <f t="shared" si="11"/>
        <v>452</v>
      </c>
      <c r="B518" s="133" t="s">
        <v>788</v>
      </c>
      <c r="C518" s="138" t="s">
        <v>789</v>
      </c>
      <c r="D518" s="222">
        <v>0</v>
      </c>
      <c r="E518" s="134">
        <v>0</v>
      </c>
      <c r="F518" s="222">
        <v>0</v>
      </c>
      <c r="G518" s="223">
        <v>2011</v>
      </c>
      <c r="H518" s="223">
        <v>2020</v>
      </c>
      <c r="I518" s="224" t="s">
        <v>2223</v>
      </c>
      <c r="J518" s="224" t="s">
        <v>2224</v>
      </c>
      <c r="K518" s="225" t="s">
        <v>2223</v>
      </c>
      <c r="L518" s="225" t="s">
        <v>2223</v>
      </c>
      <c r="M518" s="226"/>
      <c r="N518" s="226"/>
    </row>
    <row r="519" spans="1:14" ht="31.5" x14ac:dyDescent="0.25">
      <c r="A519" s="205">
        <f t="shared" si="11"/>
        <v>453</v>
      </c>
      <c r="B519" s="133" t="s">
        <v>790</v>
      </c>
      <c r="C519" s="138" t="s">
        <v>791</v>
      </c>
      <c r="D519" s="222">
        <v>0</v>
      </c>
      <c r="E519" s="134">
        <v>0</v>
      </c>
      <c r="F519" s="222">
        <v>0.21199999999999997</v>
      </c>
      <c r="G519" s="223">
        <v>2013</v>
      </c>
      <c r="H519" s="223">
        <v>2024</v>
      </c>
      <c r="I519" s="224" t="s">
        <v>2223</v>
      </c>
      <c r="J519" s="224" t="s">
        <v>2224</v>
      </c>
      <c r="K519" s="225" t="s">
        <v>2223</v>
      </c>
      <c r="L519" s="225" t="s">
        <v>2223</v>
      </c>
      <c r="M519" s="226"/>
      <c r="N519" s="226"/>
    </row>
    <row r="520" spans="1:14" ht="31.5" x14ac:dyDescent="0.25">
      <c r="A520" s="205">
        <f t="shared" si="11"/>
        <v>454</v>
      </c>
      <c r="B520" s="133" t="s">
        <v>792</v>
      </c>
      <c r="C520" s="138" t="s">
        <v>793</v>
      </c>
      <c r="D520" s="222">
        <v>0</v>
      </c>
      <c r="E520" s="134">
        <v>0</v>
      </c>
      <c r="F520" s="222">
        <v>0</v>
      </c>
      <c r="G520" s="223">
        <v>2013</v>
      </c>
      <c r="H520" s="223">
        <v>2021</v>
      </c>
      <c r="I520" s="224" t="s">
        <v>1481</v>
      </c>
      <c r="J520" s="224" t="s">
        <v>2224</v>
      </c>
      <c r="K520" s="225" t="s">
        <v>2223</v>
      </c>
      <c r="L520" s="225" t="s">
        <v>2223</v>
      </c>
      <c r="M520" s="226"/>
      <c r="N520" s="226"/>
    </row>
    <row r="521" spans="1:14" ht="47.25" x14ac:dyDescent="0.25">
      <c r="A521" s="205">
        <f t="shared" si="11"/>
        <v>455</v>
      </c>
      <c r="B521" s="133" t="s">
        <v>794</v>
      </c>
      <c r="C521" s="138" t="s">
        <v>795</v>
      </c>
      <c r="D521" s="222">
        <v>0</v>
      </c>
      <c r="E521" s="134">
        <v>0</v>
      </c>
      <c r="F521" s="222">
        <v>0</v>
      </c>
      <c r="G521" s="223">
        <v>2013</v>
      </c>
      <c r="H521" s="223">
        <v>2025</v>
      </c>
      <c r="I521" s="224" t="s">
        <v>1481</v>
      </c>
      <c r="J521" s="224" t="s">
        <v>2224</v>
      </c>
      <c r="K521" s="225" t="s">
        <v>2223</v>
      </c>
      <c r="L521" s="225" t="s">
        <v>2223</v>
      </c>
      <c r="M521" s="226"/>
      <c r="N521" s="226"/>
    </row>
    <row r="522" spans="1:14" ht="47.25" x14ac:dyDescent="0.25">
      <c r="A522" s="205">
        <f t="shared" si="11"/>
        <v>456</v>
      </c>
      <c r="B522" s="133" t="s">
        <v>796</v>
      </c>
      <c r="C522" s="138" t="s">
        <v>797</v>
      </c>
      <c r="D522" s="222">
        <v>0</v>
      </c>
      <c r="E522" s="134">
        <v>0</v>
      </c>
      <c r="F522" s="222">
        <v>0</v>
      </c>
      <c r="G522" s="223">
        <v>2011</v>
      </c>
      <c r="H522" s="223">
        <v>2022</v>
      </c>
      <c r="I522" s="224" t="s">
        <v>1481</v>
      </c>
      <c r="J522" s="224" t="s">
        <v>2224</v>
      </c>
      <c r="K522" s="225" t="s">
        <v>1481</v>
      </c>
      <c r="L522" s="225" t="s">
        <v>1481</v>
      </c>
      <c r="M522" s="226"/>
      <c r="N522" s="226"/>
    </row>
    <row r="523" spans="1:14" ht="47.25" x14ac:dyDescent="0.25">
      <c r="A523" s="205">
        <f t="shared" si="11"/>
        <v>457</v>
      </c>
      <c r="B523" s="133" t="s">
        <v>798</v>
      </c>
      <c r="C523" s="138" t="s">
        <v>799</v>
      </c>
      <c r="D523" s="222">
        <v>0</v>
      </c>
      <c r="E523" s="134">
        <v>0</v>
      </c>
      <c r="F523" s="222">
        <v>0</v>
      </c>
      <c r="G523" s="223">
        <v>2015</v>
      </c>
      <c r="H523" s="223">
        <v>2020</v>
      </c>
      <c r="I523" s="224" t="s">
        <v>1481</v>
      </c>
      <c r="J523" s="224" t="s">
        <v>2224</v>
      </c>
      <c r="K523" s="225" t="s">
        <v>2223</v>
      </c>
      <c r="L523" s="225" t="s">
        <v>2223</v>
      </c>
      <c r="M523" s="226"/>
      <c r="N523" s="226"/>
    </row>
    <row r="524" spans="1:14" ht="31.5" x14ac:dyDescent="0.25">
      <c r="A524" s="205">
        <f t="shared" si="11"/>
        <v>458</v>
      </c>
      <c r="B524" s="133" t="s">
        <v>1572</v>
      </c>
      <c r="C524" s="138" t="s">
        <v>1573</v>
      </c>
      <c r="D524" s="222">
        <v>0.5</v>
      </c>
      <c r="E524" s="134">
        <v>0</v>
      </c>
      <c r="F524" s="222">
        <v>0.126</v>
      </c>
      <c r="G524" s="223">
        <v>2012</v>
      </c>
      <c r="H524" s="223">
        <v>2021</v>
      </c>
      <c r="I524" s="224" t="s">
        <v>2223</v>
      </c>
      <c r="J524" s="224" t="s">
        <v>2224</v>
      </c>
      <c r="K524" s="225" t="s">
        <v>2223</v>
      </c>
      <c r="L524" s="225" t="s">
        <v>2223</v>
      </c>
      <c r="M524" s="226"/>
      <c r="N524" s="226"/>
    </row>
    <row r="525" spans="1:14" ht="30.75" x14ac:dyDescent="0.25">
      <c r="A525" s="205"/>
      <c r="B525" s="191" t="s">
        <v>800</v>
      </c>
      <c r="C525" s="188"/>
      <c r="D525" s="198">
        <v>0.41000000000000003</v>
      </c>
      <c r="E525" s="201">
        <v>0</v>
      </c>
      <c r="F525" s="198">
        <v>1.0649999999999999</v>
      </c>
      <c r="G525" s="223"/>
      <c r="H525" s="247"/>
      <c r="I525" s="248"/>
      <c r="J525" s="248"/>
      <c r="K525" s="225"/>
      <c r="L525" s="250"/>
      <c r="M525" s="226"/>
      <c r="N525" s="226"/>
    </row>
    <row r="526" spans="1:14" ht="47.25" x14ac:dyDescent="0.25">
      <c r="A526" s="205">
        <f t="shared" si="11"/>
        <v>459</v>
      </c>
      <c r="B526" s="133" t="s">
        <v>801</v>
      </c>
      <c r="C526" s="138" t="s">
        <v>802</v>
      </c>
      <c r="D526" s="222">
        <v>0</v>
      </c>
      <c r="E526" s="134">
        <v>0</v>
      </c>
      <c r="F526" s="222">
        <v>0</v>
      </c>
      <c r="G526" s="223">
        <v>2016</v>
      </c>
      <c r="H526" s="223">
        <v>2020</v>
      </c>
      <c r="I526" s="224" t="s">
        <v>2223</v>
      </c>
      <c r="J526" s="224" t="s">
        <v>2224</v>
      </c>
      <c r="K526" s="225" t="s">
        <v>2223</v>
      </c>
      <c r="L526" s="225" t="s">
        <v>2223</v>
      </c>
      <c r="M526" s="226"/>
      <c r="N526" s="226"/>
    </row>
    <row r="527" spans="1:14" ht="47.25" x14ac:dyDescent="0.25">
      <c r="A527" s="205">
        <f t="shared" si="11"/>
        <v>460</v>
      </c>
      <c r="B527" s="133" t="s">
        <v>803</v>
      </c>
      <c r="C527" s="138" t="s">
        <v>804</v>
      </c>
      <c r="D527" s="222">
        <v>0</v>
      </c>
      <c r="E527" s="134">
        <v>0</v>
      </c>
      <c r="F527" s="222">
        <v>0</v>
      </c>
      <c r="G527" s="223">
        <v>2016</v>
      </c>
      <c r="H527" s="223">
        <v>2025</v>
      </c>
      <c r="I527" s="224" t="s">
        <v>1481</v>
      </c>
      <c r="J527" s="224" t="s">
        <v>2224</v>
      </c>
      <c r="K527" s="225" t="s">
        <v>1481</v>
      </c>
      <c r="L527" s="225" t="s">
        <v>1481</v>
      </c>
      <c r="M527" s="226"/>
      <c r="N527" s="226"/>
    </row>
    <row r="528" spans="1:14" ht="63" x14ac:dyDescent="0.25">
      <c r="A528" s="205">
        <f t="shared" si="11"/>
        <v>461</v>
      </c>
      <c r="B528" s="133" t="s">
        <v>1953</v>
      </c>
      <c r="C528" s="139" t="s">
        <v>805</v>
      </c>
      <c r="D528" s="222">
        <v>0.25</v>
      </c>
      <c r="E528" s="134">
        <v>0</v>
      </c>
      <c r="F528" s="222">
        <v>1.0169999999999999</v>
      </c>
      <c r="G528" s="223">
        <v>2019</v>
      </c>
      <c r="H528" s="223">
        <v>2020</v>
      </c>
      <c r="I528" s="224" t="s">
        <v>2223</v>
      </c>
      <c r="J528" s="224" t="s">
        <v>2224</v>
      </c>
      <c r="K528" s="225" t="s">
        <v>2223</v>
      </c>
      <c r="L528" s="225" t="s">
        <v>2223</v>
      </c>
      <c r="M528" s="226"/>
      <c r="N528" s="226"/>
    </row>
    <row r="529" spans="1:14" ht="78.75" x14ac:dyDescent="0.25">
      <c r="A529" s="205">
        <f t="shared" si="11"/>
        <v>462</v>
      </c>
      <c r="B529" s="133" t="s">
        <v>1954</v>
      </c>
      <c r="C529" s="138" t="s">
        <v>1718</v>
      </c>
      <c r="D529" s="222">
        <v>0.16</v>
      </c>
      <c r="E529" s="134">
        <v>0</v>
      </c>
      <c r="F529" s="222">
        <v>4.7999999999999994E-2</v>
      </c>
      <c r="G529" s="223">
        <v>2019</v>
      </c>
      <c r="H529" s="223">
        <v>2020</v>
      </c>
      <c r="I529" s="224" t="s">
        <v>2223</v>
      </c>
      <c r="J529" s="224" t="s">
        <v>2224</v>
      </c>
      <c r="K529" s="225" t="s">
        <v>2223</v>
      </c>
      <c r="L529" s="225" t="s">
        <v>2223</v>
      </c>
      <c r="M529" s="226"/>
      <c r="N529" s="226"/>
    </row>
    <row r="530" spans="1:14" ht="30.75" x14ac:dyDescent="0.25">
      <c r="A530" s="205"/>
      <c r="B530" s="191" t="s">
        <v>222</v>
      </c>
      <c r="C530" s="188"/>
      <c r="D530" s="198">
        <v>0.16</v>
      </c>
      <c r="E530" s="201">
        <v>0</v>
      </c>
      <c r="F530" s="198">
        <v>0.10100000000000001</v>
      </c>
      <c r="G530" s="223"/>
      <c r="H530" s="247"/>
      <c r="I530" s="248"/>
      <c r="J530" s="248"/>
      <c r="K530" s="225"/>
      <c r="L530" s="250"/>
      <c r="M530" s="226"/>
      <c r="N530" s="226"/>
    </row>
    <row r="531" spans="1:14" ht="31.5" x14ac:dyDescent="0.25">
      <c r="A531" s="205">
        <f t="shared" si="11"/>
        <v>463</v>
      </c>
      <c r="B531" s="133" t="s">
        <v>806</v>
      </c>
      <c r="C531" s="138" t="s">
        <v>807</v>
      </c>
      <c r="D531" s="222">
        <v>0.16</v>
      </c>
      <c r="E531" s="134">
        <v>0</v>
      </c>
      <c r="F531" s="222">
        <v>0.10100000000000001</v>
      </c>
      <c r="G531" s="223">
        <v>2016</v>
      </c>
      <c r="H531" s="223">
        <v>2020</v>
      </c>
      <c r="I531" s="224" t="s">
        <v>2223</v>
      </c>
      <c r="J531" s="224" t="s">
        <v>2224</v>
      </c>
      <c r="K531" s="225" t="s">
        <v>2223</v>
      </c>
      <c r="L531" s="225" t="s">
        <v>2223</v>
      </c>
      <c r="M531" s="226"/>
      <c r="N531" s="226"/>
    </row>
    <row r="532" spans="1:14" ht="47.25" x14ac:dyDescent="0.25">
      <c r="A532" s="205">
        <f t="shared" si="11"/>
        <v>464</v>
      </c>
      <c r="B532" s="133" t="s">
        <v>808</v>
      </c>
      <c r="C532" s="138" t="s">
        <v>809</v>
      </c>
      <c r="D532" s="222">
        <v>0</v>
      </c>
      <c r="E532" s="134">
        <v>0</v>
      </c>
      <c r="F532" s="222">
        <v>0</v>
      </c>
      <c r="G532" s="223">
        <v>2017</v>
      </c>
      <c r="H532" s="223">
        <v>2020</v>
      </c>
      <c r="I532" s="224" t="s">
        <v>1481</v>
      </c>
      <c r="J532" s="224" t="s">
        <v>2224</v>
      </c>
      <c r="K532" s="225" t="s">
        <v>1481</v>
      </c>
      <c r="L532" s="225" t="s">
        <v>1481</v>
      </c>
      <c r="M532" s="226"/>
      <c r="N532" s="226"/>
    </row>
    <row r="533" spans="1:14" ht="63" x14ac:dyDescent="0.25">
      <c r="A533" s="205">
        <f t="shared" si="11"/>
        <v>465</v>
      </c>
      <c r="B533" s="133" t="s">
        <v>810</v>
      </c>
      <c r="C533" s="138" t="s">
        <v>811</v>
      </c>
      <c r="D533" s="222">
        <v>0</v>
      </c>
      <c r="E533" s="134">
        <v>0</v>
      </c>
      <c r="F533" s="222">
        <v>0</v>
      </c>
      <c r="G533" s="223">
        <v>2019</v>
      </c>
      <c r="H533" s="223">
        <v>2020</v>
      </c>
      <c r="I533" s="224" t="s">
        <v>1481</v>
      </c>
      <c r="J533" s="224" t="s">
        <v>2224</v>
      </c>
      <c r="K533" s="225" t="s">
        <v>1481</v>
      </c>
      <c r="L533" s="225" t="s">
        <v>1481</v>
      </c>
      <c r="M533" s="226"/>
      <c r="N533" s="226"/>
    </row>
    <row r="534" spans="1:14" ht="31.5" x14ac:dyDescent="0.25">
      <c r="A534" s="205">
        <f t="shared" ref="A534:A597" si="12">IF(A533&gt;0,A533+1,A532+1)</f>
        <v>466</v>
      </c>
      <c r="B534" s="133" t="s">
        <v>812</v>
      </c>
      <c r="C534" s="138" t="s">
        <v>813</v>
      </c>
      <c r="D534" s="222">
        <v>0</v>
      </c>
      <c r="E534" s="134">
        <v>0</v>
      </c>
      <c r="F534" s="222">
        <v>0</v>
      </c>
      <c r="G534" s="223">
        <v>2020</v>
      </c>
      <c r="H534" s="223">
        <v>2020</v>
      </c>
      <c r="I534" s="224" t="s">
        <v>2223</v>
      </c>
      <c r="J534" s="224" t="s">
        <v>2224</v>
      </c>
      <c r="K534" s="225" t="s">
        <v>2223</v>
      </c>
      <c r="L534" s="225" t="s">
        <v>2223</v>
      </c>
      <c r="M534" s="226"/>
      <c r="N534" s="226"/>
    </row>
    <row r="535" spans="1:14" ht="30.75" x14ac:dyDescent="0.25">
      <c r="A535" s="205"/>
      <c r="B535" s="191" t="s">
        <v>229</v>
      </c>
      <c r="C535" s="188"/>
      <c r="D535" s="198">
        <v>0.5</v>
      </c>
      <c r="E535" s="201">
        <v>0</v>
      </c>
      <c r="F535" s="198">
        <v>0.27529999999999999</v>
      </c>
      <c r="G535" s="223"/>
      <c r="H535" s="247"/>
      <c r="I535" s="248"/>
      <c r="J535" s="248"/>
      <c r="K535" s="225"/>
      <c r="L535" s="250"/>
      <c r="M535" s="226"/>
      <c r="N535" s="226"/>
    </row>
    <row r="536" spans="1:14" ht="31.5" x14ac:dyDescent="0.25">
      <c r="A536" s="205">
        <f t="shared" si="12"/>
        <v>467</v>
      </c>
      <c r="B536" s="133" t="s">
        <v>814</v>
      </c>
      <c r="C536" s="138" t="s">
        <v>815</v>
      </c>
      <c r="D536" s="222">
        <v>0.25</v>
      </c>
      <c r="E536" s="134">
        <v>0</v>
      </c>
      <c r="F536" s="222">
        <v>9.2300000000000007E-2</v>
      </c>
      <c r="G536" s="223">
        <v>2016</v>
      </c>
      <c r="H536" s="223">
        <v>2021</v>
      </c>
      <c r="I536" s="224" t="s">
        <v>2223</v>
      </c>
      <c r="J536" s="224" t="s">
        <v>2224</v>
      </c>
      <c r="K536" s="225" t="s">
        <v>2223</v>
      </c>
      <c r="L536" s="225" t="s">
        <v>2223</v>
      </c>
      <c r="M536" s="226"/>
      <c r="N536" s="226"/>
    </row>
    <row r="537" spans="1:14" ht="31.5" x14ac:dyDescent="0.25">
      <c r="A537" s="205">
        <f t="shared" si="12"/>
        <v>468</v>
      </c>
      <c r="B537" s="133" t="s">
        <v>816</v>
      </c>
      <c r="C537" s="138" t="s">
        <v>817</v>
      </c>
      <c r="D537" s="222">
        <v>0.25</v>
      </c>
      <c r="E537" s="134">
        <v>0</v>
      </c>
      <c r="F537" s="222">
        <v>0.183</v>
      </c>
      <c r="G537" s="223">
        <v>2016</v>
      </c>
      <c r="H537" s="223">
        <v>2021</v>
      </c>
      <c r="I537" s="224" t="s">
        <v>2223</v>
      </c>
      <c r="J537" s="224" t="s">
        <v>2224</v>
      </c>
      <c r="K537" s="225" t="s">
        <v>2223</v>
      </c>
      <c r="L537" s="225" t="s">
        <v>2223</v>
      </c>
      <c r="M537" s="226"/>
      <c r="N537" s="226"/>
    </row>
    <row r="538" spans="1:14" ht="47.25" x14ac:dyDescent="0.25">
      <c r="A538" s="205">
        <f t="shared" si="12"/>
        <v>469</v>
      </c>
      <c r="B538" s="133" t="s">
        <v>818</v>
      </c>
      <c r="C538" s="138" t="s">
        <v>819</v>
      </c>
      <c r="D538" s="222">
        <v>0</v>
      </c>
      <c r="E538" s="134">
        <v>0</v>
      </c>
      <c r="F538" s="222">
        <v>0</v>
      </c>
      <c r="G538" s="223">
        <v>2018</v>
      </c>
      <c r="H538" s="223">
        <v>2021</v>
      </c>
      <c r="I538" s="224" t="s">
        <v>2223</v>
      </c>
      <c r="J538" s="224" t="s">
        <v>2224</v>
      </c>
      <c r="K538" s="225" t="s">
        <v>2223</v>
      </c>
      <c r="L538" s="225" t="s">
        <v>2223</v>
      </c>
      <c r="M538" s="226"/>
      <c r="N538" s="226"/>
    </row>
    <row r="539" spans="1:14" ht="63" x14ac:dyDescent="0.25">
      <c r="A539" s="205">
        <f t="shared" si="12"/>
        <v>470</v>
      </c>
      <c r="B539" s="133" t="s">
        <v>820</v>
      </c>
      <c r="C539" s="138" t="s">
        <v>821</v>
      </c>
      <c r="D539" s="222">
        <v>0</v>
      </c>
      <c r="E539" s="134">
        <v>0</v>
      </c>
      <c r="F539" s="222">
        <v>0</v>
      </c>
      <c r="G539" s="223">
        <v>2013</v>
      </c>
      <c r="H539" s="223">
        <v>2025</v>
      </c>
      <c r="I539" s="224" t="s">
        <v>1481</v>
      </c>
      <c r="J539" s="224" t="s">
        <v>2224</v>
      </c>
      <c r="K539" s="225" t="s">
        <v>1481</v>
      </c>
      <c r="L539" s="225" t="s">
        <v>1481</v>
      </c>
      <c r="M539" s="226"/>
      <c r="N539" s="226"/>
    </row>
    <row r="540" spans="1:14" ht="30.75" x14ac:dyDescent="0.25">
      <c r="A540" s="205"/>
      <c r="B540" s="191" t="s">
        <v>822</v>
      </c>
      <c r="C540" s="188"/>
      <c r="D540" s="198">
        <v>0</v>
      </c>
      <c r="E540" s="201">
        <v>0</v>
      </c>
      <c r="F540" s="198">
        <v>0</v>
      </c>
      <c r="G540" s="223"/>
      <c r="H540" s="247"/>
      <c r="I540" s="248"/>
      <c r="J540" s="248"/>
      <c r="K540" s="225"/>
      <c r="L540" s="250"/>
      <c r="M540" s="226"/>
      <c r="N540" s="226"/>
    </row>
    <row r="541" spans="1:14" ht="47.25" x14ac:dyDescent="0.25">
      <c r="A541" s="205">
        <f t="shared" si="12"/>
        <v>471</v>
      </c>
      <c r="B541" s="133" t="s">
        <v>823</v>
      </c>
      <c r="C541" s="138" t="s">
        <v>824</v>
      </c>
      <c r="D541" s="222">
        <v>0</v>
      </c>
      <c r="E541" s="134">
        <v>0</v>
      </c>
      <c r="F541" s="222">
        <v>0</v>
      </c>
      <c r="G541" s="223">
        <v>2016</v>
      </c>
      <c r="H541" s="223">
        <v>2020</v>
      </c>
      <c r="I541" s="224" t="s">
        <v>1481</v>
      </c>
      <c r="J541" s="224" t="s">
        <v>2224</v>
      </c>
      <c r="K541" s="225" t="s">
        <v>2223</v>
      </c>
      <c r="L541" s="225" t="s">
        <v>2223</v>
      </c>
      <c r="M541" s="226"/>
      <c r="N541" s="226"/>
    </row>
    <row r="542" spans="1:14" ht="63" x14ac:dyDescent="0.25">
      <c r="A542" s="205">
        <f t="shared" si="12"/>
        <v>472</v>
      </c>
      <c r="B542" s="133" t="s">
        <v>825</v>
      </c>
      <c r="C542" s="138" t="s">
        <v>826</v>
      </c>
      <c r="D542" s="222">
        <v>0</v>
      </c>
      <c r="E542" s="134">
        <v>0</v>
      </c>
      <c r="F542" s="222">
        <v>0</v>
      </c>
      <c r="G542" s="223">
        <v>2018</v>
      </c>
      <c r="H542" s="223">
        <v>2020</v>
      </c>
      <c r="I542" s="224" t="s">
        <v>1481</v>
      </c>
      <c r="J542" s="224" t="s">
        <v>2224</v>
      </c>
      <c r="K542" s="225" t="s">
        <v>2223</v>
      </c>
      <c r="L542" s="225" t="s">
        <v>2223</v>
      </c>
      <c r="M542" s="226"/>
      <c r="N542" s="226"/>
    </row>
    <row r="543" spans="1:14" ht="30.75" x14ac:dyDescent="0.25">
      <c r="A543" s="205"/>
      <c r="B543" s="191" t="s">
        <v>1574</v>
      </c>
      <c r="C543" s="188"/>
      <c r="D543" s="198">
        <v>0</v>
      </c>
      <c r="E543" s="201">
        <v>0</v>
      </c>
      <c r="F543" s="198">
        <v>0</v>
      </c>
      <c r="G543" s="223"/>
      <c r="H543" s="247"/>
      <c r="I543" s="248"/>
      <c r="J543" s="248"/>
      <c r="K543" s="225"/>
      <c r="L543" s="250"/>
      <c r="M543" s="226"/>
      <c r="N543" s="226"/>
    </row>
    <row r="544" spans="1:14" ht="63" x14ac:dyDescent="0.25">
      <c r="A544" s="205">
        <f t="shared" si="12"/>
        <v>473</v>
      </c>
      <c r="B544" s="133" t="s">
        <v>1575</v>
      </c>
      <c r="C544" s="138" t="s">
        <v>1576</v>
      </c>
      <c r="D544" s="222">
        <v>0</v>
      </c>
      <c r="E544" s="134">
        <v>0</v>
      </c>
      <c r="F544" s="222">
        <v>0</v>
      </c>
      <c r="G544" s="223">
        <v>2020</v>
      </c>
      <c r="H544" s="223">
        <v>2020</v>
      </c>
      <c r="I544" s="224" t="s">
        <v>1481</v>
      </c>
      <c r="J544" s="224" t="s">
        <v>2224</v>
      </c>
      <c r="K544" s="225" t="s">
        <v>2223</v>
      </c>
      <c r="L544" s="225" t="s">
        <v>2223</v>
      </c>
      <c r="M544" s="226"/>
      <c r="N544" s="226"/>
    </row>
    <row r="545" spans="1:14" ht="30.75" x14ac:dyDescent="0.25">
      <c r="A545" s="205"/>
      <c r="B545" s="191" t="s">
        <v>232</v>
      </c>
      <c r="C545" s="188"/>
      <c r="D545" s="198">
        <v>1.28</v>
      </c>
      <c r="E545" s="201">
        <v>0</v>
      </c>
      <c r="F545" s="198">
        <v>1.5670000000000002</v>
      </c>
      <c r="G545" s="223"/>
      <c r="H545" s="247"/>
      <c r="I545" s="248"/>
      <c r="J545" s="248"/>
      <c r="K545" s="225"/>
      <c r="L545" s="250"/>
      <c r="M545" s="226"/>
      <c r="N545" s="226"/>
    </row>
    <row r="546" spans="1:14" ht="47.25" x14ac:dyDescent="0.25">
      <c r="A546" s="205">
        <f t="shared" si="12"/>
        <v>474</v>
      </c>
      <c r="B546" s="133" t="s">
        <v>827</v>
      </c>
      <c r="C546" s="138" t="s">
        <v>828</v>
      </c>
      <c r="D546" s="222">
        <v>0</v>
      </c>
      <c r="E546" s="134">
        <v>0</v>
      </c>
      <c r="F546" s="222">
        <v>0</v>
      </c>
      <c r="G546" s="223">
        <v>2019</v>
      </c>
      <c r="H546" s="223">
        <v>2021</v>
      </c>
      <c r="I546" s="224" t="s">
        <v>1481</v>
      </c>
      <c r="J546" s="224" t="s">
        <v>2224</v>
      </c>
      <c r="K546" s="225" t="s">
        <v>2223</v>
      </c>
      <c r="L546" s="225" t="s">
        <v>2223</v>
      </c>
      <c r="M546" s="226"/>
      <c r="N546" s="226"/>
    </row>
    <row r="547" spans="1:14" ht="47.25" x14ac:dyDescent="0.25">
      <c r="A547" s="205">
        <f t="shared" si="12"/>
        <v>475</v>
      </c>
      <c r="B547" s="133" t="s">
        <v>829</v>
      </c>
      <c r="C547" s="138" t="s">
        <v>830</v>
      </c>
      <c r="D547" s="222">
        <v>0.25</v>
      </c>
      <c r="E547" s="134">
        <v>0</v>
      </c>
      <c r="F547" s="222">
        <v>0.77</v>
      </c>
      <c r="G547" s="223">
        <v>2019</v>
      </c>
      <c r="H547" s="223">
        <v>2021</v>
      </c>
      <c r="I547" s="224" t="s">
        <v>2223</v>
      </c>
      <c r="J547" s="224" t="s">
        <v>2224</v>
      </c>
      <c r="K547" s="225" t="s">
        <v>2223</v>
      </c>
      <c r="L547" s="225" t="s">
        <v>2223</v>
      </c>
      <c r="M547" s="226"/>
      <c r="N547" s="226"/>
    </row>
    <row r="548" spans="1:14" ht="47.25" x14ac:dyDescent="0.25">
      <c r="A548" s="205">
        <f t="shared" si="12"/>
        <v>476</v>
      </c>
      <c r="B548" s="133" t="s">
        <v>252</v>
      </c>
      <c r="C548" s="138" t="s">
        <v>253</v>
      </c>
      <c r="D548" s="222">
        <v>1.03</v>
      </c>
      <c r="E548" s="134">
        <v>0</v>
      </c>
      <c r="F548" s="222">
        <v>0.79700000000000004</v>
      </c>
      <c r="G548" s="223">
        <v>2020</v>
      </c>
      <c r="H548" s="223">
        <v>2020</v>
      </c>
      <c r="I548" s="224" t="s">
        <v>2223</v>
      </c>
      <c r="J548" s="224" t="s">
        <v>2224</v>
      </c>
      <c r="K548" s="225" t="s">
        <v>2223</v>
      </c>
      <c r="L548" s="225" t="s">
        <v>2223</v>
      </c>
      <c r="M548" s="226"/>
      <c r="N548" s="226"/>
    </row>
    <row r="549" spans="1:14" ht="30.75" x14ac:dyDescent="0.25">
      <c r="A549" s="205"/>
      <c r="B549" s="191" t="s">
        <v>256</v>
      </c>
      <c r="C549" s="188"/>
      <c r="D549" s="198">
        <v>0</v>
      </c>
      <c r="E549" s="201">
        <v>0</v>
      </c>
      <c r="F549" s="198">
        <v>0</v>
      </c>
      <c r="G549" s="223"/>
      <c r="H549" s="247"/>
      <c r="I549" s="248"/>
      <c r="J549" s="248"/>
      <c r="K549" s="225"/>
      <c r="L549" s="250"/>
      <c r="M549" s="226"/>
      <c r="N549" s="226"/>
    </row>
    <row r="550" spans="1:14" ht="47.25" x14ac:dyDescent="0.25">
      <c r="A550" s="205">
        <f t="shared" si="12"/>
        <v>477</v>
      </c>
      <c r="B550" s="133" t="s">
        <v>831</v>
      </c>
      <c r="C550" s="138" t="s">
        <v>832</v>
      </c>
      <c r="D550" s="222">
        <v>0</v>
      </c>
      <c r="E550" s="134">
        <v>0</v>
      </c>
      <c r="F550" s="222">
        <v>0</v>
      </c>
      <c r="G550" s="223">
        <v>2016</v>
      </c>
      <c r="H550" s="223">
        <v>2020</v>
      </c>
      <c r="I550" s="224" t="s">
        <v>1481</v>
      </c>
      <c r="J550" s="224" t="s">
        <v>2224</v>
      </c>
      <c r="K550" s="225" t="s">
        <v>1481</v>
      </c>
      <c r="L550" s="225" t="s">
        <v>1481</v>
      </c>
      <c r="M550" s="226"/>
      <c r="N550" s="226"/>
    </row>
    <row r="551" spans="1:14" ht="47.25" x14ac:dyDescent="0.25">
      <c r="A551" s="205">
        <f t="shared" si="12"/>
        <v>478</v>
      </c>
      <c r="B551" s="133" t="s">
        <v>833</v>
      </c>
      <c r="C551" s="138" t="s">
        <v>834</v>
      </c>
      <c r="D551" s="222">
        <v>0</v>
      </c>
      <c r="E551" s="134">
        <v>0</v>
      </c>
      <c r="F551" s="222">
        <v>0</v>
      </c>
      <c r="G551" s="223">
        <v>2016</v>
      </c>
      <c r="H551" s="223">
        <v>2020</v>
      </c>
      <c r="I551" s="224" t="s">
        <v>1481</v>
      </c>
      <c r="J551" s="224" t="s">
        <v>2224</v>
      </c>
      <c r="K551" s="225" t="s">
        <v>1481</v>
      </c>
      <c r="L551" s="225" t="s">
        <v>1481</v>
      </c>
      <c r="M551" s="226"/>
      <c r="N551" s="226"/>
    </row>
    <row r="552" spans="1:14" ht="47.25" x14ac:dyDescent="0.25">
      <c r="A552" s="205">
        <f t="shared" si="12"/>
        <v>479</v>
      </c>
      <c r="B552" s="133" t="s">
        <v>835</v>
      </c>
      <c r="C552" s="138" t="s">
        <v>836</v>
      </c>
      <c r="D552" s="222">
        <v>0</v>
      </c>
      <c r="E552" s="134">
        <v>0</v>
      </c>
      <c r="F552" s="222">
        <v>0</v>
      </c>
      <c r="G552" s="223">
        <v>2016</v>
      </c>
      <c r="H552" s="223">
        <v>2020</v>
      </c>
      <c r="I552" s="224" t="s">
        <v>1481</v>
      </c>
      <c r="J552" s="224" t="s">
        <v>2224</v>
      </c>
      <c r="K552" s="225" t="s">
        <v>1481</v>
      </c>
      <c r="L552" s="225" t="s">
        <v>1481</v>
      </c>
      <c r="M552" s="226"/>
      <c r="N552" s="226"/>
    </row>
    <row r="553" spans="1:14" ht="47.25" x14ac:dyDescent="0.25">
      <c r="A553" s="205">
        <f t="shared" si="12"/>
        <v>480</v>
      </c>
      <c r="B553" s="133" t="s">
        <v>837</v>
      </c>
      <c r="C553" s="138" t="s">
        <v>838</v>
      </c>
      <c r="D553" s="222">
        <v>0</v>
      </c>
      <c r="E553" s="134">
        <v>0</v>
      </c>
      <c r="F553" s="222">
        <v>0</v>
      </c>
      <c r="G553" s="223">
        <v>2016</v>
      </c>
      <c r="H553" s="223">
        <v>2020</v>
      </c>
      <c r="I553" s="224" t="s">
        <v>1481</v>
      </c>
      <c r="J553" s="224" t="s">
        <v>2224</v>
      </c>
      <c r="K553" s="225" t="s">
        <v>1481</v>
      </c>
      <c r="L553" s="225" t="s">
        <v>1481</v>
      </c>
      <c r="M553" s="226"/>
      <c r="N553" s="226"/>
    </row>
    <row r="554" spans="1:14" ht="47.25" x14ac:dyDescent="0.25">
      <c r="A554" s="205">
        <f t="shared" si="12"/>
        <v>481</v>
      </c>
      <c r="B554" s="133" t="s">
        <v>839</v>
      </c>
      <c r="C554" s="138" t="s">
        <v>840</v>
      </c>
      <c r="D554" s="222">
        <v>0</v>
      </c>
      <c r="E554" s="134">
        <v>0</v>
      </c>
      <c r="F554" s="222">
        <v>0</v>
      </c>
      <c r="G554" s="223">
        <v>2016</v>
      </c>
      <c r="H554" s="223">
        <v>2020</v>
      </c>
      <c r="I554" s="224" t="s">
        <v>1481</v>
      </c>
      <c r="J554" s="224" t="s">
        <v>2224</v>
      </c>
      <c r="K554" s="225" t="s">
        <v>1481</v>
      </c>
      <c r="L554" s="225" t="s">
        <v>1481</v>
      </c>
      <c r="M554" s="226"/>
      <c r="N554" s="226"/>
    </row>
    <row r="555" spans="1:14" ht="47.25" x14ac:dyDescent="0.25">
      <c r="A555" s="205">
        <f t="shared" si="12"/>
        <v>482</v>
      </c>
      <c r="B555" s="133" t="s">
        <v>841</v>
      </c>
      <c r="C555" s="138" t="s">
        <v>842</v>
      </c>
      <c r="D555" s="222">
        <v>0</v>
      </c>
      <c r="E555" s="134">
        <v>0</v>
      </c>
      <c r="F555" s="222">
        <v>0</v>
      </c>
      <c r="G555" s="223">
        <v>2016</v>
      </c>
      <c r="H555" s="223">
        <v>2020</v>
      </c>
      <c r="I555" s="224" t="s">
        <v>1481</v>
      </c>
      <c r="J555" s="224" t="s">
        <v>2224</v>
      </c>
      <c r="K555" s="225" t="s">
        <v>1481</v>
      </c>
      <c r="L555" s="225" t="s">
        <v>1481</v>
      </c>
      <c r="M555" s="226"/>
      <c r="N555" s="226"/>
    </row>
    <row r="556" spans="1:14" ht="47.25" x14ac:dyDescent="0.25">
      <c r="A556" s="205">
        <f t="shared" si="12"/>
        <v>483</v>
      </c>
      <c r="B556" s="133" t="s">
        <v>843</v>
      </c>
      <c r="C556" s="138" t="s">
        <v>844</v>
      </c>
      <c r="D556" s="222">
        <v>0</v>
      </c>
      <c r="E556" s="134">
        <v>0</v>
      </c>
      <c r="F556" s="222">
        <v>0</v>
      </c>
      <c r="G556" s="223">
        <v>2016</v>
      </c>
      <c r="H556" s="223">
        <v>2020</v>
      </c>
      <c r="I556" s="224" t="s">
        <v>1481</v>
      </c>
      <c r="J556" s="224" t="s">
        <v>2224</v>
      </c>
      <c r="K556" s="225" t="s">
        <v>1481</v>
      </c>
      <c r="L556" s="225" t="s">
        <v>1481</v>
      </c>
      <c r="M556" s="226"/>
      <c r="N556" s="226"/>
    </row>
    <row r="557" spans="1:14" ht="47.25" x14ac:dyDescent="0.25">
      <c r="A557" s="205">
        <f t="shared" si="12"/>
        <v>484</v>
      </c>
      <c r="B557" s="133" t="s">
        <v>845</v>
      </c>
      <c r="C557" s="138" t="s">
        <v>846</v>
      </c>
      <c r="D557" s="222">
        <v>0</v>
      </c>
      <c r="E557" s="134">
        <v>0</v>
      </c>
      <c r="F557" s="222">
        <v>0</v>
      </c>
      <c r="G557" s="223">
        <v>2016</v>
      </c>
      <c r="H557" s="223">
        <v>2020</v>
      </c>
      <c r="I557" s="224" t="s">
        <v>1481</v>
      </c>
      <c r="J557" s="224" t="s">
        <v>2224</v>
      </c>
      <c r="K557" s="225" t="s">
        <v>1481</v>
      </c>
      <c r="L557" s="225" t="s">
        <v>1481</v>
      </c>
      <c r="M557" s="226"/>
      <c r="N557" s="226"/>
    </row>
    <row r="558" spans="1:14" ht="47.25" x14ac:dyDescent="0.25">
      <c r="A558" s="205">
        <f t="shared" si="12"/>
        <v>485</v>
      </c>
      <c r="B558" s="133" t="s">
        <v>847</v>
      </c>
      <c r="C558" s="138" t="s">
        <v>848</v>
      </c>
      <c r="D558" s="222">
        <v>0</v>
      </c>
      <c r="E558" s="134">
        <v>0</v>
      </c>
      <c r="F558" s="222">
        <v>0</v>
      </c>
      <c r="G558" s="223">
        <v>2017</v>
      </c>
      <c r="H558" s="223">
        <v>2020</v>
      </c>
      <c r="I558" s="224" t="s">
        <v>1481</v>
      </c>
      <c r="J558" s="224" t="s">
        <v>2224</v>
      </c>
      <c r="K558" s="225" t="s">
        <v>1481</v>
      </c>
      <c r="L558" s="225" t="s">
        <v>1481</v>
      </c>
      <c r="M558" s="226"/>
      <c r="N558" s="226"/>
    </row>
    <row r="559" spans="1:14" ht="47.25" x14ac:dyDescent="0.25">
      <c r="A559" s="205">
        <f t="shared" si="12"/>
        <v>486</v>
      </c>
      <c r="B559" s="133" t="s">
        <v>849</v>
      </c>
      <c r="C559" s="138" t="s">
        <v>850</v>
      </c>
      <c r="D559" s="222">
        <v>0</v>
      </c>
      <c r="E559" s="134">
        <v>0</v>
      </c>
      <c r="F559" s="222">
        <v>0</v>
      </c>
      <c r="G559" s="223">
        <v>2017</v>
      </c>
      <c r="H559" s="223">
        <v>2020</v>
      </c>
      <c r="I559" s="224" t="s">
        <v>1481</v>
      </c>
      <c r="J559" s="224" t="s">
        <v>2224</v>
      </c>
      <c r="K559" s="225" t="s">
        <v>1481</v>
      </c>
      <c r="L559" s="225" t="s">
        <v>1481</v>
      </c>
      <c r="M559" s="226"/>
      <c r="N559" s="226"/>
    </row>
    <row r="560" spans="1:14" ht="47.25" x14ac:dyDescent="0.25">
      <c r="A560" s="205">
        <f t="shared" si="12"/>
        <v>487</v>
      </c>
      <c r="B560" s="133" t="s">
        <v>851</v>
      </c>
      <c r="C560" s="138" t="s">
        <v>852</v>
      </c>
      <c r="D560" s="222">
        <v>0</v>
      </c>
      <c r="E560" s="134">
        <v>0</v>
      </c>
      <c r="F560" s="222">
        <v>0</v>
      </c>
      <c r="G560" s="223">
        <v>2017</v>
      </c>
      <c r="H560" s="223">
        <v>2020</v>
      </c>
      <c r="I560" s="224" t="s">
        <v>1481</v>
      </c>
      <c r="J560" s="224" t="s">
        <v>2224</v>
      </c>
      <c r="K560" s="225" t="s">
        <v>1481</v>
      </c>
      <c r="L560" s="225" t="s">
        <v>1481</v>
      </c>
      <c r="M560" s="226"/>
      <c r="N560" s="226"/>
    </row>
    <row r="561" spans="1:14" ht="47.25" x14ac:dyDescent="0.25">
      <c r="A561" s="205">
        <f t="shared" si="12"/>
        <v>488</v>
      </c>
      <c r="B561" s="133" t="s">
        <v>853</v>
      </c>
      <c r="C561" s="138" t="s">
        <v>854</v>
      </c>
      <c r="D561" s="222">
        <v>0</v>
      </c>
      <c r="E561" s="134">
        <v>0</v>
      </c>
      <c r="F561" s="222">
        <v>0</v>
      </c>
      <c r="G561" s="223">
        <v>2017</v>
      </c>
      <c r="H561" s="223">
        <v>2020</v>
      </c>
      <c r="I561" s="224" t="s">
        <v>1481</v>
      </c>
      <c r="J561" s="224" t="s">
        <v>2224</v>
      </c>
      <c r="K561" s="225" t="s">
        <v>1481</v>
      </c>
      <c r="L561" s="225" t="s">
        <v>1481</v>
      </c>
      <c r="M561" s="226"/>
      <c r="N561" s="226"/>
    </row>
    <row r="562" spans="1:14" ht="47.25" x14ac:dyDescent="0.25">
      <c r="A562" s="205">
        <f t="shared" si="12"/>
        <v>489</v>
      </c>
      <c r="B562" s="133" t="s">
        <v>855</v>
      </c>
      <c r="C562" s="138" t="s">
        <v>856</v>
      </c>
      <c r="D562" s="222">
        <v>0</v>
      </c>
      <c r="E562" s="134">
        <v>0</v>
      </c>
      <c r="F562" s="222">
        <v>0</v>
      </c>
      <c r="G562" s="223">
        <v>2017</v>
      </c>
      <c r="H562" s="223">
        <v>2020</v>
      </c>
      <c r="I562" s="224" t="s">
        <v>1481</v>
      </c>
      <c r="J562" s="224" t="s">
        <v>2224</v>
      </c>
      <c r="K562" s="225" t="s">
        <v>1481</v>
      </c>
      <c r="L562" s="225" t="s">
        <v>1481</v>
      </c>
      <c r="M562" s="226"/>
      <c r="N562" s="226"/>
    </row>
    <row r="563" spans="1:14" ht="47.25" x14ac:dyDescent="0.25">
      <c r="A563" s="205">
        <f t="shared" si="12"/>
        <v>490</v>
      </c>
      <c r="B563" s="133" t="s">
        <v>857</v>
      </c>
      <c r="C563" s="138" t="s">
        <v>858</v>
      </c>
      <c r="D563" s="222">
        <v>0</v>
      </c>
      <c r="E563" s="134">
        <v>0</v>
      </c>
      <c r="F563" s="222">
        <v>0</v>
      </c>
      <c r="G563" s="223">
        <v>2017</v>
      </c>
      <c r="H563" s="223">
        <v>2020</v>
      </c>
      <c r="I563" s="224" t="s">
        <v>1481</v>
      </c>
      <c r="J563" s="224" t="s">
        <v>2224</v>
      </c>
      <c r="K563" s="225" t="s">
        <v>1481</v>
      </c>
      <c r="L563" s="225" t="s">
        <v>1481</v>
      </c>
      <c r="M563" s="226"/>
      <c r="N563" s="226"/>
    </row>
    <row r="564" spans="1:14" ht="47.25" x14ac:dyDescent="0.25">
      <c r="A564" s="205">
        <f t="shared" si="12"/>
        <v>491</v>
      </c>
      <c r="B564" s="133" t="s">
        <v>859</v>
      </c>
      <c r="C564" s="138" t="s">
        <v>860</v>
      </c>
      <c r="D564" s="222">
        <v>0</v>
      </c>
      <c r="E564" s="134">
        <v>0</v>
      </c>
      <c r="F564" s="222">
        <v>0</v>
      </c>
      <c r="G564" s="223">
        <v>2018</v>
      </c>
      <c r="H564" s="223">
        <v>2020</v>
      </c>
      <c r="I564" s="224" t="s">
        <v>1481</v>
      </c>
      <c r="J564" s="224" t="s">
        <v>2224</v>
      </c>
      <c r="K564" s="225" t="s">
        <v>2223</v>
      </c>
      <c r="L564" s="225" t="s">
        <v>2223</v>
      </c>
      <c r="M564" s="226"/>
      <c r="N564" s="226"/>
    </row>
    <row r="565" spans="1:14" ht="47.25" x14ac:dyDescent="0.25">
      <c r="A565" s="205">
        <f t="shared" si="12"/>
        <v>492</v>
      </c>
      <c r="B565" s="133" t="s">
        <v>861</v>
      </c>
      <c r="C565" s="138" t="s">
        <v>862</v>
      </c>
      <c r="D565" s="222">
        <v>0</v>
      </c>
      <c r="E565" s="134">
        <v>0</v>
      </c>
      <c r="F565" s="222">
        <v>0</v>
      </c>
      <c r="G565" s="223">
        <v>2018</v>
      </c>
      <c r="H565" s="223">
        <v>2020</v>
      </c>
      <c r="I565" s="224" t="s">
        <v>1481</v>
      </c>
      <c r="J565" s="224" t="s">
        <v>2224</v>
      </c>
      <c r="K565" s="225" t="s">
        <v>2223</v>
      </c>
      <c r="L565" s="225" t="s">
        <v>2223</v>
      </c>
      <c r="M565" s="226"/>
      <c r="N565" s="226"/>
    </row>
    <row r="566" spans="1:14" ht="47.25" x14ac:dyDescent="0.25">
      <c r="A566" s="205">
        <f t="shared" si="12"/>
        <v>493</v>
      </c>
      <c r="B566" s="133" t="s">
        <v>863</v>
      </c>
      <c r="C566" s="138" t="s">
        <v>864</v>
      </c>
      <c r="D566" s="222">
        <v>0</v>
      </c>
      <c r="E566" s="134">
        <v>0</v>
      </c>
      <c r="F566" s="222">
        <v>0</v>
      </c>
      <c r="G566" s="223">
        <v>2018</v>
      </c>
      <c r="H566" s="223">
        <v>2020</v>
      </c>
      <c r="I566" s="224" t="s">
        <v>1481</v>
      </c>
      <c r="J566" s="224" t="s">
        <v>2224</v>
      </c>
      <c r="K566" s="225" t="s">
        <v>2223</v>
      </c>
      <c r="L566" s="225" t="s">
        <v>2223</v>
      </c>
      <c r="M566" s="226"/>
      <c r="N566" s="226"/>
    </row>
    <row r="567" spans="1:14" ht="47.25" x14ac:dyDescent="0.25">
      <c r="A567" s="205">
        <f t="shared" si="12"/>
        <v>494</v>
      </c>
      <c r="B567" s="133" t="s">
        <v>865</v>
      </c>
      <c r="C567" s="138" t="s">
        <v>866</v>
      </c>
      <c r="D567" s="222">
        <v>0</v>
      </c>
      <c r="E567" s="134">
        <v>0</v>
      </c>
      <c r="F567" s="222">
        <v>0</v>
      </c>
      <c r="G567" s="223">
        <v>2018</v>
      </c>
      <c r="H567" s="223">
        <v>2020</v>
      </c>
      <c r="I567" s="224" t="s">
        <v>1481</v>
      </c>
      <c r="J567" s="224" t="s">
        <v>2224</v>
      </c>
      <c r="K567" s="225" t="s">
        <v>2223</v>
      </c>
      <c r="L567" s="225" t="s">
        <v>2223</v>
      </c>
      <c r="M567" s="226"/>
      <c r="N567" s="226"/>
    </row>
    <row r="568" spans="1:14" ht="47.25" x14ac:dyDescent="0.25">
      <c r="A568" s="205">
        <f t="shared" si="12"/>
        <v>495</v>
      </c>
      <c r="B568" s="133" t="s">
        <v>867</v>
      </c>
      <c r="C568" s="138" t="s">
        <v>868</v>
      </c>
      <c r="D568" s="222">
        <v>0</v>
      </c>
      <c r="E568" s="134">
        <v>0</v>
      </c>
      <c r="F568" s="222">
        <v>0</v>
      </c>
      <c r="G568" s="223">
        <v>2018</v>
      </c>
      <c r="H568" s="223">
        <v>2020</v>
      </c>
      <c r="I568" s="224" t="s">
        <v>1481</v>
      </c>
      <c r="J568" s="224" t="s">
        <v>2224</v>
      </c>
      <c r="K568" s="225" t="s">
        <v>2223</v>
      </c>
      <c r="L568" s="225" t="s">
        <v>2223</v>
      </c>
      <c r="M568" s="226"/>
      <c r="N568" s="226"/>
    </row>
    <row r="569" spans="1:14" ht="47.25" x14ac:dyDescent="0.25">
      <c r="A569" s="205">
        <f t="shared" si="12"/>
        <v>496</v>
      </c>
      <c r="B569" s="133" t="s">
        <v>869</v>
      </c>
      <c r="C569" s="138" t="s">
        <v>870</v>
      </c>
      <c r="D569" s="222">
        <v>0</v>
      </c>
      <c r="E569" s="134">
        <v>0</v>
      </c>
      <c r="F569" s="222">
        <v>0</v>
      </c>
      <c r="G569" s="223">
        <v>2018</v>
      </c>
      <c r="H569" s="223">
        <v>2020</v>
      </c>
      <c r="I569" s="224" t="s">
        <v>1481</v>
      </c>
      <c r="J569" s="224" t="s">
        <v>2224</v>
      </c>
      <c r="K569" s="225" t="s">
        <v>2223</v>
      </c>
      <c r="L569" s="225" t="s">
        <v>2223</v>
      </c>
      <c r="M569" s="226"/>
      <c r="N569" s="226"/>
    </row>
    <row r="570" spans="1:14" ht="47.25" x14ac:dyDescent="0.25">
      <c r="A570" s="205">
        <f t="shared" si="12"/>
        <v>497</v>
      </c>
      <c r="B570" s="133" t="s">
        <v>871</v>
      </c>
      <c r="C570" s="138" t="s">
        <v>872</v>
      </c>
      <c r="D570" s="222">
        <v>0</v>
      </c>
      <c r="E570" s="134">
        <v>0</v>
      </c>
      <c r="F570" s="222">
        <v>0</v>
      </c>
      <c r="G570" s="223">
        <v>2018</v>
      </c>
      <c r="H570" s="223">
        <v>2020</v>
      </c>
      <c r="I570" s="224" t="s">
        <v>1481</v>
      </c>
      <c r="J570" s="224" t="s">
        <v>2224</v>
      </c>
      <c r="K570" s="225" t="s">
        <v>2223</v>
      </c>
      <c r="L570" s="225" t="s">
        <v>2223</v>
      </c>
      <c r="M570" s="226"/>
      <c r="N570" s="226"/>
    </row>
    <row r="571" spans="1:14" ht="47.25" x14ac:dyDescent="0.25">
      <c r="A571" s="205">
        <f t="shared" si="12"/>
        <v>498</v>
      </c>
      <c r="B571" s="133" t="s">
        <v>873</v>
      </c>
      <c r="C571" s="138" t="s">
        <v>874</v>
      </c>
      <c r="D571" s="222">
        <v>0</v>
      </c>
      <c r="E571" s="134">
        <v>0</v>
      </c>
      <c r="F571" s="222">
        <v>0</v>
      </c>
      <c r="G571" s="223">
        <v>2018</v>
      </c>
      <c r="H571" s="223">
        <v>2020</v>
      </c>
      <c r="I571" s="224" t="s">
        <v>1481</v>
      </c>
      <c r="J571" s="224" t="s">
        <v>2224</v>
      </c>
      <c r="K571" s="225" t="s">
        <v>2223</v>
      </c>
      <c r="L571" s="225" t="s">
        <v>2223</v>
      </c>
      <c r="M571" s="226"/>
      <c r="N571" s="226"/>
    </row>
    <row r="572" spans="1:14" ht="31.5" x14ac:dyDescent="0.25">
      <c r="A572" s="205">
        <f t="shared" si="12"/>
        <v>499</v>
      </c>
      <c r="B572" s="133" t="s">
        <v>1955</v>
      </c>
      <c r="C572" s="138" t="s">
        <v>1956</v>
      </c>
      <c r="D572" s="222">
        <v>0</v>
      </c>
      <c r="E572" s="134">
        <v>0</v>
      </c>
      <c r="F572" s="222">
        <v>0</v>
      </c>
      <c r="G572" s="228">
        <v>2013</v>
      </c>
      <c r="H572" s="228">
        <v>2020</v>
      </c>
      <c r="I572" s="224" t="s">
        <v>1481</v>
      </c>
      <c r="J572" s="224" t="s">
        <v>2224</v>
      </c>
      <c r="K572" s="229" t="s">
        <v>1481</v>
      </c>
      <c r="L572" s="229" t="s">
        <v>1481</v>
      </c>
      <c r="M572" s="226"/>
      <c r="N572" s="226"/>
    </row>
    <row r="573" spans="1:14" ht="30.75" x14ac:dyDescent="0.25">
      <c r="A573" s="205"/>
      <c r="B573" s="191" t="s">
        <v>261</v>
      </c>
      <c r="C573" s="188"/>
      <c r="D573" s="198">
        <v>1.3</v>
      </c>
      <c r="E573" s="201">
        <v>0</v>
      </c>
      <c r="F573" s="198">
        <v>0.60785999999999996</v>
      </c>
      <c r="G573" s="223"/>
      <c r="H573" s="247"/>
      <c r="I573" s="248"/>
      <c r="J573" s="248"/>
      <c r="K573" s="225"/>
      <c r="L573" s="250"/>
      <c r="M573" s="226"/>
      <c r="N573" s="226"/>
    </row>
    <row r="574" spans="1:14" ht="47.25" x14ac:dyDescent="0.25">
      <c r="A574" s="205">
        <f t="shared" si="12"/>
        <v>500</v>
      </c>
      <c r="B574" s="133" t="s">
        <v>875</v>
      </c>
      <c r="C574" s="138" t="s">
        <v>876</v>
      </c>
      <c r="D574" s="222">
        <v>0.25</v>
      </c>
      <c r="E574" s="134">
        <v>0</v>
      </c>
      <c r="F574" s="222">
        <v>7.4999999999999997E-2</v>
      </c>
      <c r="G574" s="223">
        <v>2018</v>
      </c>
      <c r="H574" s="223">
        <v>2020</v>
      </c>
      <c r="I574" s="224" t="s">
        <v>2223</v>
      </c>
      <c r="J574" s="224" t="s">
        <v>2224</v>
      </c>
      <c r="K574" s="225" t="s">
        <v>2223</v>
      </c>
      <c r="L574" s="225" t="s">
        <v>2223</v>
      </c>
      <c r="M574" s="226"/>
      <c r="N574" s="226"/>
    </row>
    <row r="575" spans="1:14" ht="47.25" x14ac:dyDescent="0.25">
      <c r="A575" s="205">
        <f t="shared" si="12"/>
        <v>501</v>
      </c>
      <c r="B575" s="133" t="s">
        <v>877</v>
      </c>
      <c r="C575" s="138" t="s">
        <v>878</v>
      </c>
      <c r="D575" s="222">
        <v>0</v>
      </c>
      <c r="E575" s="134">
        <v>0</v>
      </c>
      <c r="F575" s="222">
        <v>3.9660000000000001E-2</v>
      </c>
      <c r="G575" s="223">
        <v>2019</v>
      </c>
      <c r="H575" s="223">
        <v>2020</v>
      </c>
      <c r="I575" s="224" t="s">
        <v>2223</v>
      </c>
      <c r="J575" s="224" t="s">
        <v>2224</v>
      </c>
      <c r="K575" s="225" t="s">
        <v>2223</v>
      </c>
      <c r="L575" s="225" t="s">
        <v>2223</v>
      </c>
      <c r="M575" s="226"/>
      <c r="N575" s="226"/>
    </row>
    <row r="576" spans="1:14" ht="31.5" x14ac:dyDescent="0.25">
      <c r="A576" s="205">
        <f t="shared" si="12"/>
        <v>502</v>
      </c>
      <c r="B576" s="133" t="s">
        <v>879</v>
      </c>
      <c r="C576" s="138" t="s">
        <v>880</v>
      </c>
      <c r="D576" s="222">
        <v>0</v>
      </c>
      <c r="E576" s="134">
        <v>0</v>
      </c>
      <c r="F576" s="222">
        <v>0</v>
      </c>
      <c r="G576" s="223">
        <v>2019</v>
      </c>
      <c r="H576" s="223">
        <v>2020</v>
      </c>
      <c r="I576" s="224" t="s">
        <v>1481</v>
      </c>
      <c r="J576" s="224" t="s">
        <v>2224</v>
      </c>
      <c r="K576" s="225" t="s">
        <v>1481</v>
      </c>
      <c r="L576" s="225" t="s">
        <v>1481</v>
      </c>
      <c r="M576" s="226"/>
      <c r="N576" s="226"/>
    </row>
    <row r="577" spans="1:14" ht="47.25" x14ac:dyDescent="0.25">
      <c r="A577" s="205">
        <f t="shared" si="12"/>
        <v>503</v>
      </c>
      <c r="B577" s="133" t="s">
        <v>881</v>
      </c>
      <c r="C577" s="138" t="s">
        <v>882</v>
      </c>
      <c r="D577" s="222">
        <v>0.25</v>
      </c>
      <c r="E577" s="134">
        <v>0</v>
      </c>
      <c r="F577" s="222">
        <v>0.12769999999999998</v>
      </c>
      <c r="G577" s="223">
        <v>2018</v>
      </c>
      <c r="H577" s="223">
        <v>2020</v>
      </c>
      <c r="I577" s="224" t="s">
        <v>2223</v>
      </c>
      <c r="J577" s="224" t="s">
        <v>2224</v>
      </c>
      <c r="K577" s="225" t="s">
        <v>2223</v>
      </c>
      <c r="L577" s="225" t="s">
        <v>2223</v>
      </c>
      <c r="M577" s="226"/>
      <c r="N577" s="226"/>
    </row>
    <row r="578" spans="1:14" ht="47.25" x14ac:dyDescent="0.25">
      <c r="A578" s="205">
        <f t="shared" si="12"/>
        <v>504</v>
      </c>
      <c r="B578" s="133" t="s">
        <v>883</v>
      </c>
      <c r="C578" s="138" t="s">
        <v>884</v>
      </c>
      <c r="D578" s="222">
        <v>0.4</v>
      </c>
      <c r="E578" s="134">
        <v>0</v>
      </c>
      <c r="F578" s="222">
        <v>0.23149999999999998</v>
      </c>
      <c r="G578" s="223">
        <v>2018</v>
      </c>
      <c r="H578" s="223">
        <v>2020</v>
      </c>
      <c r="I578" s="224" t="s">
        <v>2223</v>
      </c>
      <c r="J578" s="224" t="s">
        <v>2224</v>
      </c>
      <c r="K578" s="225" t="s">
        <v>2223</v>
      </c>
      <c r="L578" s="225" t="s">
        <v>2223</v>
      </c>
      <c r="M578" s="226"/>
      <c r="N578" s="226"/>
    </row>
    <row r="579" spans="1:14" ht="63" x14ac:dyDescent="0.25">
      <c r="A579" s="205">
        <f t="shared" si="12"/>
        <v>505</v>
      </c>
      <c r="B579" s="133" t="s">
        <v>885</v>
      </c>
      <c r="C579" s="138" t="s">
        <v>1719</v>
      </c>
      <c r="D579" s="222">
        <v>0.4</v>
      </c>
      <c r="E579" s="134">
        <v>0</v>
      </c>
      <c r="F579" s="222">
        <v>0.13400000000000001</v>
      </c>
      <c r="G579" s="223">
        <v>2020</v>
      </c>
      <c r="H579" s="223">
        <v>2020</v>
      </c>
      <c r="I579" s="224" t="s">
        <v>2223</v>
      </c>
      <c r="J579" s="224" t="s">
        <v>2224</v>
      </c>
      <c r="K579" s="225" t="s">
        <v>2223</v>
      </c>
      <c r="L579" s="225" t="s">
        <v>2223</v>
      </c>
      <c r="M579" s="226"/>
      <c r="N579" s="226"/>
    </row>
    <row r="580" spans="1:14" ht="47.25" x14ac:dyDescent="0.25">
      <c r="A580" s="205">
        <f t="shared" si="12"/>
        <v>506</v>
      </c>
      <c r="B580" s="133" t="s">
        <v>1957</v>
      </c>
      <c r="C580" s="138" t="s">
        <v>1958</v>
      </c>
      <c r="D580" s="222">
        <v>0</v>
      </c>
      <c r="E580" s="134">
        <v>0</v>
      </c>
      <c r="F580" s="222">
        <v>0</v>
      </c>
      <c r="G580" s="228">
        <v>2020</v>
      </c>
      <c r="H580" s="228">
        <v>2021</v>
      </c>
      <c r="I580" s="224" t="s">
        <v>1481</v>
      </c>
      <c r="J580" s="224" t="s">
        <v>2224</v>
      </c>
      <c r="K580" s="229" t="s">
        <v>1481</v>
      </c>
      <c r="L580" s="229" t="s">
        <v>1481</v>
      </c>
      <c r="M580" s="226"/>
      <c r="N580" s="226"/>
    </row>
    <row r="581" spans="1:14" ht="30.75" x14ac:dyDescent="0.25">
      <c r="A581" s="205"/>
      <c r="B581" s="191" t="s">
        <v>489</v>
      </c>
      <c r="C581" s="188"/>
      <c r="D581" s="198">
        <v>0</v>
      </c>
      <c r="E581" s="201">
        <v>0</v>
      </c>
      <c r="F581" s="198">
        <v>0</v>
      </c>
      <c r="G581" s="223"/>
      <c r="H581" s="247"/>
      <c r="I581" s="248"/>
      <c r="J581" s="248"/>
      <c r="K581" s="225"/>
      <c r="L581" s="250"/>
      <c r="M581" s="226"/>
      <c r="N581" s="226"/>
    </row>
    <row r="582" spans="1:14" ht="63" x14ac:dyDescent="0.25">
      <c r="A582" s="205">
        <f t="shared" si="12"/>
        <v>507</v>
      </c>
      <c r="B582" s="133" t="s">
        <v>886</v>
      </c>
      <c r="C582" s="138" t="s">
        <v>887</v>
      </c>
      <c r="D582" s="222">
        <v>0</v>
      </c>
      <c r="E582" s="134">
        <v>0</v>
      </c>
      <c r="F582" s="222">
        <v>0</v>
      </c>
      <c r="G582" s="223">
        <v>2018</v>
      </c>
      <c r="H582" s="223">
        <v>2020</v>
      </c>
      <c r="I582" s="224" t="s">
        <v>1481</v>
      </c>
      <c r="J582" s="224" t="s">
        <v>2224</v>
      </c>
      <c r="K582" s="225" t="s">
        <v>1481</v>
      </c>
      <c r="L582" s="225" t="s">
        <v>1481</v>
      </c>
      <c r="M582" s="226"/>
      <c r="N582" s="226"/>
    </row>
    <row r="583" spans="1:14" ht="30.75" x14ac:dyDescent="0.25">
      <c r="A583" s="205"/>
      <c r="B583" s="191" t="s">
        <v>274</v>
      </c>
      <c r="C583" s="188"/>
      <c r="D583" s="198">
        <v>0.26600000000000001</v>
      </c>
      <c r="E583" s="201">
        <v>0</v>
      </c>
      <c r="F583" s="198">
        <v>0.17499999999999999</v>
      </c>
      <c r="G583" s="223"/>
      <c r="H583" s="247"/>
      <c r="I583" s="248"/>
      <c r="J583" s="248"/>
      <c r="K583" s="225"/>
      <c r="L583" s="250"/>
      <c r="M583" s="226"/>
      <c r="N583" s="226"/>
    </row>
    <row r="584" spans="1:14" ht="47.25" x14ac:dyDescent="0.25">
      <c r="A584" s="205">
        <f t="shared" si="12"/>
        <v>508</v>
      </c>
      <c r="B584" s="133" t="s">
        <v>888</v>
      </c>
      <c r="C584" s="138" t="s">
        <v>889</v>
      </c>
      <c r="D584" s="222">
        <v>0</v>
      </c>
      <c r="E584" s="134">
        <v>0</v>
      </c>
      <c r="F584" s="222">
        <v>0</v>
      </c>
      <c r="G584" s="223">
        <v>2016</v>
      </c>
      <c r="H584" s="223">
        <v>2022</v>
      </c>
      <c r="I584" s="224" t="s">
        <v>1481</v>
      </c>
      <c r="J584" s="224" t="s">
        <v>2224</v>
      </c>
      <c r="K584" s="225" t="s">
        <v>2223</v>
      </c>
      <c r="L584" s="225" t="s">
        <v>2223</v>
      </c>
      <c r="M584" s="226"/>
      <c r="N584" s="226"/>
    </row>
    <row r="585" spans="1:14" ht="47.25" x14ac:dyDescent="0.25">
      <c r="A585" s="205">
        <f t="shared" si="12"/>
        <v>509</v>
      </c>
      <c r="B585" s="133" t="s">
        <v>890</v>
      </c>
      <c r="C585" s="138" t="s">
        <v>891</v>
      </c>
      <c r="D585" s="222">
        <v>0</v>
      </c>
      <c r="E585" s="134">
        <v>0</v>
      </c>
      <c r="F585" s="222">
        <v>0</v>
      </c>
      <c r="G585" s="223">
        <v>2016</v>
      </c>
      <c r="H585" s="223">
        <v>2025</v>
      </c>
      <c r="I585" s="224" t="s">
        <v>2223</v>
      </c>
      <c r="J585" s="224" t="s">
        <v>2224</v>
      </c>
      <c r="K585" s="225" t="s">
        <v>2223</v>
      </c>
      <c r="L585" s="225" t="s">
        <v>2223</v>
      </c>
      <c r="M585" s="226"/>
      <c r="N585" s="226"/>
    </row>
    <row r="586" spans="1:14" ht="63" x14ac:dyDescent="0.25">
      <c r="A586" s="205">
        <f t="shared" si="12"/>
        <v>510</v>
      </c>
      <c r="B586" s="133" t="s">
        <v>1959</v>
      </c>
      <c r="C586" s="138" t="s">
        <v>892</v>
      </c>
      <c r="D586" s="222">
        <v>1.6E-2</v>
      </c>
      <c r="E586" s="134">
        <v>0</v>
      </c>
      <c r="F586" s="222">
        <v>8.4000000000000005E-2</v>
      </c>
      <c r="G586" s="223">
        <v>2019</v>
      </c>
      <c r="H586" s="223">
        <v>2020</v>
      </c>
      <c r="I586" s="224" t="s">
        <v>2223</v>
      </c>
      <c r="J586" s="224" t="s">
        <v>2224</v>
      </c>
      <c r="K586" s="225" t="s">
        <v>2223</v>
      </c>
      <c r="L586" s="225" t="s">
        <v>2223</v>
      </c>
      <c r="M586" s="226"/>
      <c r="N586" s="226"/>
    </row>
    <row r="587" spans="1:14" ht="63" x14ac:dyDescent="0.25">
      <c r="A587" s="205">
        <f t="shared" si="12"/>
        <v>511</v>
      </c>
      <c r="B587" s="133" t="s">
        <v>1577</v>
      </c>
      <c r="C587" s="138" t="s">
        <v>1720</v>
      </c>
      <c r="D587" s="222">
        <v>0.25</v>
      </c>
      <c r="E587" s="134">
        <v>0</v>
      </c>
      <c r="F587" s="222">
        <v>9.0999999999999998E-2</v>
      </c>
      <c r="G587" s="223">
        <v>2019</v>
      </c>
      <c r="H587" s="223">
        <v>2020</v>
      </c>
      <c r="I587" s="224" t="s">
        <v>2223</v>
      </c>
      <c r="J587" s="224" t="s">
        <v>2224</v>
      </c>
      <c r="K587" s="225" t="s">
        <v>2223</v>
      </c>
      <c r="L587" s="225" t="s">
        <v>2223</v>
      </c>
      <c r="M587" s="226"/>
      <c r="N587" s="226"/>
    </row>
    <row r="588" spans="1:14" ht="78.75" x14ac:dyDescent="0.25">
      <c r="A588" s="205">
        <f t="shared" si="12"/>
        <v>512</v>
      </c>
      <c r="B588" s="133" t="s">
        <v>1960</v>
      </c>
      <c r="C588" s="138" t="s">
        <v>1578</v>
      </c>
      <c r="D588" s="222">
        <v>0</v>
      </c>
      <c r="E588" s="134">
        <v>0</v>
      </c>
      <c r="F588" s="222">
        <v>0</v>
      </c>
      <c r="G588" s="223">
        <v>2020</v>
      </c>
      <c r="H588" s="223">
        <v>2021</v>
      </c>
      <c r="I588" s="224" t="s">
        <v>1481</v>
      </c>
      <c r="J588" s="224" t="s">
        <v>2224</v>
      </c>
      <c r="K588" s="225" t="s">
        <v>2223</v>
      </c>
      <c r="L588" s="225" t="s">
        <v>2223</v>
      </c>
      <c r="M588" s="226"/>
      <c r="N588" s="226"/>
    </row>
    <row r="589" spans="1:14" ht="30.75" x14ac:dyDescent="0.25">
      <c r="A589" s="205"/>
      <c r="B589" s="191" t="s">
        <v>297</v>
      </c>
      <c r="C589" s="188"/>
      <c r="D589" s="198">
        <v>0.25</v>
      </c>
      <c r="E589" s="201">
        <v>0</v>
      </c>
      <c r="F589" s="198">
        <v>1.623</v>
      </c>
      <c r="G589" s="223"/>
      <c r="H589" s="247"/>
      <c r="I589" s="248"/>
      <c r="J589" s="248"/>
      <c r="K589" s="225"/>
      <c r="L589" s="250"/>
      <c r="M589" s="226"/>
      <c r="N589" s="226"/>
    </row>
    <row r="590" spans="1:14" ht="47.25" x14ac:dyDescent="0.25">
      <c r="A590" s="205">
        <f t="shared" si="12"/>
        <v>513</v>
      </c>
      <c r="B590" s="133" t="s">
        <v>893</v>
      </c>
      <c r="C590" s="138" t="s">
        <v>894</v>
      </c>
      <c r="D590" s="222">
        <v>0</v>
      </c>
      <c r="E590" s="134">
        <v>0</v>
      </c>
      <c r="F590" s="222">
        <v>1.22</v>
      </c>
      <c r="G590" s="223">
        <v>2016</v>
      </c>
      <c r="H590" s="223">
        <v>2020</v>
      </c>
      <c r="I590" s="224" t="s">
        <v>2223</v>
      </c>
      <c r="J590" s="224" t="s">
        <v>2224</v>
      </c>
      <c r="K590" s="225" t="s">
        <v>2223</v>
      </c>
      <c r="L590" s="225" t="s">
        <v>2223</v>
      </c>
      <c r="M590" s="226"/>
      <c r="N590" s="226"/>
    </row>
    <row r="591" spans="1:14" ht="47.25" x14ac:dyDescent="0.25">
      <c r="A591" s="205">
        <f t="shared" si="12"/>
        <v>514</v>
      </c>
      <c r="B591" s="133" t="s">
        <v>895</v>
      </c>
      <c r="C591" s="138" t="s">
        <v>896</v>
      </c>
      <c r="D591" s="222">
        <v>0</v>
      </c>
      <c r="E591" s="134">
        <v>0</v>
      </c>
      <c r="F591" s="222">
        <v>0</v>
      </c>
      <c r="G591" s="223">
        <v>2019</v>
      </c>
      <c r="H591" s="223">
        <v>2020</v>
      </c>
      <c r="I591" s="224" t="s">
        <v>1481</v>
      </c>
      <c r="J591" s="224" t="s">
        <v>2224</v>
      </c>
      <c r="K591" s="225" t="s">
        <v>2223</v>
      </c>
      <c r="L591" s="225" t="s">
        <v>2223</v>
      </c>
      <c r="M591" s="226"/>
      <c r="N591" s="226"/>
    </row>
    <row r="592" spans="1:14" ht="47.25" x14ac:dyDescent="0.25">
      <c r="A592" s="205">
        <f t="shared" si="12"/>
        <v>515</v>
      </c>
      <c r="B592" s="133" t="s">
        <v>897</v>
      </c>
      <c r="C592" s="138" t="s">
        <v>898</v>
      </c>
      <c r="D592" s="222">
        <v>0</v>
      </c>
      <c r="E592" s="134">
        <v>0</v>
      </c>
      <c r="F592" s="222">
        <v>0</v>
      </c>
      <c r="G592" s="223">
        <v>2018</v>
      </c>
      <c r="H592" s="223">
        <v>2020</v>
      </c>
      <c r="I592" s="224" t="s">
        <v>2223</v>
      </c>
      <c r="J592" s="224" t="s">
        <v>2224</v>
      </c>
      <c r="K592" s="225" t="s">
        <v>2223</v>
      </c>
      <c r="L592" s="225" t="s">
        <v>2223</v>
      </c>
      <c r="M592" s="226"/>
      <c r="N592" s="226"/>
    </row>
    <row r="593" spans="1:14" ht="47.25" x14ac:dyDescent="0.25">
      <c r="A593" s="205">
        <f t="shared" si="12"/>
        <v>516</v>
      </c>
      <c r="B593" s="133" t="s">
        <v>899</v>
      </c>
      <c r="C593" s="138" t="s">
        <v>900</v>
      </c>
      <c r="D593" s="222">
        <v>0</v>
      </c>
      <c r="E593" s="134">
        <v>0</v>
      </c>
      <c r="F593" s="222">
        <v>0.36699999999999999</v>
      </c>
      <c r="G593" s="223">
        <v>2018</v>
      </c>
      <c r="H593" s="223">
        <v>2020</v>
      </c>
      <c r="I593" s="224" t="s">
        <v>2223</v>
      </c>
      <c r="J593" s="224" t="s">
        <v>2224</v>
      </c>
      <c r="K593" s="225" t="s">
        <v>2223</v>
      </c>
      <c r="L593" s="225" t="s">
        <v>2223</v>
      </c>
      <c r="M593" s="226"/>
      <c r="N593" s="226"/>
    </row>
    <row r="594" spans="1:14" ht="47.25" x14ac:dyDescent="0.25">
      <c r="A594" s="205">
        <f t="shared" si="12"/>
        <v>517</v>
      </c>
      <c r="B594" s="133" t="s">
        <v>901</v>
      </c>
      <c r="C594" s="138" t="s">
        <v>902</v>
      </c>
      <c r="D594" s="222">
        <v>0</v>
      </c>
      <c r="E594" s="134">
        <v>0</v>
      </c>
      <c r="F594" s="222">
        <v>0</v>
      </c>
      <c r="G594" s="223">
        <v>2018</v>
      </c>
      <c r="H594" s="223">
        <v>2020</v>
      </c>
      <c r="I594" s="224" t="s">
        <v>1481</v>
      </c>
      <c r="J594" s="224" t="s">
        <v>2224</v>
      </c>
      <c r="K594" s="225" t="s">
        <v>1481</v>
      </c>
      <c r="L594" s="225" t="s">
        <v>1481</v>
      </c>
      <c r="M594" s="226"/>
      <c r="N594" s="226"/>
    </row>
    <row r="595" spans="1:14" ht="47.25" x14ac:dyDescent="0.25">
      <c r="A595" s="205">
        <f t="shared" si="12"/>
        <v>518</v>
      </c>
      <c r="B595" s="133" t="s">
        <v>903</v>
      </c>
      <c r="C595" s="138" t="s">
        <v>904</v>
      </c>
      <c r="D595" s="222">
        <v>0</v>
      </c>
      <c r="E595" s="134">
        <v>0</v>
      </c>
      <c r="F595" s="222">
        <v>0</v>
      </c>
      <c r="G595" s="223">
        <v>2018</v>
      </c>
      <c r="H595" s="223">
        <v>2020</v>
      </c>
      <c r="I595" s="224" t="s">
        <v>1481</v>
      </c>
      <c r="J595" s="224" t="s">
        <v>2224</v>
      </c>
      <c r="K595" s="225" t="s">
        <v>1481</v>
      </c>
      <c r="L595" s="225" t="s">
        <v>1481</v>
      </c>
      <c r="M595" s="226"/>
      <c r="N595" s="226"/>
    </row>
    <row r="596" spans="1:14" ht="47.25" x14ac:dyDescent="0.25">
      <c r="A596" s="205">
        <f t="shared" si="12"/>
        <v>519</v>
      </c>
      <c r="B596" s="133" t="s">
        <v>905</v>
      </c>
      <c r="C596" s="138" t="s">
        <v>906</v>
      </c>
      <c r="D596" s="222">
        <v>0</v>
      </c>
      <c r="E596" s="134">
        <v>0</v>
      </c>
      <c r="F596" s="222">
        <v>0</v>
      </c>
      <c r="G596" s="223">
        <v>2016</v>
      </c>
      <c r="H596" s="223">
        <v>2020</v>
      </c>
      <c r="I596" s="224" t="s">
        <v>1481</v>
      </c>
      <c r="J596" s="224" t="s">
        <v>2224</v>
      </c>
      <c r="K596" s="225" t="s">
        <v>1481</v>
      </c>
      <c r="L596" s="225" t="s">
        <v>1481</v>
      </c>
      <c r="M596" s="226"/>
      <c r="N596" s="226"/>
    </row>
    <row r="597" spans="1:14" ht="63" x14ac:dyDescent="0.25">
      <c r="A597" s="205">
        <f t="shared" si="12"/>
        <v>520</v>
      </c>
      <c r="B597" s="133" t="s">
        <v>907</v>
      </c>
      <c r="C597" s="138" t="s">
        <v>908</v>
      </c>
      <c r="D597" s="222">
        <v>0</v>
      </c>
      <c r="E597" s="134">
        <v>0</v>
      </c>
      <c r="F597" s="222">
        <v>0</v>
      </c>
      <c r="G597" s="223">
        <v>2018</v>
      </c>
      <c r="H597" s="223">
        <v>2020</v>
      </c>
      <c r="I597" s="224" t="s">
        <v>1481</v>
      </c>
      <c r="J597" s="224" t="s">
        <v>2224</v>
      </c>
      <c r="K597" s="225" t="s">
        <v>1481</v>
      </c>
      <c r="L597" s="225" t="s">
        <v>1481</v>
      </c>
      <c r="M597" s="226"/>
      <c r="N597" s="226"/>
    </row>
    <row r="598" spans="1:14" ht="47.25" x14ac:dyDescent="0.25">
      <c r="A598" s="205">
        <f t="shared" ref="A598:A660" si="13">IF(A597&gt;0,A597+1,A596+1)</f>
        <v>521</v>
      </c>
      <c r="B598" s="133" t="s">
        <v>909</v>
      </c>
      <c r="C598" s="138" t="s">
        <v>910</v>
      </c>
      <c r="D598" s="222">
        <v>0</v>
      </c>
      <c r="E598" s="134">
        <v>0</v>
      </c>
      <c r="F598" s="222">
        <v>0</v>
      </c>
      <c r="G598" s="223">
        <v>2016</v>
      </c>
      <c r="H598" s="223">
        <v>2020</v>
      </c>
      <c r="I598" s="224" t="s">
        <v>1481</v>
      </c>
      <c r="J598" s="224" t="s">
        <v>2224</v>
      </c>
      <c r="K598" s="225" t="s">
        <v>1481</v>
      </c>
      <c r="L598" s="225" t="s">
        <v>1481</v>
      </c>
      <c r="M598" s="226"/>
      <c r="N598" s="226"/>
    </row>
    <row r="599" spans="1:14" ht="31.5" x14ac:dyDescent="0.25">
      <c r="A599" s="205">
        <f t="shared" si="13"/>
        <v>522</v>
      </c>
      <c r="B599" s="133" t="s">
        <v>911</v>
      </c>
      <c r="C599" s="138" t="s">
        <v>912</v>
      </c>
      <c r="D599" s="222">
        <v>0</v>
      </c>
      <c r="E599" s="134">
        <v>0</v>
      </c>
      <c r="F599" s="222">
        <v>0</v>
      </c>
      <c r="G599" s="223">
        <v>2013</v>
      </c>
      <c r="H599" s="223">
        <v>2020</v>
      </c>
      <c r="I599" s="224" t="s">
        <v>1481</v>
      </c>
      <c r="J599" s="224" t="s">
        <v>2224</v>
      </c>
      <c r="K599" s="225" t="s">
        <v>2223</v>
      </c>
      <c r="L599" s="225" t="s">
        <v>2223</v>
      </c>
      <c r="M599" s="226"/>
      <c r="N599" s="226"/>
    </row>
    <row r="600" spans="1:14" ht="47.25" x14ac:dyDescent="0.25">
      <c r="A600" s="205">
        <f t="shared" si="13"/>
        <v>523</v>
      </c>
      <c r="B600" s="133" t="s">
        <v>913</v>
      </c>
      <c r="C600" s="138" t="s">
        <v>914</v>
      </c>
      <c r="D600" s="222">
        <v>0</v>
      </c>
      <c r="E600" s="134">
        <v>0</v>
      </c>
      <c r="F600" s="222">
        <v>0</v>
      </c>
      <c r="G600" s="223">
        <v>2016</v>
      </c>
      <c r="H600" s="223">
        <v>2020</v>
      </c>
      <c r="I600" s="224" t="s">
        <v>1481</v>
      </c>
      <c r="J600" s="224" t="s">
        <v>2224</v>
      </c>
      <c r="K600" s="225" t="s">
        <v>1481</v>
      </c>
      <c r="L600" s="225" t="s">
        <v>1481</v>
      </c>
      <c r="M600" s="226"/>
      <c r="N600" s="226"/>
    </row>
    <row r="601" spans="1:14" ht="47.25" x14ac:dyDescent="0.25">
      <c r="A601" s="205">
        <f t="shared" si="13"/>
        <v>524</v>
      </c>
      <c r="B601" s="133" t="s">
        <v>915</v>
      </c>
      <c r="C601" s="138" t="s">
        <v>916</v>
      </c>
      <c r="D601" s="222">
        <v>0</v>
      </c>
      <c r="E601" s="134">
        <v>0</v>
      </c>
      <c r="F601" s="222">
        <v>0</v>
      </c>
      <c r="G601" s="223">
        <v>2016</v>
      </c>
      <c r="H601" s="223">
        <v>2020</v>
      </c>
      <c r="I601" s="224" t="s">
        <v>1481</v>
      </c>
      <c r="J601" s="224" t="s">
        <v>2224</v>
      </c>
      <c r="K601" s="225" t="s">
        <v>1481</v>
      </c>
      <c r="L601" s="225" t="s">
        <v>1481</v>
      </c>
      <c r="M601" s="226"/>
      <c r="N601" s="226"/>
    </row>
    <row r="602" spans="1:14" ht="63" x14ac:dyDescent="0.25">
      <c r="A602" s="205">
        <f t="shared" si="13"/>
        <v>525</v>
      </c>
      <c r="B602" s="133" t="s">
        <v>1961</v>
      </c>
      <c r="C602" s="138" t="s">
        <v>917</v>
      </c>
      <c r="D602" s="222">
        <v>0.25</v>
      </c>
      <c r="E602" s="134">
        <v>0</v>
      </c>
      <c r="F602" s="222">
        <v>3.5999999999999997E-2</v>
      </c>
      <c r="G602" s="223">
        <v>2021</v>
      </c>
      <c r="H602" s="223">
        <v>2022</v>
      </c>
      <c r="I602" s="224" t="s">
        <v>2223</v>
      </c>
      <c r="J602" s="224" t="s">
        <v>2224</v>
      </c>
      <c r="K602" s="225" t="s">
        <v>2223</v>
      </c>
      <c r="L602" s="225" t="s">
        <v>2223</v>
      </c>
      <c r="M602" s="226"/>
      <c r="N602" s="226"/>
    </row>
    <row r="603" spans="1:14" ht="47.25" x14ac:dyDescent="0.25">
      <c r="A603" s="205">
        <f t="shared" si="13"/>
        <v>526</v>
      </c>
      <c r="B603" s="133" t="s">
        <v>918</v>
      </c>
      <c r="C603" s="138" t="s">
        <v>919</v>
      </c>
      <c r="D603" s="222">
        <v>0</v>
      </c>
      <c r="E603" s="134">
        <v>0</v>
      </c>
      <c r="F603" s="222">
        <v>0</v>
      </c>
      <c r="G603" s="223">
        <v>2016</v>
      </c>
      <c r="H603" s="223">
        <v>2020</v>
      </c>
      <c r="I603" s="224" t="s">
        <v>1481</v>
      </c>
      <c r="J603" s="224" t="s">
        <v>2224</v>
      </c>
      <c r="K603" s="225" t="s">
        <v>1481</v>
      </c>
      <c r="L603" s="225" t="s">
        <v>1481</v>
      </c>
      <c r="M603" s="226"/>
      <c r="N603" s="226"/>
    </row>
    <row r="604" spans="1:14" ht="47.25" x14ac:dyDescent="0.25">
      <c r="A604" s="205">
        <f t="shared" si="13"/>
        <v>527</v>
      </c>
      <c r="B604" s="133" t="s">
        <v>920</v>
      </c>
      <c r="C604" s="138" t="s">
        <v>921</v>
      </c>
      <c r="D604" s="222">
        <v>0</v>
      </c>
      <c r="E604" s="134">
        <v>0</v>
      </c>
      <c r="F604" s="222">
        <v>0</v>
      </c>
      <c r="G604" s="223">
        <v>2016</v>
      </c>
      <c r="H604" s="223">
        <v>2020</v>
      </c>
      <c r="I604" s="224" t="s">
        <v>1481</v>
      </c>
      <c r="J604" s="224" t="s">
        <v>2224</v>
      </c>
      <c r="K604" s="225" t="s">
        <v>1481</v>
      </c>
      <c r="L604" s="225" t="s">
        <v>1481</v>
      </c>
      <c r="M604" s="226"/>
      <c r="N604" s="226"/>
    </row>
    <row r="605" spans="1:14" ht="47.25" x14ac:dyDescent="0.25">
      <c r="A605" s="205">
        <f t="shared" si="13"/>
        <v>528</v>
      </c>
      <c r="B605" s="133" t="s">
        <v>922</v>
      </c>
      <c r="C605" s="138" t="s">
        <v>923</v>
      </c>
      <c r="D605" s="222">
        <v>0</v>
      </c>
      <c r="E605" s="134">
        <v>0</v>
      </c>
      <c r="F605" s="222">
        <v>0</v>
      </c>
      <c r="G605" s="223">
        <v>2016</v>
      </c>
      <c r="H605" s="223">
        <v>2020</v>
      </c>
      <c r="I605" s="224" t="s">
        <v>1481</v>
      </c>
      <c r="J605" s="224" t="s">
        <v>2224</v>
      </c>
      <c r="K605" s="225" t="s">
        <v>2223</v>
      </c>
      <c r="L605" s="225" t="s">
        <v>2223</v>
      </c>
      <c r="M605" s="226"/>
      <c r="N605" s="226"/>
    </row>
    <row r="606" spans="1:14" ht="47.25" x14ac:dyDescent="0.25">
      <c r="A606" s="205">
        <f t="shared" si="13"/>
        <v>529</v>
      </c>
      <c r="B606" s="133" t="s">
        <v>924</v>
      </c>
      <c r="C606" s="138" t="s">
        <v>925</v>
      </c>
      <c r="D606" s="222">
        <v>0</v>
      </c>
      <c r="E606" s="134">
        <v>0</v>
      </c>
      <c r="F606" s="222">
        <v>0</v>
      </c>
      <c r="G606" s="223">
        <v>2016</v>
      </c>
      <c r="H606" s="223">
        <v>2020</v>
      </c>
      <c r="I606" s="224" t="s">
        <v>2223</v>
      </c>
      <c r="J606" s="224" t="s">
        <v>2224</v>
      </c>
      <c r="K606" s="225" t="s">
        <v>2223</v>
      </c>
      <c r="L606" s="225" t="s">
        <v>2223</v>
      </c>
      <c r="M606" s="226"/>
      <c r="N606" s="226"/>
    </row>
    <row r="607" spans="1:14" ht="30.75" x14ac:dyDescent="0.25">
      <c r="A607" s="205"/>
      <c r="B607" s="191" t="s">
        <v>307</v>
      </c>
      <c r="C607" s="188"/>
      <c r="D607" s="198">
        <v>0.35</v>
      </c>
      <c r="E607" s="201">
        <v>0</v>
      </c>
      <c r="F607" s="198">
        <v>0.60220999999999991</v>
      </c>
      <c r="G607" s="223"/>
      <c r="H607" s="247"/>
      <c r="I607" s="248"/>
      <c r="J607" s="248"/>
      <c r="K607" s="225"/>
      <c r="L607" s="250"/>
      <c r="M607" s="226"/>
      <c r="N607" s="226"/>
    </row>
    <row r="608" spans="1:14" ht="47.25" x14ac:dyDescent="0.25">
      <c r="A608" s="205">
        <f t="shared" si="13"/>
        <v>530</v>
      </c>
      <c r="B608" s="133" t="s">
        <v>926</v>
      </c>
      <c r="C608" s="138" t="s">
        <v>927</v>
      </c>
      <c r="D608" s="222">
        <v>0</v>
      </c>
      <c r="E608" s="134">
        <v>0</v>
      </c>
      <c r="F608" s="222">
        <v>0</v>
      </c>
      <c r="G608" s="223">
        <v>2017</v>
      </c>
      <c r="H608" s="223">
        <v>2022</v>
      </c>
      <c r="I608" s="224" t="s">
        <v>1481</v>
      </c>
      <c r="J608" s="224" t="s">
        <v>2224</v>
      </c>
      <c r="K608" s="225" t="s">
        <v>1481</v>
      </c>
      <c r="L608" s="225" t="s">
        <v>1481</v>
      </c>
      <c r="M608" s="226"/>
      <c r="N608" s="226"/>
    </row>
    <row r="609" spans="1:14" ht="47.25" x14ac:dyDescent="0.25">
      <c r="A609" s="205">
        <f t="shared" si="13"/>
        <v>531</v>
      </c>
      <c r="B609" s="133" t="s">
        <v>928</v>
      </c>
      <c r="C609" s="138" t="s">
        <v>929</v>
      </c>
      <c r="D609" s="222">
        <v>0</v>
      </c>
      <c r="E609" s="134">
        <v>0</v>
      </c>
      <c r="F609" s="222">
        <v>0</v>
      </c>
      <c r="G609" s="223">
        <v>2017</v>
      </c>
      <c r="H609" s="223">
        <v>2021</v>
      </c>
      <c r="I609" s="224" t="s">
        <v>2223</v>
      </c>
      <c r="J609" s="224" t="s">
        <v>2224</v>
      </c>
      <c r="K609" s="225" t="s">
        <v>2223</v>
      </c>
      <c r="L609" s="225" t="s">
        <v>2223</v>
      </c>
      <c r="M609" s="226"/>
      <c r="N609" s="226"/>
    </row>
    <row r="610" spans="1:14" ht="47.25" x14ac:dyDescent="0.25">
      <c r="A610" s="205">
        <f t="shared" si="13"/>
        <v>532</v>
      </c>
      <c r="B610" s="133" t="s">
        <v>930</v>
      </c>
      <c r="C610" s="138" t="s">
        <v>931</v>
      </c>
      <c r="D610" s="222">
        <v>0</v>
      </c>
      <c r="E610" s="134">
        <v>0</v>
      </c>
      <c r="F610" s="222">
        <v>0</v>
      </c>
      <c r="G610" s="223">
        <v>2017</v>
      </c>
      <c r="H610" s="223">
        <v>2022</v>
      </c>
      <c r="I610" s="224" t="s">
        <v>1481</v>
      </c>
      <c r="J610" s="224" t="s">
        <v>2224</v>
      </c>
      <c r="K610" s="225" t="s">
        <v>1481</v>
      </c>
      <c r="L610" s="225" t="s">
        <v>1481</v>
      </c>
      <c r="M610" s="226"/>
      <c r="N610" s="226"/>
    </row>
    <row r="611" spans="1:14" ht="47.25" x14ac:dyDescent="0.25">
      <c r="A611" s="205">
        <f t="shared" si="13"/>
        <v>533</v>
      </c>
      <c r="B611" s="133" t="s">
        <v>932</v>
      </c>
      <c r="C611" s="138" t="s">
        <v>933</v>
      </c>
      <c r="D611" s="222">
        <v>0</v>
      </c>
      <c r="E611" s="134">
        <v>0</v>
      </c>
      <c r="F611" s="222">
        <v>9.5939999999999998E-2</v>
      </c>
      <c r="G611" s="223">
        <v>2018</v>
      </c>
      <c r="H611" s="223">
        <v>2020</v>
      </c>
      <c r="I611" s="224" t="s">
        <v>2223</v>
      </c>
      <c r="J611" s="224" t="s">
        <v>2224</v>
      </c>
      <c r="K611" s="225" t="s">
        <v>2223</v>
      </c>
      <c r="L611" s="225" t="s">
        <v>2223</v>
      </c>
      <c r="M611" s="226"/>
      <c r="N611" s="226"/>
    </row>
    <row r="612" spans="1:14" ht="47.25" x14ac:dyDescent="0.25">
      <c r="A612" s="205">
        <f t="shared" si="13"/>
        <v>534</v>
      </c>
      <c r="B612" s="133" t="s">
        <v>934</v>
      </c>
      <c r="C612" s="138" t="s">
        <v>935</v>
      </c>
      <c r="D612" s="222">
        <v>0.25</v>
      </c>
      <c r="E612" s="134">
        <v>0</v>
      </c>
      <c r="F612" s="222">
        <v>0.40199999999999997</v>
      </c>
      <c r="G612" s="223">
        <v>2017</v>
      </c>
      <c r="H612" s="223">
        <v>2021</v>
      </c>
      <c r="I612" s="224" t="s">
        <v>2223</v>
      </c>
      <c r="J612" s="224" t="s">
        <v>2224</v>
      </c>
      <c r="K612" s="225" t="s">
        <v>2223</v>
      </c>
      <c r="L612" s="225" t="s">
        <v>2223</v>
      </c>
      <c r="M612" s="226"/>
      <c r="N612" s="226"/>
    </row>
    <row r="613" spans="1:14" ht="63" x14ac:dyDescent="0.25">
      <c r="A613" s="205">
        <f t="shared" si="13"/>
        <v>535</v>
      </c>
      <c r="B613" s="133" t="s">
        <v>936</v>
      </c>
      <c r="C613" s="138" t="s">
        <v>937</v>
      </c>
      <c r="D613" s="222">
        <v>0</v>
      </c>
      <c r="E613" s="134">
        <v>0</v>
      </c>
      <c r="F613" s="222">
        <v>0</v>
      </c>
      <c r="G613" s="223">
        <v>2019</v>
      </c>
      <c r="H613" s="223">
        <v>2020</v>
      </c>
      <c r="I613" s="224" t="s">
        <v>1481</v>
      </c>
      <c r="J613" s="224" t="s">
        <v>2224</v>
      </c>
      <c r="K613" s="225" t="s">
        <v>1481</v>
      </c>
      <c r="L613" s="225" t="s">
        <v>1481</v>
      </c>
      <c r="M613" s="226"/>
      <c r="N613" s="226"/>
    </row>
    <row r="614" spans="1:14" ht="78.75" x14ac:dyDescent="0.25">
      <c r="A614" s="205">
        <f t="shared" si="13"/>
        <v>536</v>
      </c>
      <c r="B614" s="133" t="s">
        <v>938</v>
      </c>
      <c r="C614" s="138" t="s">
        <v>1721</v>
      </c>
      <c r="D614" s="222">
        <v>0.1</v>
      </c>
      <c r="E614" s="134">
        <v>0</v>
      </c>
      <c r="F614" s="222">
        <v>0.10427</v>
      </c>
      <c r="G614" s="223">
        <v>2019</v>
      </c>
      <c r="H614" s="223">
        <v>2020</v>
      </c>
      <c r="I614" s="224" t="s">
        <v>2223</v>
      </c>
      <c r="J614" s="224" t="s">
        <v>2224</v>
      </c>
      <c r="K614" s="225" t="s">
        <v>2223</v>
      </c>
      <c r="L614" s="225" t="s">
        <v>2223</v>
      </c>
      <c r="M614" s="226"/>
      <c r="N614" s="226"/>
    </row>
    <row r="615" spans="1:14" ht="78.75" x14ac:dyDescent="0.25">
      <c r="A615" s="205">
        <f t="shared" si="13"/>
        <v>537</v>
      </c>
      <c r="B615" s="133" t="s">
        <v>1962</v>
      </c>
      <c r="C615" s="138" t="s">
        <v>939</v>
      </c>
      <c r="D615" s="222">
        <v>0</v>
      </c>
      <c r="E615" s="134">
        <v>0</v>
      </c>
      <c r="F615" s="222">
        <v>0</v>
      </c>
      <c r="G615" s="223">
        <v>2019</v>
      </c>
      <c r="H615" s="223">
        <v>2021</v>
      </c>
      <c r="I615" s="224" t="s">
        <v>1481</v>
      </c>
      <c r="J615" s="224" t="s">
        <v>2224</v>
      </c>
      <c r="K615" s="225" t="s">
        <v>1481</v>
      </c>
      <c r="L615" s="225" t="s">
        <v>1481</v>
      </c>
      <c r="M615" s="226"/>
      <c r="N615" s="226"/>
    </row>
    <row r="616" spans="1:14" ht="47.25" x14ac:dyDescent="0.25">
      <c r="A616" s="205">
        <f t="shared" si="13"/>
        <v>538</v>
      </c>
      <c r="B616" s="133" t="s">
        <v>940</v>
      </c>
      <c r="C616" s="138" t="s">
        <v>941</v>
      </c>
      <c r="D616" s="222">
        <v>0</v>
      </c>
      <c r="E616" s="134">
        <v>0</v>
      </c>
      <c r="F616" s="222">
        <v>0</v>
      </c>
      <c r="G616" s="223">
        <v>2018</v>
      </c>
      <c r="H616" s="223">
        <v>2020</v>
      </c>
      <c r="I616" s="224" t="s">
        <v>2223</v>
      </c>
      <c r="J616" s="224" t="s">
        <v>2224</v>
      </c>
      <c r="K616" s="225" t="s">
        <v>2223</v>
      </c>
      <c r="L616" s="225" t="s">
        <v>2223</v>
      </c>
      <c r="M616" s="226"/>
      <c r="N616" s="226"/>
    </row>
    <row r="617" spans="1:14" ht="30.75" x14ac:dyDescent="0.25">
      <c r="A617" s="205"/>
      <c r="B617" s="191" t="s">
        <v>942</v>
      </c>
      <c r="C617" s="138"/>
      <c r="D617" s="198">
        <v>0.25</v>
      </c>
      <c r="E617" s="201">
        <v>0</v>
      </c>
      <c r="F617" s="198">
        <v>2.3283999999999998</v>
      </c>
      <c r="G617" s="223"/>
      <c r="H617" s="223"/>
      <c r="I617" s="248"/>
      <c r="J617" s="248"/>
      <c r="K617" s="225"/>
      <c r="L617" s="225"/>
      <c r="M617" s="226"/>
      <c r="N617" s="226"/>
    </row>
    <row r="618" spans="1:14" ht="47.25" x14ac:dyDescent="0.25">
      <c r="A618" s="205">
        <f t="shared" si="13"/>
        <v>539</v>
      </c>
      <c r="B618" s="133" t="s">
        <v>1963</v>
      </c>
      <c r="C618" s="138" t="s">
        <v>943</v>
      </c>
      <c r="D618" s="222">
        <v>0.25</v>
      </c>
      <c r="E618" s="134">
        <v>0</v>
      </c>
      <c r="F618" s="222">
        <v>2.3283999999999998</v>
      </c>
      <c r="G618" s="223">
        <v>2019</v>
      </c>
      <c r="H618" s="223">
        <v>2020</v>
      </c>
      <c r="I618" s="224" t="s">
        <v>2223</v>
      </c>
      <c r="J618" s="224" t="s">
        <v>2224</v>
      </c>
      <c r="K618" s="225" t="s">
        <v>2223</v>
      </c>
      <c r="L618" s="225" t="s">
        <v>2223</v>
      </c>
      <c r="M618" s="226"/>
      <c r="N618" s="226"/>
    </row>
    <row r="619" spans="1:14" ht="63" x14ac:dyDescent="0.25">
      <c r="A619" s="205">
        <f t="shared" si="13"/>
        <v>540</v>
      </c>
      <c r="B619" s="133" t="s">
        <v>944</v>
      </c>
      <c r="C619" s="138" t="s">
        <v>945</v>
      </c>
      <c r="D619" s="222">
        <v>0</v>
      </c>
      <c r="E619" s="134">
        <v>0</v>
      </c>
      <c r="F619" s="222">
        <v>0</v>
      </c>
      <c r="G619" s="223">
        <v>2018</v>
      </c>
      <c r="H619" s="223">
        <v>2021</v>
      </c>
      <c r="I619" s="224" t="s">
        <v>2223</v>
      </c>
      <c r="J619" s="224" t="s">
        <v>2224</v>
      </c>
      <c r="K619" s="225" t="s">
        <v>2223</v>
      </c>
      <c r="L619" s="225" t="s">
        <v>2223</v>
      </c>
      <c r="M619" s="226"/>
      <c r="N619" s="226"/>
    </row>
    <row r="620" spans="1:14" ht="30.75" x14ac:dyDescent="0.25">
      <c r="A620" s="205"/>
      <c r="B620" s="191" t="s">
        <v>316</v>
      </c>
      <c r="C620" s="188"/>
      <c r="D620" s="198">
        <v>0</v>
      </c>
      <c r="E620" s="201">
        <v>0</v>
      </c>
      <c r="F620" s="198">
        <v>0</v>
      </c>
      <c r="G620" s="223"/>
      <c r="H620" s="247"/>
      <c r="I620" s="248"/>
      <c r="J620" s="248"/>
      <c r="K620" s="225"/>
      <c r="L620" s="250"/>
      <c r="M620" s="226"/>
      <c r="N620" s="226"/>
    </row>
    <row r="621" spans="1:14" ht="47.25" x14ac:dyDescent="0.25">
      <c r="A621" s="205">
        <f t="shared" si="13"/>
        <v>541</v>
      </c>
      <c r="B621" s="133" t="s">
        <v>946</v>
      </c>
      <c r="C621" s="138" t="s">
        <v>947</v>
      </c>
      <c r="D621" s="222">
        <v>0</v>
      </c>
      <c r="E621" s="134">
        <v>0</v>
      </c>
      <c r="F621" s="222">
        <v>0</v>
      </c>
      <c r="G621" s="223">
        <v>2016</v>
      </c>
      <c r="H621" s="223">
        <v>2021</v>
      </c>
      <c r="I621" s="224" t="s">
        <v>2223</v>
      </c>
      <c r="J621" s="224" t="s">
        <v>2224</v>
      </c>
      <c r="K621" s="225" t="s">
        <v>2223</v>
      </c>
      <c r="L621" s="225" t="s">
        <v>2223</v>
      </c>
      <c r="M621" s="226"/>
      <c r="N621" s="226"/>
    </row>
    <row r="622" spans="1:14" ht="47.25" x14ac:dyDescent="0.25">
      <c r="A622" s="205">
        <f t="shared" si="13"/>
        <v>542</v>
      </c>
      <c r="B622" s="133" t="s">
        <v>948</v>
      </c>
      <c r="C622" s="138" t="s">
        <v>949</v>
      </c>
      <c r="D622" s="222">
        <v>0</v>
      </c>
      <c r="E622" s="134">
        <v>0</v>
      </c>
      <c r="F622" s="222">
        <v>0</v>
      </c>
      <c r="G622" s="223">
        <v>2017</v>
      </c>
      <c r="H622" s="223">
        <v>2020</v>
      </c>
      <c r="I622" s="224" t="s">
        <v>1481</v>
      </c>
      <c r="J622" s="224" t="s">
        <v>2224</v>
      </c>
      <c r="K622" s="225" t="s">
        <v>1481</v>
      </c>
      <c r="L622" s="225" t="s">
        <v>1481</v>
      </c>
      <c r="M622" s="226"/>
      <c r="N622" s="226"/>
    </row>
    <row r="623" spans="1:14" ht="31.5" x14ac:dyDescent="0.25">
      <c r="A623" s="205">
        <f t="shared" si="13"/>
        <v>543</v>
      </c>
      <c r="B623" s="133" t="s">
        <v>950</v>
      </c>
      <c r="C623" s="138" t="s">
        <v>951</v>
      </c>
      <c r="D623" s="222">
        <v>0</v>
      </c>
      <c r="E623" s="134">
        <v>0</v>
      </c>
      <c r="F623" s="222">
        <v>0</v>
      </c>
      <c r="G623" s="223">
        <v>2013</v>
      </c>
      <c r="H623" s="223">
        <v>2022</v>
      </c>
      <c r="I623" s="224" t="s">
        <v>1481</v>
      </c>
      <c r="J623" s="224" t="s">
        <v>2224</v>
      </c>
      <c r="K623" s="225" t="s">
        <v>2223</v>
      </c>
      <c r="L623" s="225" t="s">
        <v>2223</v>
      </c>
      <c r="M623" s="226"/>
      <c r="N623" s="226"/>
    </row>
    <row r="624" spans="1:14" ht="47.25" x14ac:dyDescent="0.25">
      <c r="A624" s="205">
        <f t="shared" si="13"/>
        <v>544</v>
      </c>
      <c r="B624" s="133" t="s">
        <v>1579</v>
      </c>
      <c r="C624" s="138" t="s">
        <v>1580</v>
      </c>
      <c r="D624" s="222">
        <v>0</v>
      </c>
      <c r="E624" s="134">
        <v>0</v>
      </c>
      <c r="F624" s="222">
        <v>0</v>
      </c>
      <c r="G624" s="223">
        <v>2020</v>
      </c>
      <c r="H624" s="223">
        <v>2020</v>
      </c>
      <c r="I624" s="224" t="s">
        <v>1481</v>
      </c>
      <c r="J624" s="224" t="s">
        <v>2224</v>
      </c>
      <c r="K624" s="225" t="s">
        <v>2223</v>
      </c>
      <c r="L624" s="225" t="s">
        <v>2223</v>
      </c>
      <c r="M624" s="226"/>
      <c r="N624" s="226"/>
    </row>
    <row r="625" spans="1:14" ht="30.75" x14ac:dyDescent="0.25">
      <c r="A625" s="205"/>
      <c r="B625" s="191" t="s">
        <v>323</v>
      </c>
      <c r="C625" s="188"/>
      <c r="D625" s="198">
        <v>0</v>
      </c>
      <c r="E625" s="201">
        <v>0</v>
      </c>
      <c r="F625" s="198">
        <v>0.22900000000000001</v>
      </c>
      <c r="G625" s="223"/>
      <c r="H625" s="247"/>
      <c r="I625" s="248"/>
      <c r="J625" s="248"/>
      <c r="K625" s="225"/>
      <c r="L625" s="250"/>
      <c r="M625" s="226"/>
      <c r="N625" s="226"/>
    </row>
    <row r="626" spans="1:14" ht="47.25" x14ac:dyDescent="0.25">
      <c r="A626" s="205">
        <f t="shared" si="13"/>
        <v>545</v>
      </c>
      <c r="B626" s="133" t="s">
        <v>952</v>
      </c>
      <c r="C626" s="138" t="s">
        <v>953</v>
      </c>
      <c r="D626" s="222">
        <v>0</v>
      </c>
      <c r="E626" s="134">
        <v>0</v>
      </c>
      <c r="F626" s="222">
        <v>0</v>
      </c>
      <c r="G626" s="223">
        <v>2018</v>
      </c>
      <c r="H626" s="223">
        <v>2021</v>
      </c>
      <c r="I626" s="224" t="s">
        <v>1481</v>
      </c>
      <c r="J626" s="224" t="s">
        <v>2224</v>
      </c>
      <c r="K626" s="225" t="s">
        <v>1481</v>
      </c>
      <c r="L626" s="225" t="s">
        <v>1481</v>
      </c>
      <c r="M626" s="226"/>
      <c r="N626" s="226"/>
    </row>
    <row r="627" spans="1:14" ht="63" x14ac:dyDescent="0.25">
      <c r="A627" s="205">
        <f t="shared" si="13"/>
        <v>546</v>
      </c>
      <c r="B627" s="133" t="s">
        <v>954</v>
      </c>
      <c r="C627" s="138" t="s">
        <v>955</v>
      </c>
      <c r="D627" s="222">
        <v>0</v>
      </c>
      <c r="E627" s="134">
        <v>0</v>
      </c>
      <c r="F627" s="222">
        <v>0</v>
      </c>
      <c r="G627" s="223">
        <v>2019</v>
      </c>
      <c r="H627" s="223">
        <v>2020</v>
      </c>
      <c r="I627" s="224" t="s">
        <v>2223</v>
      </c>
      <c r="J627" s="224" t="s">
        <v>2224</v>
      </c>
      <c r="K627" s="225" t="s">
        <v>1481</v>
      </c>
      <c r="L627" s="225" t="s">
        <v>1481</v>
      </c>
      <c r="M627" s="226"/>
      <c r="N627" s="226"/>
    </row>
    <row r="628" spans="1:14" ht="47.25" x14ac:dyDescent="0.25">
      <c r="A628" s="205">
        <f t="shared" si="13"/>
        <v>547</v>
      </c>
      <c r="B628" s="133" t="s">
        <v>956</v>
      </c>
      <c r="C628" s="138" t="s">
        <v>957</v>
      </c>
      <c r="D628" s="222">
        <v>0</v>
      </c>
      <c r="E628" s="134">
        <v>0</v>
      </c>
      <c r="F628" s="222">
        <v>0</v>
      </c>
      <c r="G628" s="223">
        <v>2018</v>
      </c>
      <c r="H628" s="223">
        <v>2022</v>
      </c>
      <c r="I628" s="224" t="s">
        <v>1481</v>
      </c>
      <c r="J628" s="224" t="s">
        <v>2224</v>
      </c>
      <c r="K628" s="225" t="s">
        <v>1481</v>
      </c>
      <c r="L628" s="225" t="s">
        <v>1481</v>
      </c>
      <c r="M628" s="226"/>
      <c r="N628" s="226"/>
    </row>
    <row r="629" spans="1:14" ht="31.5" x14ac:dyDescent="0.25">
      <c r="A629" s="205">
        <f t="shared" si="13"/>
        <v>548</v>
      </c>
      <c r="B629" s="133" t="s">
        <v>958</v>
      </c>
      <c r="C629" s="138" t="s">
        <v>959</v>
      </c>
      <c r="D629" s="222">
        <v>0</v>
      </c>
      <c r="E629" s="134">
        <v>0</v>
      </c>
      <c r="F629" s="222">
        <v>0.22900000000000001</v>
      </c>
      <c r="G629" s="223">
        <v>2018</v>
      </c>
      <c r="H629" s="223">
        <v>2020</v>
      </c>
      <c r="I629" s="224" t="s">
        <v>2223</v>
      </c>
      <c r="J629" s="224" t="s">
        <v>2224</v>
      </c>
      <c r="K629" s="225" t="s">
        <v>2223</v>
      </c>
      <c r="L629" s="225" t="s">
        <v>2223</v>
      </c>
      <c r="M629" s="226"/>
      <c r="N629" s="226"/>
    </row>
    <row r="630" spans="1:14" ht="30.75" x14ac:dyDescent="0.25">
      <c r="A630" s="205"/>
      <c r="B630" s="191" t="s">
        <v>330</v>
      </c>
      <c r="C630" s="188"/>
      <c r="D630" s="198">
        <v>0</v>
      </c>
      <c r="E630" s="201">
        <v>0</v>
      </c>
      <c r="F630" s="198">
        <v>0.49</v>
      </c>
      <c r="G630" s="223"/>
      <c r="H630" s="247"/>
      <c r="I630" s="248"/>
      <c r="J630" s="248"/>
      <c r="K630" s="225"/>
      <c r="L630" s="250"/>
      <c r="M630" s="226"/>
      <c r="N630" s="226"/>
    </row>
    <row r="631" spans="1:14" ht="63" x14ac:dyDescent="0.25">
      <c r="A631" s="205">
        <f t="shared" si="13"/>
        <v>549</v>
      </c>
      <c r="B631" s="133" t="s">
        <v>1964</v>
      </c>
      <c r="C631" s="138" t="s">
        <v>960</v>
      </c>
      <c r="D631" s="222">
        <v>0</v>
      </c>
      <c r="E631" s="134">
        <v>0</v>
      </c>
      <c r="F631" s="222">
        <v>0</v>
      </c>
      <c r="G631" s="223">
        <v>2016</v>
      </c>
      <c r="H631" s="223">
        <v>2021</v>
      </c>
      <c r="I631" s="224" t="s">
        <v>1481</v>
      </c>
      <c r="J631" s="224" t="s">
        <v>2224</v>
      </c>
      <c r="K631" s="225" t="s">
        <v>2223</v>
      </c>
      <c r="L631" s="225" t="s">
        <v>2223</v>
      </c>
      <c r="M631" s="226"/>
      <c r="N631" s="226"/>
    </row>
    <row r="632" spans="1:14" ht="47.25" x14ac:dyDescent="0.25">
      <c r="A632" s="205">
        <f t="shared" si="13"/>
        <v>550</v>
      </c>
      <c r="B632" s="133" t="s">
        <v>961</v>
      </c>
      <c r="C632" s="138" t="s">
        <v>962</v>
      </c>
      <c r="D632" s="222">
        <v>0</v>
      </c>
      <c r="E632" s="134">
        <v>0</v>
      </c>
      <c r="F632" s="222">
        <v>0</v>
      </c>
      <c r="G632" s="223">
        <v>2016</v>
      </c>
      <c r="H632" s="223">
        <v>2020</v>
      </c>
      <c r="I632" s="224" t="s">
        <v>1481</v>
      </c>
      <c r="J632" s="224" t="s">
        <v>2224</v>
      </c>
      <c r="K632" s="225" t="s">
        <v>1481</v>
      </c>
      <c r="L632" s="225" t="s">
        <v>1481</v>
      </c>
      <c r="M632" s="226"/>
      <c r="N632" s="226"/>
    </row>
    <row r="633" spans="1:14" ht="47.25" x14ac:dyDescent="0.25">
      <c r="A633" s="205">
        <f t="shared" si="13"/>
        <v>551</v>
      </c>
      <c r="B633" s="133" t="s">
        <v>963</v>
      </c>
      <c r="C633" s="138" t="s">
        <v>964</v>
      </c>
      <c r="D633" s="222">
        <v>0</v>
      </c>
      <c r="E633" s="134">
        <v>0</v>
      </c>
      <c r="F633" s="222">
        <v>0</v>
      </c>
      <c r="G633" s="223">
        <v>2016</v>
      </c>
      <c r="H633" s="223">
        <v>2020</v>
      </c>
      <c r="I633" s="224" t="s">
        <v>1481</v>
      </c>
      <c r="J633" s="224" t="s">
        <v>2224</v>
      </c>
      <c r="K633" s="225" t="s">
        <v>1481</v>
      </c>
      <c r="L633" s="225" t="s">
        <v>1481</v>
      </c>
      <c r="M633" s="226"/>
      <c r="N633" s="226"/>
    </row>
    <row r="634" spans="1:14" ht="47.25" x14ac:dyDescent="0.25">
      <c r="A634" s="205">
        <f t="shared" si="13"/>
        <v>552</v>
      </c>
      <c r="B634" s="133" t="s">
        <v>965</v>
      </c>
      <c r="C634" s="138" t="s">
        <v>966</v>
      </c>
      <c r="D634" s="222">
        <v>0</v>
      </c>
      <c r="E634" s="134">
        <v>0</v>
      </c>
      <c r="F634" s="222">
        <v>0</v>
      </c>
      <c r="G634" s="223">
        <v>2016</v>
      </c>
      <c r="H634" s="223">
        <v>2020</v>
      </c>
      <c r="I634" s="224" t="s">
        <v>1481</v>
      </c>
      <c r="J634" s="224" t="s">
        <v>2224</v>
      </c>
      <c r="K634" s="225" t="s">
        <v>1481</v>
      </c>
      <c r="L634" s="225" t="s">
        <v>1481</v>
      </c>
      <c r="M634" s="226"/>
      <c r="N634" s="226"/>
    </row>
    <row r="635" spans="1:14" ht="47.25" x14ac:dyDescent="0.25">
      <c r="A635" s="205">
        <f t="shared" si="13"/>
        <v>553</v>
      </c>
      <c r="B635" s="133" t="s">
        <v>967</v>
      </c>
      <c r="C635" s="138" t="s">
        <v>968</v>
      </c>
      <c r="D635" s="222">
        <v>0</v>
      </c>
      <c r="E635" s="134">
        <v>0</v>
      </c>
      <c r="F635" s="222">
        <v>0</v>
      </c>
      <c r="G635" s="223">
        <v>2016</v>
      </c>
      <c r="H635" s="223">
        <v>2020</v>
      </c>
      <c r="I635" s="224" t="s">
        <v>1481</v>
      </c>
      <c r="J635" s="224" t="s">
        <v>2224</v>
      </c>
      <c r="K635" s="225" t="s">
        <v>1481</v>
      </c>
      <c r="L635" s="225" t="s">
        <v>1481</v>
      </c>
      <c r="M635" s="226"/>
      <c r="N635" s="226"/>
    </row>
    <row r="636" spans="1:14" ht="47.25" x14ac:dyDescent="0.25">
      <c r="A636" s="205">
        <f t="shared" si="13"/>
        <v>554</v>
      </c>
      <c r="B636" s="133" t="s">
        <v>969</v>
      </c>
      <c r="C636" s="138" t="s">
        <v>970</v>
      </c>
      <c r="D636" s="222">
        <v>0</v>
      </c>
      <c r="E636" s="134">
        <v>0</v>
      </c>
      <c r="F636" s="222">
        <v>0.22700000000000001</v>
      </c>
      <c r="G636" s="223">
        <v>2016</v>
      </c>
      <c r="H636" s="223">
        <v>2020</v>
      </c>
      <c r="I636" s="224" t="s">
        <v>2223</v>
      </c>
      <c r="J636" s="224" t="s">
        <v>2224</v>
      </c>
      <c r="K636" s="225" t="s">
        <v>2223</v>
      </c>
      <c r="L636" s="225" t="s">
        <v>2223</v>
      </c>
      <c r="M636" s="226"/>
      <c r="N636" s="226"/>
    </row>
    <row r="637" spans="1:14" ht="47.25" x14ac:dyDescent="0.25">
      <c r="A637" s="205">
        <f t="shared" si="13"/>
        <v>555</v>
      </c>
      <c r="B637" s="133" t="s">
        <v>971</v>
      </c>
      <c r="C637" s="138" t="s">
        <v>972</v>
      </c>
      <c r="D637" s="222">
        <v>0</v>
      </c>
      <c r="E637" s="134">
        <v>0</v>
      </c>
      <c r="F637" s="222">
        <v>0</v>
      </c>
      <c r="G637" s="223">
        <v>2016</v>
      </c>
      <c r="H637" s="223">
        <v>2020</v>
      </c>
      <c r="I637" s="224" t="s">
        <v>2223</v>
      </c>
      <c r="J637" s="224" t="s">
        <v>2224</v>
      </c>
      <c r="K637" s="225" t="s">
        <v>2223</v>
      </c>
      <c r="L637" s="225" t="s">
        <v>2223</v>
      </c>
      <c r="M637" s="226"/>
      <c r="N637" s="226"/>
    </row>
    <row r="638" spans="1:14" ht="47.25" x14ac:dyDescent="0.25">
      <c r="A638" s="205">
        <f t="shared" si="13"/>
        <v>556</v>
      </c>
      <c r="B638" s="133" t="s">
        <v>973</v>
      </c>
      <c r="C638" s="138" t="s">
        <v>974</v>
      </c>
      <c r="D638" s="222">
        <v>0</v>
      </c>
      <c r="E638" s="134">
        <v>0</v>
      </c>
      <c r="F638" s="222">
        <v>0.26300000000000001</v>
      </c>
      <c r="G638" s="223">
        <v>2016</v>
      </c>
      <c r="H638" s="223">
        <v>2020</v>
      </c>
      <c r="I638" s="224" t="s">
        <v>2223</v>
      </c>
      <c r="J638" s="224" t="s">
        <v>2224</v>
      </c>
      <c r="K638" s="225" t="s">
        <v>2223</v>
      </c>
      <c r="L638" s="225" t="s">
        <v>2223</v>
      </c>
      <c r="M638" s="226"/>
      <c r="N638" s="226"/>
    </row>
    <row r="639" spans="1:14" ht="31.5" x14ac:dyDescent="0.25">
      <c r="A639" s="205">
        <f t="shared" si="13"/>
        <v>557</v>
      </c>
      <c r="B639" s="133" t="s">
        <v>975</v>
      </c>
      <c r="C639" s="138" t="s">
        <v>976</v>
      </c>
      <c r="D639" s="222">
        <v>0</v>
      </c>
      <c r="E639" s="134">
        <v>0</v>
      </c>
      <c r="F639" s="222">
        <v>0</v>
      </c>
      <c r="G639" s="223">
        <v>2018</v>
      </c>
      <c r="H639" s="223">
        <v>2020</v>
      </c>
      <c r="I639" s="224" t="s">
        <v>2223</v>
      </c>
      <c r="J639" s="224" t="s">
        <v>2224</v>
      </c>
      <c r="K639" s="225" t="s">
        <v>2223</v>
      </c>
      <c r="L639" s="225" t="s">
        <v>2223</v>
      </c>
      <c r="M639" s="226"/>
      <c r="N639" s="226"/>
    </row>
    <row r="640" spans="1:14" ht="78.75" x14ac:dyDescent="0.25">
      <c r="A640" s="205">
        <f t="shared" si="13"/>
        <v>558</v>
      </c>
      <c r="B640" s="133" t="s">
        <v>977</v>
      </c>
      <c r="C640" s="138" t="s">
        <v>1722</v>
      </c>
      <c r="D640" s="222">
        <v>0</v>
      </c>
      <c r="E640" s="134">
        <v>0</v>
      </c>
      <c r="F640" s="222">
        <v>0</v>
      </c>
      <c r="G640" s="223">
        <v>2019</v>
      </c>
      <c r="H640" s="223">
        <v>2021</v>
      </c>
      <c r="I640" s="224" t="s">
        <v>1481</v>
      </c>
      <c r="J640" s="224" t="s">
        <v>2224</v>
      </c>
      <c r="K640" s="225" t="s">
        <v>1481</v>
      </c>
      <c r="L640" s="225" t="s">
        <v>1481</v>
      </c>
      <c r="M640" s="226"/>
      <c r="N640" s="226"/>
    </row>
    <row r="641" spans="1:14" ht="63" x14ac:dyDescent="0.25">
      <c r="A641" s="205">
        <f t="shared" si="13"/>
        <v>559</v>
      </c>
      <c r="B641" s="133" t="s">
        <v>1965</v>
      </c>
      <c r="C641" s="138" t="s">
        <v>1723</v>
      </c>
      <c r="D641" s="222">
        <v>0</v>
      </c>
      <c r="E641" s="134">
        <v>0</v>
      </c>
      <c r="F641" s="222">
        <v>0</v>
      </c>
      <c r="G641" s="223">
        <v>2020</v>
      </c>
      <c r="H641" s="223">
        <v>2021</v>
      </c>
      <c r="I641" s="224" t="s">
        <v>1481</v>
      </c>
      <c r="J641" s="224" t="s">
        <v>2224</v>
      </c>
      <c r="K641" s="225" t="s">
        <v>1481</v>
      </c>
      <c r="L641" s="225" t="s">
        <v>1481</v>
      </c>
      <c r="M641" s="226"/>
      <c r="N641" s="226"/>
    </row>
    <row r="642" spans="1:14" ht="78.75" x14ac:dyDescent="0.25">
      <c r="A642" s="205">
        <f t="shared" si="13"/>
        <v>560</v>
      </c>
      <c r="B642" s="133" t="s">
        <v>978</v>
      </c>
      <c r="C642" s="138" t="s">
        <v>1724</v>
      </c>
      <c r="D642" s="222">
        <v>0</v>
      </c>
      <c r="E642" s="134">
        <v>0</v>
      </c>
      <c r="F642" s="222">
        <v>0</v>
      </c>
      <c r="G642" s="223">
        <v>2019</v>
      </c>
      <c r="H642" s="223">
        <v>2020</v>
      </c>
      <c r="I642" s="224" t="s">
        <v>1481</v>
      </c>
      <c r="J642" s="224" t="s">
        <v>2224</v>
      </c>
      <c r="K642" s="225" t="s">
        <v>1481</v>
      </c>
      <c r="L642" s="225" t="s">
        <v>1481</v>
      </c>
      <c r="M642" s="226"/>
      <c r="N642" s="226"/>
    </row>
    <row r="643" spans="1:14" ht="47.25" x14ac:dyDescent="0.25">
      <c r="A643" s="205">
        <f t="shared" si="13"/>
        <v>561</v>
      </c>
      <c r="B643" s="133" t="s">
        <v>979</v>
      </c>
      <c r="C643" s="138" t="s">
        <v>980</v>
      </c>
      <c r="D643" s="222">
        <v>0</v>
      </c>
      <c r="E643" s="134">
        <v>0</v>
      </c>
      <c r="F643" s="222">
        <v>0</v>
      </c>
      <c r="G643" s="223">
        <v>2016</v>
      </c>
      <c r="H643" s="223">
        <v>2020</v>
      </c>
      <c r="I643" s="224" t="s">
        <v>2223</v>
      </c>
      <c r="J643" s="224" t="s">
        <v>2224</v>
      </c>
      <c r="K643" s="225" t="s">
        <v>2223</v>
      </c>
      <c r="L643" s="225" t="s">
        <v>2223</v>
      </c>
      <c r="M643" s="226"/>
      <c r="N643" s="226"/>
    </row>
    <row r="644" spans="1:14" ht="47.25" x14ac:dyDescent="0.25">
      <c r="A644" s="205">
        <f t="shared" si="13"/>
        <v>562</v>
      </c>
      <c r="B644" s="133" t="s">
        <v>1966</v>
      </c>
      <c r="C644" s="138" t="s">
        <v>1967</v>
      </c>
      <c r="D644" s="222">
        <v>0</v>
      </c>
      <c r="E644" s="134">
        <v>0</v>
      </c>
      <c r="F644" s="222">
        <v>0</v>
      </c>
      <c r="G644" s="228">
        <v>2020</v>
      </c>
      <c r="H644" s="228">
        <v>2021</v>
      </c>
      <c r="I644" s="224" t="s">
        <v>1481</v>
      </c>
      <c r="J644" s="224" t="s">
        <v>2224</v>
      </c>
      <c r="K644" s="229" t="s">
        <v>1481</v>
      </c>
      <c r="L644" s="229" t="s">
        <v>1481</v>
      </c>
      <c r="M644" s="226"/>
      <c r="N644" s="226"/>
    </row>
    <row r="645" spans="1:14" ht="30.75" x14ac:dyDescent="0.25">
      <c r="A645" s="205"/>
      <c r="B645" s="191" t="s">
        <v>336</v>
      </c>
      <c r="C645" s="188"/>
      <c r="D645" s="198">
        <v>0</v>
      </c>
      <c r="E645" s="201">
        <v>0</v>
      </c>
      <c r="F645" s="198">
        <v>0.36</v>
      </c>
      <c r="G645" s="223"/>
      <c r="H645" s="247"/>
      <c r="I645" s="248"/>
      <c r="J645" s="248"/>
      <c r="K645" s="225"/>
      <c r="L645" s="250"/>
      <c r="M645" s="226"/>
      <c r="N645" s="226"/>
    </row>
    <row r="646" spans="1:14" ht="63" x14ac:dyDescent="0.25">
      <c r="A646" s="205">
        <f t="shared" si="13"/>
        <v>563</v>
      </c>
      <c r="B646" s="133" t="s">
        <v>981</v>
      </c>
      <c r="C646" s="138" t="s">
        <v>982</v>
      </c>
      <c r="D646" s="222">
        <v>0</v>
      </c>
      <c r="E646" s="134">
        <v>0</v>
      </c>
      <c r="F646" s="222">
        <v>0</v>
      </c>
      <c r="G646" s="223">
        <v>2013</v>
      </c>
      <c r="H646" s="223">
        <v>2021</v>
      </c>
      <c r="I646" s="224" t="s">
        <v>1481</v>
      </c>
      <c r="J646" s="224" t="s">
        <v>2224</v>
      </c>
      <c r="K646" s="225" t="s">
        <v>1481</v>
      </c>
      <c r="L646" s="225" t="s">
        <v>1481</v>
      </c>
      <c r="M646" s="226"/>
      <c r="N646" s="226"/>
    </row>
    <row r="647" spans="1:14" ht="31.5" x14ac:dyDescent="0.25">
      <c r="A647" s="205">
        <f t="shared" si="13"/>
        <v>564</v>
      </c>
      <c r="B647" s="133" t="s">
        <v>983</v>
      </c>
      <c r="C647" s="138" t="s">
        <v>984</v>
      </c>
      <c r="D647" s="222">
        <v>0</v>
      </c>
      <c r="E647" s="134">
        <v>0</v>
      </c>
      <c r="F647" s="222">
        <v>0.36</v>
      </c>
      <c r="G647" s="223">
        <v>2018</v>
      </c>
      <c r="H647" s="223">
        <v>2020</v>
      </c>
      <c r="I647" s="224" t="s">
        <v>2223</v>
      </c>
      <c r="J647" s="224" t="s">
        <v>2224</v>
      </c>
      <c r="K647" s="225" t="s">
        <v>2223</v>
      </c>
      <c r="L647" s="225" t="s">
        <v>2223</v>
      </c>
      <c r="M647" s="226"/>
      <c r="N647" s="226"/>
    </row>
    <row r="648" spans="1:14" ht="63" x14ac:dyDescent="0.25">
      <c r="A648" s="205">
        <f t="shared" si="13"/>
        <v>565</v>
      </c>
      <c r="B648" s="133" t="s">
        <v>1968</v>
      </c>
      <c r="C648" s="138" t="s">
        <v>985</v>
      </c>
      <c r="D648" s="222">
        <v>0</v>
      </c>
      <c r="E648" s="134">
        <v>0</v>
      </c>
      <c r="F648" s="222">
        <v>0</v>
      </c>
      <c r="G648" s="223">
        <v>2019</v>
      </c>
      <c r="H648" s="223">
        <v>2020</v>
      </c>
      <c r="I648" s="224" t="s">
        <v>1481</v>
      </c>
      <c r="J648" s="224" t="s">
        <v>2224</v>
      </c>
      <c r="K648" s="225" t="s">
        <v>1481</v>
      </c>
      <c r="L648" s="225" t="s">
        <v>1481</v>
      </c>
      <c r="M648" s="226"/>
      <c r="N648" s="226"/>
    </row>
    <row r="649" spans="1:14" ht="78.75" x14ac:dyDescent="0.25">
      <c r="A649" s="205">
        <f t="shared" si="13"/>
        <v>566</v>
      </c>
      <c r="B649" s="133" t="s">
        <v>1969</v>
      </c>
      <c r="C649" s="138" t="s">
        <v>986</v>
      </c>
      <c r="D649" s="222">
        <v>0</v>
      </c>
      <c r="E649" s="134">
        <v>0</v>
      </c>
      <c r="F649" s="222">
        <v>0</v>
      </c>
      <c r="G649" s="223">
        <v>2019</v>
      </c>
      <c r="H649" s="223">
        <v>2020</v>
      </c>
      <c r="I649" s="224" t="s">
        <v>1481</v>
      </c>
      <c r="J649" s="224" t="s">
        <v>2224</v>
      </c>
      <c r="K649" s="225" t="s">
        <v>2223</v>
      </c>
      <c r="L649" s="225" t="s">
        <v>2223</v>
      </c>
      <c r="M649" s="226"/>
      <c r="N649" s="226"/>
    </row>
    <row r="650" spans="1:14" ht="47.25" x14ac:dyDescent="0.25">
      <c r="A650" s="205">
        <f t="shared" si="13"/>
        <v>567</v>
      </c>
      <c r="B650" s="133" t="s">
        <v>987</v>
      </c>
      <c r="C650" s="138" t="s">
        <v>1725</v>
      </c>
      <c r="D650" s="222">
        <v>0</v>
      </c>
      <c r="E650" s="134">
        <v>0</v>
      </c>
      <c r="F650" s="222">
        <v>0</v>
      </c>
      <c r="G650" s="223">
        <v>2019</v>
      </c>
      <c r="H650" s="223">
        <v>2020</v>
      </c>
      <c r="I650" s="224" t="s">
        <v>1481</v>
      </c>
      <c r="J650" s="224" t="s">
        <v>2224</v>
      </c>
      <c r="K650" s="225" t="s">
        <v>1481</v>
      </c>
      <c r="L650" s="225" t="s">
        <v>1481</v>
      </c>
      <c r="M650" s="226"/>
      <c r="N650" s="226"/>
    </row>
    <row r="651" spans="1:14" ht="30.75" x14ac:dyDescent="0.25">
      <c r="A651" s="205"/>
      <c r="B651" s="191" t="s">
        <v>363</v>
      </c>
      <c r="C651" s="188"/>
      <c r="D651" s="198">
        <v>0.25</v>
      </c>
      <c r="E651" s="201">
        <v>0</v>
      </c>
      <c r="F651" s="198">
        <v>3.5000000000000003E-2</v>
      </c>
      <c r="G651" s="223"/>
      <c r="H651" s="247"/>
      <c r="I651" s="248"/>
      <c r="J651" s="248"/>
      <c r="K651" s="225"/>
      <c r="L651" s="250"/>
      <c r="M651" s="226"/>
      <c r="N651" s="226"/>
    </row>
    <row r="652" spans="1:14" ht="47.25" x14ac:dyDescent="0.25">
      <c r="A652" s="205">
        <f t="shared" si="13"/>
        <v>568</v>
      </c>
      <c r="B652" s="133" t="s">
        <v>988</v>
      </c>
      <c r="C652" s="138" t="s">
        <v>989</v>
      </c>
      <c r="D652" s="222">
        <v>0</v>
      </c>
      <c r="E652" s="134">
        <v>0</v>
      </c>
      <c r="F652" s="222">
        <v>0</v>
      </c>
      <c r="G652" s="223">
        <v>2018</v>
      </c>
      <c r="H652" s="223">
        <v>2021</v>
      </c>
      <c r="I652" s="224" t="s">
        <v>1481</v>
      </c>
      <c r="J652" s="224" t="s">
        <v>2224</v>
      </c>
      <c r="K652" s="225" t="s">
        <v>1481</v>
      </c>
      <c r="L652" s="225" t="s">
        <v>1481</v>
      </c>
      <c r="M652" s="226"/>
      <c r="N652" s="226"/>
    </row>
    <row r="653" spans="1:14" ht="78.75" x14ac:dyDescent="0.25">
      <c r="A653" s="205">
        <f t="shared" si="13"/>
        <v>569</v>
      </c>
      <c r="B653" s="133" t="s">
        <v>1970</v>
      </c>
      <c r="C653" s="138" t="s">
        <v>990</v>
      </c>
      <c r="D653" s="222">
        <v>0</v>
      </c>
      <c r="E653" s="134">
        <v>0</v>
      </c>
      <c r="F653" s="222">
        <v>0</v>
      </c>
      <c r="G653" s="223">
        <v>2018</v>
      </c>
      <c r="H653" s="223">
        <v>2020</v>
      </c>
      <c r="I653" s="224" t="s">
        <v>1481</v>
      </c>
      <c r="J653" s="224" t="s">
        <v>2224</v>
      </c>
      <c r="K653" s="225" t="s">
        <v>1481</v>
      </c>
      <c r="L653" s="225" t="s">
        <v>1481</v>
      </c>
      <c r="M653" s="226"/>
      <c r="N653" s="226"/>
    </row>
    <row r="654" spans="1:14" ht="63" x14ac:dyDescent="0.25">
      <c r="A654" s="205">
        <f t="shared" si="13"/>
        <v>570</v>
      </c>
      <c r="B654" s="133" t="s">
        <v>1971</v>
      </c>
      <c r="C654" s="138" t="s">
        <v>991</v>
      </c>
      <c r="D654" s="222">
        <v>0</v>
      </c>
      <c r="E654" s="134">
        <v>0</v>
      </c>
      <c r="F654" s="222">
        <v>0</v>
      </c>
      <c r="G654" s="223">
        <v>2016</v>
      </c>
      <c r="H654" s="223">
        <v>2021</v>
      </c>
      <c r="I654" s="224" t="s">
        <v>2223</v>
      </c>
      <c r="J654" s="224" t="s">
        <v>2224</v>
      </c>
      <c r="K654" s="225" t="s">
        <v>2223</v>
      </c>
      <c r="L654" s="225" t="s">
        <v>2223</v>
      </c>
      <c r="M654" s="226"/>
      <c r="N654" s="226"/>
    </row>
    <row r="655" spans="1:14" ht="31.5" x14ac:dyDescent="0.25">
      <c r="A655" s="205">
        <f t="shared" si="13"/>
        <v>571</v>
      </c>
      <c r="B655" s="133" t="s">
        <v>992</v>
      </c>
      <c r="C655" s="138" t="s">
        <v>993</v>
      </c>
      <c r="D655" s="222">
        <v>0</v>
      </c>
      <c r="E655" s="134">
        <v>0</v>
      </c>
      <c r="F655" s="222">
        <v>0</v>
      </c>
      <c r="G655" s="223">
        <v>2018</v>
      </c>
      <c r="H655" s="223">
        <v>2020</v>
      </c>
      <c r="I655" s="224" t="s">
        <v>1481</v>
      </c>
      <c r="J655" s="224" t="s">
        <v>2224</v>
      </c>
      <c r="K655" s="225" t="s">
        <v>2223</v>
      </c>
      <c r="L655" s="225" t="s">
        <v>2223</v>
      </c>
      <c r="M655" s="226"/>
      <c r="N655" s="226"/>
    </row>
    <row r="656" spans="1:14" ht="47.25" x14ac:dyDescent="0.25">
      <c r="A656" s="205">
        <f t="shared" si="13"/>
        <v>572</v>
      </c>
      <c r="B656" s="133" t="s">
        <v>994</v>
      </c>
      <c r="C656" s="138" t="s">
        <v>995</v>
      </c>
      <c r="D656" s="222">
        <v>0</v>
      </c>
      <c r="E656" s="134">
        <v>0</v>
      </c>
      <c r="F656" s="222">
        <v>0</v>
      </c>
      <c r="G656" s="223">
        <v>2017</v>
      </c>
      <c r="H656" s="223">
        <v>2020</v>
      </c>
      <c r="I656" s="224" t="s">
        <v>2223</v>
      </c>
      <c r="J656" s="224" t="s">
        <v>2224</v>
      </c>
      <c r="K656" s="225" t="s">
        <v>2223</v>
      </c>
      <c r="L656" s="225" t="s">
        <v>2223</v>
      </c>
      <c r="M656" s="226"/>
      <c r="N656" s="226"/>
    </row>
    <row r="657" spans="1:14" ht="78.75" x14ac:dyDescent="0.25">
      <c r="A657" s="205">
        <f t="shared" si="13"/>
        <v>573</v>
      </c>
      <c r="B657" s="133" t="s">
        <v>1972</v>
      </c>
      <c r="C657" s="138" t="s">
        <v>996</v>
      </c>
      <c r="D657" s="222">
        <v>0</v>
      </c>
      <c r="E657" s="134">
        <v>0</v>
      </c>
      <c r="F657" s="222">
        <v>0</v>
      </c>
      <c r="G657" s="223">
        <v>2019</v>
      </c>
      <c r="H657" s="223">
        <v>2021</v>
      </c>
      <c r="I657" s="224" t="s">
        <v>2223</v>
      </c>
      <c r="J657" s="224" t="s">
        <v>2224</v>
      </c>
      <c r="K657" s="225" t="s">
        <v>1481</v>
      </c>
      <c r="L657" s="225" t="s">
        <v>1481</v>
      </c>
      <c r="M657" s="226"/>
      <c r="N657" s="226"/>
    </row>
    <row r="658" spans="1:14" ht="78.75" x14ac:dyDescent="0.25">
      <c r="A658" s="205">
        <f t="shared" si="13"/>
        <v>574</v>
      </c>
      <c r="B658" s="133" t="s">
        <v>997</v>
      </c>
      <c r="C658" s="138" t="s">
        <v>1726</v>
      </c>
      <c r="D658" s="222">
        <v>0</v>
      </c>
      <c r="E658" s="134">
        <v>0</v>
      </c>
      <c r="F658" s="222">
        <v>0</v>
      </c>
      <c r="G658" s="223">
        <v>2020</v>
      </c>
      <c r="H658" s="223">
        <v>2020</v>
      </c>
      <c r="I658" s="224" t="s">
        <v>2223</v>
      </c>
      <c r="J658" s="224" t="s">
        <v>2224</v>
      </c>
      <c r="K658" s="225" t="s">
        <v>1481</v>
      </c>
      <c r="L658" s="225" t="s">
        <v>1481</v>
      </c>
      <c r="M658" s="226"/>
      <c r="N658" s="226"/>
    </row>
    <row r="659" spans="1:14" ht="63" x14ac:dyDescent="0.25">
      <c r="A659" s="205">
        <f t="shared" si="13"/>
        <v>575</v>
      </c>
      <c r="B659" s="133" t="s">
        <v>1973</v>
      </c>
      <c r="C659" s="138" t="s">
        <v>1727</v>
      </c>
      <c r="D659" s="222">
        <v>0.25</v>
      </c>
      <c r="E659" s="134">
        <v>0</v>
      </c>
      <c r="F659" s="222">
        <v>3.5000000000000003E-2</v>
      </c>
      <c r="G659" s="223">
        <v>2020</v>
      </c>
      <c r="H659" s="223">
        <v>2020</v>
      </c>
      <c r="I659" s="224" t="s">
        <v>2223</v>
      </c>
      <c r="J659" s="224" t="s">
        <v>2224</v>
      </c>
      <c r="K659" s="225" t="s">
        <v>2223</v>
      </c>
      <c r="L659" s="225" t="s">
        <v>2223</v>
      </c>
      <c r="M659" s="226"/>
      <c r="N659" s="226"/>
    </row>
    <row r="660" spans="1:14" ht="47.25" x14ac:dyDescent="0.25">
      <c r="A660" s="205">
        <f t="shared" si="13"/>
        <v>576</v>
      </c>
      <c r="B660" s="133" t="s">
        <v>998</v>
      </c>
      <c r="C660" s="138" t="s">
        <v>1728</v>
      </c>
      <c r="D660" s="222">
        <v>0</v>
      </c>
      <c r="E660" s="134">
        <v>0</v>
      </c>
      <c r="F660" s="222">
        <v>0</v>
      </c>
      <c r="G660" s="223">
        <v>2019</v>
      </c>
      <c r="H660" s="223">
        <v>2021</v>
      </c>
      <c r="I660" s="224" t="s">
        <v>2223</v>
      </c>
      <c r="J660" s="224" t="s">
        <v>2224</v>
      </c>
      <c r="K660" s="225" t="s">
        <v>1481</v>
      </c>
      <c r="L660" s="225" t="s">
        <v>1481</v>
      </c>
      <c r="M660" s="226"/>
      <c r="N660" s="226"/>
    </row>
    <row r="661" spans="1:14" ht="30.75" x14ac:dyDescent="0.25">
      <c r="A661" s="205"/>
      <c r="B661" s="191" t="s">
        <v>388</v>
      </c>
      <c r="C661" s="188"/>
      <c r="D661" s="198">
        <v>1.61</v>
      </c>
      <c r="E661" s="201">
        <v>0</v>
      </c>
      <c r="F661" s="198">
        <v>1.6384999999999998</v>
      </c>
      <c r="G661" s="223"/>
      <c r="H661" s="247"/>
      <c r="I661" s="248"/>
      <c r="J661" s="248"/>
      <c r="K661" s="225"/>
      <c r="L661" s="250"/>
      <c r="M661" s="226"/>
      <c r="N661" s="226"/>
    </row>
    <row r="662" spans="1:14" ht="63" x14ac:dyDescent="0.25">
      <c r="A662" s="205">
        <f t="shared" ref="A662:A725" si="14">IF(A661&gt;0,A661+1,A660+1)</f>
        <v>577</v>
      </c>
      <c r="B662" s="133" t="s">
        <v>999</v>
      </c>
      <c r="C662" s="138" t="s">
        <v>1000</v>
      </c>
      <c r="D662" s="222">
        <v>0</v>
      </c>
      <c r="E662" s="134">
        <v>0</v>
      </c>
      <c r="F662" s="222">
        <v>0</v>
      </c>
      <c r="G662" s="223">
        <v>2018</v>
      </c>
      <c r="H662" s="223">
        <v>2020</v>
      </c>
      <c r="I662" s="224" t="s">
        <v>1481</v>
      </c>
      <c r="J662" s="224" t="s">
        <v>2224</v>
      </c>
      <c r="K662" s="225" t="s">
        <v>1481</v>
      </c>
      <c r="L662" s="225" t="s">
        <v>1481</v>
      </c>
      <c r="M662" s="226"/>
      <c r="N662" s="226"/>
    </row>
    <row r="663" spans="1:14" ht="94.5" x14ac:dyDescent="0.25">
      <c r="A663" s="205">
        <f t="shared" si="14"/>
        <v>578</v>
      </c>
      <c r="B663" s="133" t="s">
        <v>1974</v>
      </c>
      <c r="C663" s="138" t="s">
        <v>1001</v>
      </c>
      <c r="D663" s="222">
        <v>0</v>
      </c>
      <c r="E663" s="134">
        <v>0</v>
      </c>
      <c r="F663" s="222">
        <v>0</v>
      </c>
      <c r="G663" s="223">
        <v>2018</v>
      </c>
      <c r="H663" s="223">
        <v>2020</v>
      </c>
      <c r="I663" s="224" t="s">
        <v>1481</v>
      </c>
      <c r="J663" s="224" t="s">
        <v>2224</v>
      </c>
      <c r="K663" s="225" t="s">
        <v>2223</v>
      </c>
      <c r="L663" s="225" t="s">
        <v>2223</v>
      </c>
      <c r="M663" s="226"/>
      <c r="N663" s="226"/>
    </row>
    <row r="664" spans="1:14" ht="63" x14ac:dyDescent="0.25">
      <c r="A664" s="205">
        <f t="shared" si="14"/>
        <v>579</v>
      </c>
      <c r="B664" s="133" t="s">
        <v>1002</v>
      </c>
      <c r="C664" s="138" t="s">
        <v>1003</v>
      </c>
      <c r="D664" s="222">
        <v>0</v>
      </c>
      <c r="E664" s="134">
        <v>0</v>
      </c>
      <c r="F664" s="222">
        <v>0</v>
      </c>
      <c r="G664" s="223">
        <v>2016</v>
      </c>
      <c r="H664" s="223">
        <v>2021</v>
      </c>
      <c r="I664" s="224" t="s">
        <v>1481</v>
      </c>
      <c r="J664" s="224" t="s">
        <v>2224</v>
      </c>
      <c r="K664" s="225" t="s">
        <v>1481</v>
      </c>
      <c r="L664" s="225" t="s">
        <v>1481</v>
      </c>
      <c r="M664" s="226"/>
      <c r="N664" s="226"/>
    </row>
    <row r="665" spans="1:14" ht="94.5" x14ac:dyDescent="0.25">
      <c r="A665" s="205">
        <f t="shared" si="14"/>
        <v>580</v>
      </c>
      <c r="B665" s="133" t="s">
        <v>1004</v>
      </c>
      <c r="C665" s="138" t="s">
        <v>1005</v>
      </c>
      <c r="D665" s="222">
        <v>0</v>
      </c>
      <c r="E665" s="134">
        <v>0</v>
      </c>
      <c r="F665" s="222">
        <v>0</v>
      </c>
      <c r="G665" s="223">
        <v>2016</v>
      </c>
      <c r="H665" s="223">
        <v>2025</v>
      </c>
      <c r="I665" s="224" t="s">
        <v>1481</v>
      </c>
      <c r="J665" s="224" t="s">
        <v>2224</v>
      </c>
      <c r="K665" s="225" t="s">
        <v>2223</v>
      </c>
      <c r="L665" s="225" t="s">
        <v>2223</v>
      </c>
      <c r="M665" s="226"/>
      <c r="N665" s="226"/>
    </row>
    <row r="666" spans="1:14" ht="47.25" x14ac:dyDescent="0.25">
      <c r="A666" s="205">
        <f t="shared" si="14"/>
        <v>581</v>
      </c>
      <c r="B666" s="133" t="s">
        <v>1006</v>
      </c>
      <c r="C666" s="138" t="s">
        <v>1007</v>
      </c>
      <c r="D666" s="222">
        <v>0</v>
      </c>
      <c r="E666" s="134">
        <v>0</v>
      </c>
      <c r="F666" s="222">
        <v>0</v>
      </c>
      <c r="G666" s="223">
        <v>2016</v>
      </c>
      <c r="H666" s="223">
        <v>2020</v>
      </c>
      <c r="I666" s="224" t="s">
        <v>1481</v>
      </c>
      <c r="J666" s="224" t="s">
        <v>2224</v>
      </c>
      <c r="K666" s="225" t="s">
        <v>1481</v>
      </c>
      <c r="L666" s="225" t="s">
        <v>1481</v>
      </c>
      <c r="M666" s="226"/>
      <c r="N666" s="226"/>
    </row>
    <row r="667" spans="1:14" ht="47.25" x14ac:dyDescent="0.25">
      <c r="A667" s="205">
        <f t="shared" si="14"/>
        <v>582</v>
      </c>
      <c r="B667" s="133" t="s">
        <v>1008</v>
      </c>
      <c r="C667" s="138" t="s">
        <v>1009</v>
      </c>
      <c r="D667" s="222">
        <v>0</v>
      </c>
      <c r="E667" s="134">
        <v>0</v>
      </c>
      <c r="F667" s="222">
        <v>0</v>
      </c>
      <c r="G667" s="223">
        <v>2016</v>
      </c>
      <c r="H667" s="223">
        <v>2020</v>
      </c>
      <c r="I667" s="224" t="s">
        <v>2223</v>
      </c>
      <c r="J667" s="224" t="s">
        <v>2224</v>
      </c>
      <c r="K667" s="225" t="s">
        <v>2223</v>
      </c>
      <c r="L667" s="225" t="s">
        <v>2223</v>
      </c>
      <c r="M667" s="226"/>
      <c r="N667" s="226"/>
    </row>
    <row r="668" spans="1:14" ht="47.25" x14ac:dyDescent="0.25">
      <c r="A668" s="205">
        <f t="shared" si="14"/>
        <v>583</v>
      </c>
      <c r="B668" s="133" t="s">
        <v>1010</v>
      </c>
      <c r="C668" s="138" t="s">
        <v>1011</v>
      </c>
      <c r="D668" s="222">
        <v>0</v>
      </c>
      <c r="E668" s="134">
        <v>0</v>
      </c>
      <c r="F668" s="222">
        <v>0</v>
      </c>
      <c r="G668" s="223">
        <v>2017</v>
      </c>
      <c r="H668" s="223">
        <v>2020</v>
      </c>
      <c r="I668" s="224" t="s">
        <v>1481</v>
      </c>
      <c r="J668" s="224" t="s">
        <v>2224</v>
      </c>
      <c r="K668" s="225" t="s">
        <v>2223</v>
      </c>
      <c r="L668" s="225" t="s">
        <v>2223</v>
      </c>
      <c r="M668" s="226"/>
      <c r="N668" s="226"/>
    </row>
    <row r="669" spans="1:14" ht="31.5" x14ac:dyDescent="0.25">
      <c r="A669" s="205">
        <f t="shared" si="14"/>
        <v>584</v>
      </c>
      <c r="B669" s="133" t="s">
        <v>1012</v>
      </c>
      <c r="C669" s="138" t="s">
        <v>1013</v>
      </c>
      <c r="D669" s="222">
        <v>0</v>
      </c>
      <c r="E669" s="134">
        <v>0</v>
      </c>
      <c r="F669" s="222">
        <v>0</v>
      </c>
      <c r="G669" s="223">
        <v>2012</v>
      </c>
      <c r="H669" s="223">
        <v>2020</v>
      </c>
      <c r="I669" s="224" t="s">
        <v>1481</v>
      </c>
      <c r="J669" s="224" t="s">
        <v>2224</v>
      </c>
      <c r="K669" s="225" t="s">
        <v>1481</v>
      </c>
      <c r="L669" s="225" t="s">
        <v>1481</v>
      </c>
      <c r="M669" s="226"/>
      <c r="N669" s="226"/>
    </row>
    <row r="670" spans="1:14" ht="63" x14ac:dyDescent="0.25">
      <c r="A670" s="205">
        <f t="shared" si="14"/>
        <v>585</v>
      </c>
      <c r="B670" s="133" t="s">
        <v>1975</v>
      </c>
      <c r="C670" s="138" t="s">
        <v>1014</v>
      </c>
      <c r="D670" s="222">
        <v>0.4</v>
      </c>
      <c r="E670" s="134">
        <v>0</v>
      </c>
      <c r="F670" s="222">
        <v>0.33</v>
      </c>
      <c r="G670" s="223">
        <v>2018</v>
      </c>
      <c r="H670" s="223">
        <v>2020</v>
      </c>
      <c r="I670" s="224" t="s">
        <v>2223</v>
      </c>
      <c r="J670" s="224" t="s">
        <v>2224</v>
      </c>
      <c r="K670" s="225" t="s">
        <v>2223</v>
      </c>
      <c r="L670" s="225" t="s">
        <v>2223</v>
      </c>
      <c r="M670" s="226"/>
      <c r="N670" s="226"/>
    </row>
    <row r="671" spans="1:14" ht="47.25" x14ac:dyDescent="0.25">
      <c r="A671" s="205">
        <f t="shared" si="14"/>
        <v>586</v>
      </c>
      <c r="B671" s="133" t="s">
        <v>1015</v>
      </c>
      <c r="C671" s="138" t="s">
        <v>1016</v>
      </c>
      <c r="D671" s="222">
        <v>0</v>
      </c>
      <c r="E671" s="134">
        <v>0</v>
      </c>
      <c r="F671" s="222">
        <v>0</v>
      </c>
      <c r="G671" s="223">
        <v>2016</v>
      </c>
      <c r="H671" s="223">
        <v>2020</v>
      </c>
      <c r="I671" s="224" t="s">
        <v>1481</v>
      </c>
      <c r="J671" s="224" t="s">
        <v>2224</v>
      </c>
      <c r="K671" s="225" t="s">
        <v>1481</v>
      </c>
      <c r="L671" s="225" t="s">
        <v>1481</v>
      </c>
      <c r="M671" s="226"/>
      <c r="N671" s="226"/>
    </row>
    <row r="672" spans="1:14" ht="63" x14ac:dyDescent="0.25">
      <c r="A672" s="205">
        <f t="shared" si="14"/>
        <v>587</v>
      </c>
      <c r="B672" s="133" t="s">
        <v>1017</v>
      </c>
      <c r="C672" s="138" t="s">
        <v>1018</v>
      </c>
      <c r="D672" s="222">
        <v>0</v>
      </c>
      <c r="E672" s="134">
        <v>0</v>
      </c>
      <c r="F672" s="222">
        <v>0.6</v>
      </c>
      <c r="G672" s="223">
        <v>2016</v>
      </c>
      <c r="H672" s="223">
        <v>2020</v>
      </c>
      <c r="I672" s="224" t="s">
        <v>2223</v>
      </c>
      <c r="J672" s="224" t="s">
        <v>2224</v>
      </c>
      <c r="K672" s="225" t="s">
        <v>2223</v>
      </c>
      <c r="L672" s="225" t="s">
        <v>2223</v>
      </c>
      <c r="M672" s="226"/>
      <c r="N672" s="226"/>
    </row>
    <row r="673" spans="1:14" ht="31.5" x14ac:dyDescent="0.25">
      <c r="A673" s="205">
        <f t="shared" si="14"/>
        <v>588</v>
      </c>
      <c r="B673" s="133" t="s">
        <v>1019</v>
      </c>
      <c r="C673" s="138" t="s">
        <v>1020</v>
      </c>
      <c r="D673" s="222">
        <v>0</v>
      </c>
      <c r="E673" s="134">
        <v>0</v>
      </c>
      <c r="F673" s="222">
        <v>0</v>
      </c>
      <c r="G673" s="223">
        <v>2018</v>
      </c>
      <c r="H673" s="223">
        <v>2021</v>
      </c>
      <c r="I673" s="224" t="s">
        <v>2223</v>
      </c>
      <c r="J673" s="224" t="s">
        <v>2224</v>
      </c>
      <c r="K673" s="225" t="s">
        <v>2223</v>
      </c>
      <c r="L673" s="225" t="s">
        <v>2223</v>
      </c>
      <c r="M673" s="226"/>
      <c r="N673" s="226"/>
    </row>
    <row r="674" spans="1:14" ht="78.75" x14ac:dyDescent="0.25">
      <c r="A674" s="205">
        <f t="shared" si="14"/>
        <v>589</v>
      </c>
      <c r="B674" s="133" t="s">
        <v>1976</v>
      </c>
      <c r="C674" s="138" t="s">
        <v>1021</v>
      </c>
      <c r="D674" s="222">
        <v>0</v>
      </c>
      <c r="E674" s="134">
        <v>0</v>
      </c>
      <c r="F674" s="222">
        <v>0</v>
      </c>
      <c r="G674" s="223">
        <v>2019</v>
      </c>
      <c r="H674" s="223">
        <v>2020</v>
      </c>
      <c r="I674" s="224" t="s">
        <v>2223</v>
      </c>
      <c r="J674" s="224" t="s">
        <v>2224</v>
      </c>
      <c r="K674" s="225" t="s">
        <v>2223</v>
      </c>
      <c r="L674" s="225" t="s">
        <v>2223</v>
      </c>
      <c r="M674" s="226"/>
      <c r="N674" s="226"/>
    </row>
    <row r="675" spans="1:14" ht="47.25" x14ac:dyDescent="0.25">
      <c r="A675" s="205">
        <f t="shared" si="14"/>
        <v>590</v>
      </c>
      <c r="B675" s="133" t="s">
        <v>1022</v>
      </c>
      <c r="C675" s="138" t="s">
        <v>1023</v>
      </c>
      <c r="D675" s="222">
        <v>0.16</v>
      </c>
      <c r="E675" s="134">
        <v>0</v>
      </c>
      <c r="F675" s="222">
        <v>0.53100000000000003</v>
      </c>
      <c r="G675" s="223">
        <v>2019</v>
      </c>
      <c r="H675" s="223">
        <v>2020</v>
      </c>
      <c r="I675" s="224" t="s">
        <v>2223</v>
      </c>
      <c r="J675" s="224" t="s">
        <v>2224</v>
      </c>
      <c r="K675" s="225" t="s">
        <v>2223</v>
      </c>
      <c r="L675" s="225" t="s">
        <v>2223</v>
      </c>
      <c r="M675" s="226"/>
      <c r="N675" s="226"/>
    </row>
    <row r="676" spans="1:14" ht="63" x14ac:dyDescent="0.25">
      <c r="A676" s="205">
        <f t="shared" si="14"/>
        <v>591</v>
      </c>
      <c r="B676" s="133" t="s">
        <v>1977</v>
      </c>
      <c r="C676" s="138" t="s">
        <v>1024</v>
      </c>
      <c r="D676" s="222">
        <v>0</v>
      </c>
      <c r="E676" s="134">
        <v>0</v>
      </c>
      <c r="F676" s="222">
        <v>0</v>
      </c>
      <c r="G676" s="223">
        <v>2019</v>
      </c>
      <c r="H676" s="223">
        <v>2021</v>
      </c>
      <c r="I676" s="224" t="s">
        <v>1481</v>
      </c>
      <c r="J676" s="224" t="s">
        <v>2224</v>
      </c>
      <c r="K676" s="225" t="s">
        <v>2223</v>
      </c>
      <c r="L676" s="225" t="s">
        <v>2223</v>
      </c>
      <c r="M676" s="226"/>
      <c r="N676" s="226"/>
    </row>
    <row r="677" spans="1:14" ht="63" x14ac:dyDescent="0.25">
      <c r="A677" s="205">
        <f t="shared" si="14"/>
        <v>592</v>
      </c>
      <c r="B677" s="133" t="s">
        <v>1978</v>
      </c>
      <c r="C677" s="138" t="s">
        <v>1025</v>
      </c>
      <c r="D677" s="222">
        <v>0</v>
      </c>
      <c r="E677" s="134">
        <v>0</v>
      </c>
      <c r="F677" s="222">
        <v>0</v>
      </c>
      <c r="G677" s="223">
        <v>2019</v>
      </c>
      <c r="H677" s="223">
        <v>2021</v>
      </c>
      <c r="I677" s="224" t="s">
        <v>1481</v>
      </c>
      <c r="J677" s="224" t="s">
        <v>2224</v>
      </c>
      <c r="K677" s="225" t="s">
        <v>2223</v>
      </c>
      <c r="L677" s="225" t="s">
        <v>2223</v>
      </c>
      <c r="M677" s="226"/>
      <c r="N677" s="226"/>
    </row>
    <row r="678" spans="1:14" ht="78.75" x14ac:dyDescent="0.25">
      <c r="A678" s="205">
        <f t="shared" si="14"/>
        <v>593</v>
      </c>
      <c r="B678" s="133" t="s">
        <v>1979</v>
      </c>
      <c r="C678" s="138" t="s">
        <v>1729</v>
      </c>
      <c r="D678" s="222">
        <v>0.8</v>
      </c>
      <c r="E678" s="134">
        <v>0</v>
      </c>
      <c r="F678" s="222">
        <v>8.2000000000000003E-2</v>
      </c>
      <c r="G678" s="223">
        <v>2019</v>
      </c>
      <c r="H678" s="223">
        <v>2021</v>
      </c>
      <c r="I678" s="224" t="s">
        <v>2223</v>
      </c>
      <c r="J678" s="224" t="s">
        <v>2224</v>
      </c>
      <c r="K678" s="225" t="s">
        <v>2223</v>
      </c>
      <c r="L678" s="225" t="s">
        <v>2223</v>
      </c>
      <c r="M678" s="226"/>
      <c r="N678" s="226"/>
    </row>
    <row r="679" spans="1:14" ht="63" x14ac:dyDescent="0.25">
      <c r="A679" s="205">
        <f t="shared" si="14"/>
        <v>594</v>
      </c>
      <c r="B679" s="133" t="s">
        <v>1980</v>
      </c>
      <c r="C679" s="138" t="s">
        <v>1730</v>
      </c>
      <c r="D679" s="222">
        <v>0</v>
      </c>
      <c r="E679" s="134">
        <v>0</v>
      </c>
      <c r="F679" s="222">
        <v>0</v>
      </c>
      <c r="G679" s="223">
        <v>2019</v>
      </c>
      <c r="H679" s="223">
        <v>2021</v>
      </c>
      <c r="I679" s="224" t="s">
        <v>2223</v>
      </c>
      <c r="J679" s="224" t="s">
        <v>2224</v>
      </c>
      <c r="K679" s="225" t="s">
        <v>1481</v>
      </c>
      <c r="L679" s="225" t="s">
        <v>1481</v>
      </c>
      <c r="M679" s="226"/>
      <c r="N679" s="226"/>
    </row>
    <row r="680" spans="1:14" ht="47.25" x14ac:dyDescent="0.25">
      <c r="A680" s="205">
        <f t="shared" si="14"/>
        <v>595</v>
      </c>
      <c r="B680" s="133" t="s">
        <v>1026</v>
      </c>
      <c r="C680" s="138" t="s">
        <v>1027</v>
      </c>
      <c r="D680" s="222">
        <v>0</v>
      </c>
      <c r="E680" s="134">
        <v>0</v>
      </c>
      <c r="F680" s="222">
        <v>0</v>
      </c>
      <c r="G680" s="223">
        <v>2019</v>
      </c>
      <c r="H680" s="223">
        <v>2020</v>
      </c>
      <c r="I680" s="224" t="s">
        <v>1481</v>
      </c>
      <c r="J680" s="224" t="s">
        <v>2224</v>
      </c>
      <c r="K680" s="225" t="s">
        <v>1481</v>
      </c>
      <c r="L680" s="225" t="s">
        <v>1481</v>
      </c>
      <c r="M680" s="226"/>
      <c r="N680" s="226"/>
    </row>
    <row r="681" spans="1:14" ht="47.25" x14ac:dyDescent="0.25">
      <c r="A681" s="205">
        <f t="shared" si="14"/>
        <v>596</v>
      </c>
      <c r="B681" s="133" t="s">
        <v>1028</v>
      </c>
      <c r="C681" s="138" t="s">
        <v>1731</v>
      </c>
      <c r="D681" s="222">
        <v>0.25</v>
      </c>
      <c r="E681" s="134">
        <v>0</v>
      </c>
      <c r="F681" s="222">
        <v>9.5500000000000002E-2</v>
      </c>
      <c r="G681" s="223">
        <v>2019</v>
      </c>
      <c r="H681" s="223">
        <v>2020</v>
      </c>
      <c r="I681" s="224" t="s">
        <v>2223</v>
      </c>
      <c r="J681" s="224" t="s">
        <v>2224</v>
      </c>
      <c r="K681" s="225" t="s">
        <v>2223</v>
      </c>
      <c r="L681" s="225" t="s">
        <v>2223</v>
      </c>
      <c r="M681" s="226"/>
      <c r="N681" s="226"/>
    </row>
    <row r="682" spans="1:14" s="126" customFormat="1" ht="63" x14ac:dyDescent="0.25">
      <c r="A682" s="205">
        <f t="shared" si="14"/>
        <v>597</v>
      </c>
      <c r="B682" s="133" t="s">
        <v>1981</v>
      </c>
      <c r="C682" s="138" t="s">
        <v>1732</v>
      </c>
      <c r="D682" s="222">
        <v>0</v>
      </c>
      <c r="E682" s="134">
        <v>0</v>
      </c>
      <c r="F682" s="222">
        <v>0</v>
      </c>
      <c r="G682" s="223">
        <v>2019</v>
      </c>
      <c r="H682" s="223">
        <v>2021</v>
      </c>
      <c r="I682" s="224" t="s">
        <v>1481</v>
      </c>
      <c r="J682" s="224" t="s">
        <v>2224</v>
      </c>
      <c r="K682" s="225" t="s">
        <v>1481</v>
      </c>
      <c r="L682" s="225" t="s">
        <v>1481</v>
      </c>
      <c r="M682" s="226"/>
      <c r="N682" s="226"/>
    </row>
    <row r="683" spans="1:14" ht="47.25" x14ac:dyDescent="0.25">
      <c r="A683" s="205">
        <f t="shared" si="14"/>
        <v>598</v>
      </c>
      <c r="B683" s="133" t="s">
        <v>1982</v>
      </c>
      <c r="C683" s="138" t="s">
        <v>1983</v>
      </c>
      <c r="D683" s="222">
        <v>0</v>
      </c>
      <c r="E683" s="134">
        <v>0</v>
      </c>
      <c r="F683" s="222">
        <v>0</v>
      </c>
      <c r="G683" s="223">
        <v>2020</v>
      </c>
      <c r="H683" s="223">
        <v>2020</v>
      </c>
      <c r="I683" s="224" t="s">
        <v>1481</v>
      </c>
      <c r="J683" s="224" t="s">
        <v>2224</v>
      </c>
      <c r="K683" s="225" t="s">
        <v>1481</v>
      </c>
      <c r="L683" s="225" t="s">
        <v>1481</v>
      </c>
      <c r="M683" s="226"/>
      <c r="N683" s="226"/>
    </row>
    <row r="684" spans="1:14" ht="30.75" x14ac:dyDescent="0.25">
      <c r="A684" s="205"/>
      <c r="B684" s="191" t="s">
        <v>410</v>
      </c>
      <c r="C684" s="188"/>
      <c r="D684" s="198">
        <v>0</v>
      </c>
      <c r="E684" s="201">
        <v>0</v>
      </c>
      <c r="F684" s="198">
        <v>0</v>
      </c>
      <c r="G684" s="223"/>
      <c r="H684" s="247"/>
      <c r="I684" s="248"/>
      <c r="J684" s="248"/>
      <c r="K684" s="225"/>
      <c r="L684" s="250"/>
      <c r="M684" s="226"/>
      <c r="N684" s="226"/>
    </row>
    <row r="685" spans="1:14" ht="31.5" x14ac:dyDescent="0.25">
      <c r="A685" s="205">
        <f t="shared" si="14"/>
        <v>599</v>
      </c>
      <c r="B685" s="133" t="s">
        <v>1029</v>
      </c>
      <c r="C685" s="138" t="s">
        <v>1030</v>
      </c>
      <c r="D685" s="222">
        <v>0</v>
      </c>
      <c r="E685" s="134">
        <v>0</v>
      </c>
      <c r="F685" s="222">
        <v>0</v>
      </c>
      <c r="G685" s="223">
        <v>2016</v>
      </c>
      <c r="H685" s="223">
        <v>2020</v>
      </c>
      <c r="I685" s="224" t="s">
        <v>1481</v>
      </c>
      <c r="J685" s="224" t="s">
        <v>2224</v>
      </c>
      <c r="K685" s="225" t="s">
        <v>1481</v>
      </c>
      <c r="L685" s="225" t="s">
        <v>1481</v>
      </c>
      <c r="M685" s="226"/>
      <c r="N685" s="226"/>
    </row>
    <row r="686" spans="1:14" ht="30.75" x14ac:dyDescent="0.25">
      <c r="A686" s="205"/>
      <c r="B686" s="191" t="s">
        <v>413</v>
      </c>
      <c r="C686" s="188"/>
      <c r="D686" s="198">
        <v>0.63</v>
      </c>
      <c r="E686" s="201">
        <v>0</v>
      </c>
      <c r="F686" s="198">
        <v>0.31</v>
      </c>
      <c r="G686" s="223"/>
      <c r="H686" s="247"/>
      <c r="I686" s="248"/>
      <c r="J686" s="248"/>
      <c r="K686" s="225"/>
      <c r="L686" s="250"/>
      <c r="M686" s="226"/>
      <c r="N686" s="226"/>
    </row>
    <row r="687" spans="1:14" ht="31.5" x14ac:dyDescent="0.25">
      <c r="A687" s="205">
        <f t="shared" si="14"/>
        <v>600</v>
      </c>
      <c r="B687" s="133" t="s">
        <v>1031</v>
      </c>
      <c r="C687" s="138" t="s">
        <v>1032</v>
      </c>
      <c r="D687" s="222">
        <v>0</v>
      </c>
      <c r="E687" s="134">
        <v>0</v>
      </c>
      <c r="F687" s="222">
        <v>0</v>
      </c>
      <c r="G687" s="223">
        <v>2016</v>
      </c>
      <c r="H687" s="223">
        <v>2020</v>
      </c>
      <c r="I687" s="224" t="s">
        <v>1481</v>
      </c>
      <c r="J687" s="224" t="s">
        <v>2224</v>
      </c>
      <c r="K687" s="225" t="s">
        <v>1481</v>
      </c>
      <c r="L687" s="225" t="s">
        <v>1481</v>
      </c>
      <c r="M687" s="226"/>
      <c r="N687" s="226"/>
    </row>
    <row r="688" spans="1:14" ht="31.5" x14ac:dyDescent="0.25">
      <c r="A688" s="205">
        <f t="shared" si="14"/>
        <v>601</v>
      </c>
      <c r="B688" s="133" t="s">
        <v>1033</v>
      </c>
      <c r="C688" s="138" t="s">
        <v>1034</v>
      </c>
      <c r="D688" s="222">
        <v>0</v>
      </c>
      <c r="E688" s="134">
        <v>0</v>
      </c>
      <c r="F688" s="222">
        <v>0</v>
      </c>
      <c r="G688" s="223">
        <v>2018</v>
      </c>
      <c r="H688" s="223">
        <v>2020</v>
      </c>
      <c r="I688" s="224" t="s">
        <v>2223</v>
      </c>
      <c r="J688" s="224" t="s">
        <v>2224</v>
      </c>
      <c r="K688" s="225" t="s">
        <v>1481</v>
      </c>
      <c r="L688" s="225" t="s">
        <v>1481</v>
      </c>
      <c r="M688" s="226"/>
      <c r="N688" s="226"/>
    </row>
    <row r="689" spans="1:14" ht="47.25" x14ac:dyDescent="0.25">
      <c r="A689" s="205">
        <f t="shared" si="14"/>
        <v>602</v>
      </c>
      <c r="B689" s="133" t="s">
        <v>1035</v>
      </c>
      <c r="C689" s="138" t="s">
        <v>1036</v>
      </c>
      <c r="D689" s="222">
        <v>0</v>
      </c>
      <c r="E689" s="134">
        <v>0</v>
      </c>
      <c r="F689" s="222">
        <v>0</v>
      </c>
      <c r="G689" s="223">
        <v>2019</v>
      </c>
      <c r="H689" s="223">
        <v>2020</v>
      </c>
      <c r="I689" s="224" t="s">
        <v>2223</v>
      </c>
      <c r="J689" s="224" t="s">
        <v>2224</v>
      </c>
      <c r="K689" s="225" t="s">
        <v>2223</v>
      </c>
      <c r="L689" s="225" t="s">
        <v>2223</v>
      </c>
      <c r="M689" s="226"/>
      <c r="N689" s="226"/>
    </row>
    <row r="690" spans="1:14" ht="31.5" x14ac:dyDescent="0.25">
      <c r="A690" s="205">
        <f t="shared" si="14"/>
        <v>603</v>
      </c>
      <c r="B690" s="133" t="s">
        <v>1037</v>
      </c>
      <c r="C690" s="138" t="s">
        <v>1038</v>
      </c>
      <c r="D690" s="222">
        <v>0</v>
      </c>
      <c r="E690" s="134">
        <v>0</v>
      </c>
      <c r="F690" s="222">
        <v>0</v>
      </c>
      <c r="G690" s="223">
        <v>2018</v>
      </c>
      <c r="H690" s="223">
        <v>2020</v>
      </c>
      <c r="I690" s="224" t="s">
        <v>1481</v>
      </c>
      <c r="J690" s="224" t="s">
        <v>2224</v>
      </c>
      <c r="K690" s="225" t="s">
        <v>1481</v>
      </c>
      <c r="L690" s="225" t="s">
        <v>1481</v>
      </c>
      <c r="M690" s="226"/>
      <c r="N690" s="226"/>
    </row>
    <row r="691" spans="1:14" ht="63" x14ac:dyDescent="0.25">
      <c r="A691" s="205">
        <f t="shared" si="14"/>
        <v>604</v>
      </c>
      <c r="B691" s="133" t="s">
        <v>1984</v>
      </c>
      <c r="C691" s="138" t="s">
        <v>1039</v>
      </c>
      <c r="D691" s="222">
        <v>0</v>
      </c>
      <c r="E691" s="134">
        <v>0</v>
      </c>
      <c r="F691" s="222">
        <v>0</v>
      </c>
      <c r="G691" s="223">
        <v>2019</v>
      </c>
      <c r="H691" s="223">
        <v>2020</v>
      </c>
      <c r="I691" s="224" t="s">
        <v>2223</v>
      </c>
      <c r="J691" s="224" t="s">
        <v>2224</v>
      </c>
      <c r="K691" s="225" t="s">
        <v>2223</v>
      </c>
      <c r="L691" s="225" t="s">
        <v>2223</v>
      </c>
      <c r="M691" s="226"/>
      <c r="N691" s="226"/>
    </row>
    <row r="692" spans="1:14" ht="63" x14ac:dyDescent="0.25">
      <c r="A692" s="205">
        <f t="shared" si="14"/>
        <v>605</v>
      </c>
      <c r="B692" s="133" t="s">
        <v>1985</v>
      </c>
      <c r="C692" s="138" t="s">
        <v>1040</v>
      </c>
      <c r="D692" s="222">
        <v>0</v>
      </c>
      <c r="E692" s="134">
        <v>0</v>
      </c>
      <c r="F692" s="222">
        <v>0</v>
      </c>
      <c r="G692" s="223">
        <v>2016</v>
      </c>
      <c r="H692" s="223">
        <v>2020</v>
      </c>
      <c r="I692" s="224" t="s">
        <v>1481</v>
      </c>
      <c r="J692" s="224" t="s">
        <v>2224</v>
      </c>
      <c r="K692" s="225" t="s">
        <v>1481</v>
      </c>
      <c r="L692" s="225" t="s">
        <v>1481</v>
      </c>
      <c r="M692" s="226"/>
      <c r="N692" s="226"/>
    </row>
    <row r="693" spans="1:14" ht="63" x14ac:dyDescent="0.25">
      <c r="A693" s="205">
        <f t="shared" si="14"/>
        <v>606</v>
      </c>
      <c r="B693" s="133" t="s">
        <v>1986</v>
      </c>
      <c r="C693" s="138" t="s">
        <v>1041</v>
      </c>
      <c r="D693" s="222">
        <v>0</v>
      </c>
      <c r="E693" s="134">
        <v>0</v>
      </c>
      <c r="F693" s="222">
        <v>0</v>
      </c>
      <c r="G693" s="223">
        <v>2019</v>
      </c>
      <c r="H693" s="223">
        <v>2020</v>
      </c>
      <c r="I693" s="224" t="s">
        <v>2223</v>
      </c>
      <c r="J693" s="224" t="s">
        <v>2224</v>
      </c>
      <c r="K693" s="225" t="s">
        <v>2223</v>
      </c>
      <c r="L693" s="225" t="s">
        <v>2223</v>
      </c>
      <c r="M693" s="226"/>
      <c r="N693" s="226"/>
    </row>
    <row r="694" spans="1:14" ht="78.75" x14ac:dyDescent="0.25">
      <c r="A694" s="205">
        <f t="shared" si="14"/>
        <v>607</v>
      </c>
      <c r="B694" s="133" t="s">
        <v>1987</v>
      </c>
      <c r="C694" s="138" t="s">
        <v>1042</v>
      </c>
      <c r="D694" s="222">
        <v>0</v>
      </c>
      <c r="E694" s="134">
        <v>0</v>
      </c>
      <c r="F694" s="222">
        <v>0</v>
      </c>
      <c r="G694" s="223">
        <v>2019</v>
      </c>
      <c r="H694" s="223">
        <v>2020</v>
      </c>
      <c r="I694" s="224" t="s">
        <v>1481</v>
      </c>
      <c r="J694" s="224" t="s">
        <v>2224</v>
      </c>
      <c r="K694" s="225" t="s">
        <v>2223</v>
      </c>
      <c r="L694" s="225" t="s">
        <v>2223</v>
      </c>
      <c r="M694" s="226"/>
      <c r="N694" s="226"/>
    </row>
    <row r="695" spans="1:14" ht="31.5" x14ac:dyDescent="0.25">
      <c r="A695" s="205">
        <f t="shared" si="14"/>
        <v>608</v>
      </c>
      <c r="B695" s="133" t="s">
        <v>1043</v>
      </c>
      <c r="C695" s="138" t="s">
        <v>1733</v>
      </c>
      <c r="D695" s="222">
        <v>0.63</v>
      </c>
      <c r="E695" s="134">
        <v>0</v>
      </c>
      <c r="F695" s="222">
        <v>0.31</v>
      </c>
      <c r="G695" s="223">
        <v>2019</v>
      </c>
      <c r="H695" s="223">
        <v>2021</v>
      </c>
      <c r="I695" s="224" t="s">
        <v>2223</v>
      </c>
      <c r="J695" s="224" t="s">
        <v>2224</v>
      </c>
      <c r="K695" s="225" t="s">
        <v>2223</v>
      </c>
      <c r="L695" s="225" t="s">
        <v>2223</v>
      </c>
      <c r="M695" s="226"/>
      <c r="N695" s="226"/>
    </row>
    <row r="696" spans="1:14" ht="31.5" x14ac:dyDescent="0.25">
      <c r="A696" s="205">
        <f t="shared" si="14"/>
        <v>609</v>
      </c>
      <c r="B696" s="133" t="s">
        <v>1044</v>
      </c>
      <c r="C696" s="138" t="s">
        <v>1734</v>
      </c>
      <c r="D696" s="222">
        <v>0</v>
      </c>
      <c r="E696" s="134">
        <v>0</v>
      </c>
      <c r="F696" s="222">
        <v>0</v>
      </c>
      <c r="G696" s="223">
        <v>2019</v>
      </c>
      <c r="H696" s="223">
        <v>2020</v>
      </c>
      <c r="I696" s="224" t="s">
        <v>1481</v>
      </c>
      <c r="J696" s="224" t="s">
        <v>2224</v>
      </c>
      <c r="K696" s="225" t="s">
        <v>1481</v>
      </c>
      <c r="L696" s="225" t="s">
        <v>1481</v>
      </c>
      <c r="M696" s="226"/>
      <c r="N696" s="226"/>
    </row>
    <row r="697" spans="1:14" ht="31.5" x14ac:dyDescent="0.25">
      <c r="A697" s="205">
        <f t="shared" si="14"/>
        <v>610</v>
      </c>
      <c r="B697" s="133" t="s">
        <v>1045</v>
      </c>
      <c r="C697" s="138" t="s">
        <v>1735</v>
      </c>
      <c r="D697" s="222">
        <v>0</v>
      </c>
      <c r="E697" s="134">
        <v>0</v>
      </c>
      <c r="F697" s="222">
        <v>0</v>
      </c>
      <c r="G697" s="223">
        <v>2019</v>
      </c>
      <c r="H697" s="223">
        <v>2021</v>
      </c>
      <c r="I697" s="224" t="s">
        <v>1481</v>
      </c>
      <c r="J697" s="224" t="s">
        <v>2224</v>
      </c>
      <c r="K697" s="225" t="s">
        <v>1481</v>
      </c>
      <c r="L697" s="225" t="s">
        <v>1481</v>
      </c>
      <c r="M697" s="226"/>
      <c r="N697" s="226"/>
    </row>
    <row r="698" spans="1:14" ht="31.5" x14ac:dyDescent="0.25">
      <c r="A698" s="205">
        <f t="shared" si="14"/>
        <v>611</v>
      </c>
      <c r="B698" s="133" t="s">
        <v>1988</v>
      </c>
      <c r="C698" s="138" t="s">
        <v>1989</v>
      </c>
      <c r="D698" s="222">
        <v>0</v>
      </c>
      <c r="E698" s="134">
        <v>0</v>
      </c>
      <c r="F698" s="222">
        <v>0</v>
      </c>
      <c r="G698" s="223">
        <v>2020</v>
      </c>
      <c r="H698" s="223">
        <v>2020</v>
      </c>
      <c r="I698" s="224" t="s">
        <v>2223</v>
      </c>
      <c r="J698" s="224" t="s">
        <v>2224</v>
      </c>
      <c r="K698" s="225" t="s">
        <v>1481</v>
      </c>
      <c r="L698" s="225" t="s">
        <v>1481</v>
      </c>
      <c r="M698" s="226"/>
      <c r="N698" s="226"/>
    </row>
    <row r="699" spans="1:14" ht="47.25" x14ac:dyDescent="0.25">
      <c r="A699" s="205">
        <f t="shared" si="14"/>
        <v>612</v>
      </c>
      <c r="B699" s="133" t="s">
        <v>1990</v>
      </c>
      <c r="C699" s="138" t="s">
        <v>1991</v>
      </c>
      <c r="D699" s="222">
        <v>0</v>
      </c>
      <c r="E699" s="134">
        <v>0</v>
      </c>
      <c r="F699" s="222">
        <v>0</v>
      </c>
      <c r="G699" s="228">
        <v>2020</v>
      </c>
      <c r="H699" s="228">
        <v>2020</v>
      </c>
      <c r="I699" s="224" t="s">
        <v>1481</v>
      </c>
      <c r="J699" s="224" t="s">
        <v>2224</v>
      </c>
      <c r="K699" s="229" t="s">
        <v>1481</v>
      </c>
      <c r="L699" s="229" t="s">
        <v>1481</v>
      </c>
      <c r="M699" s="226"/>
      <c r="N699" s="226"/>
    </row>
    <row r="700" spans="1:14" ht="30.75" x14ac:dyDescent="0.25">
      <c r="A700" s="204"/>
      <c r="B700" s="187" t="s">
        <v>420</v>
      </c>
      <c r="C700" s="188"/>
      <c r="D700" s="198">
        <v>0.25</v>
      </c>
      <c r="E700" s="201">
        <v>0</v>
      </c>
      <c r="F700" s="198">
        <v>0.20399999999999999</v>
      </c>
      <c r="G700" s="247"/>
      <c r="H700" s="247"/>
      <c r="I700" s="248"/>
      <c r="J700" s="248"/>
      <c r="K700" s="250"/>
      <c r="L700" s="250"/>
      <c r="M700" s="226"/>
      <c r="N700" s="226"/>
    </row>
    <row r="701" spans="1:14" ht="63" x14ac:dyDescent="0.25">
      <c r="A701" s="205">
        <f t="shared" si="14"/>
        <v>613</v>
      </c>
      <c r="B701" s="133" t="s">
        <v>1992</v>
      </c>
      <c r="C701" s="138" t="s">
        <v>1046</v>
      </c>
      <c r="D701" s="222">
        <v>0.25</v>
      </c>
      <c r="E701" s="134">
        <v>0</v>
      </c>
      <c r="F701" s="222">
        <v>0.20399999999999999</v>
      </c>
      <c r="G701" s="223">
        <v>2019</v>
      </c>
      <c r="H701" s="223">
        <v>2021</v>
      </c>
      <c r="I701" s="224" t="s">
        <v>2223</v>
      </c>
      <c r="J701" s="224" t="s">
        <v>2224</v>
      </c>
      <c r="K701" s="225" t="s">
        <v>2223</v>
      </c>
      <c r="L701" s="225" t="s">
        <v>2223</v>
      </c>
      <c r="M701" s="226"/>
      <c r="N701" s="226"/>
    </row>
    <row r="702" spans="1:14" ht="78.75" x14ac:dyDescent="0.25">
      <c r="A702" s="141">
        <f t="shared" si="14"/>
        <v>614</v>
      </c>
      <c r="B702" s="140" t="s">
        <v>1047</v>
      </c>
      <c r="C702" s="132" t="s">
        <v>1048</v>
      </c>
      <c r="D702" s="222">
        <v>0</v>
      </c>
      <c r="E702" s="134">
        <v>0</v>
      </c>
      <c r="F702" s="222">
        <v>0</v>
      </c>
      <c r="G702" s="141">
        <v>2019</v>
      </c>
      <c r="H702" s="141">
        <v>2021</v>
      </c>
      <c r="I702" s="224" t="s">
        <v>2223</v>
      </c>
      <c r="J702" s="224" t="s">
        <v>2224</v>
      </c>
      <c r="K702" s="231" t="s">
        <v>1481</v>
      </c>
      <c r="L702" s="231" t="s">
        <v>1481</v>
      </c>
      <c r="M702" s="226"/>
      <c r="N702" s="226"/>
    </row>
    <row r="703" spans="1:14" ht="30.75" x14ac:dyDescent="0.25">
      <c r="A703" s="205"/>
      <c r="B703" s="191" t="s">
        <v>446</v>
      </c>
      <c r="C703" s="188"/>
      <c r="D703" s="198">
        <v>1</v>
      </c>
      <c r="E703" s="201">
        <v>0</v>
      </c>
      <c r="F703" s="198">
        <v>7.9220000000000006</v>
      </c>
      <c r="G703" s="223"/>
      <c r="H703" s="247"/>
      <c r="I703" s="248"/>
      <c r="J703" s="248"/>
      <c r="K703" s="225"/>
      <c r="L703" s="250"/>
      <c r="M703" s="226"/>
      <c r="N703" s="226"/>
    </row>
    <row r="704" spans="1:14" ht="63" x14ac:dyDescent="0.25">
      <c r="A704" s="205">
        <f t="shared" si="14"/>
        <v>615</v>
      </c>
      <c r="B704" s="133" t="s">
        <v>1049</v>
      </c>
      <c r="C704" s="138" t="s">
        <v>1050</v>
      </c>
      <c r="D704" s="222">
        <v>0</v>
      </c>
      <c r="E704" s="134">
        <v>0</v>
      </c>
      <c r="F704" s="222">
        <v>0</v>
      </c>
      <c r="G704" s="223">
        <v>2016</v>
      </c>
      <c r="H704" s="223">
        <v>2020</v>
      </c>
      <c r="I704" s="224" t="s">
        <v>1481</v>
      </c>
      <c r="J704" s="224" t="s">
        <v>2224</v>
      </c>
      <c r="K704" s="225" t="s">
        <v>1481</v>
      </c>
      <c r="L704" s="225" t="s">
        <v>1481</v>
      </c>
      <c r="M704" s="226"/>
      <c r="N704" s="226"/>
    </row>
    <row r="705" spans="1:14" ht="78.75" x14ac:dyDescent="0.25">
      <c r="A705" s="205">
        <f t="shared" si="14"/>
        <v>616</v>
      </c>
      <c r="B705" s="133" t="s">
        <v>1051</v>
      </c>
      <c r="C705" s="138" t="s">
        <v>1052</v>
      </c>
      <c r="D705" s="222">
        <v>0</v>
      </c>
      <c r="E705" s="134">
        <v>0</v>
      </c>
      <c r="F705" s="222">
        <v>0</v>
      </c>
      <c r="G705" s="223">
        <v>2016</v>
      </c>
      <c r="H705" s="223">
        <v>2020</v>
      </c>
      <c r="I705" s="224" t="s">
        <v>2223</v>
      </c>
      <c r="J705" s="224" t="s">
        <v>2224</v>
      </c>
      <c r="K705" s="225" t="s">
        <v>2223</v>
      </c>
      <c r="L705" s="225" t="s">
        <v>2223</v>
      </c>
      <c r="M705" s="226"/>
      <c r="N705" s="226"/>
    </row>
    <row r="706" spans="1:14" ht="47.25" x14ac:dyDescent="0.25">
      <c r="A706" s="205">
        <f t="shared" si="14"/>
        <v>617</v>
      </c>
      <c r="B706" s="133" t="s">
        <v>1053</v>
      </c>
      <c r="C706" s="138" t="s">
        <v>1054</v>
      </c>
      <c r="D706" s="222">
        <v>0</v>
      </c>
      <c r="E706" s="134">
        <v>0</v>
      </c>
      <c r="F706" s="222">
        <v>0</v>
      </c>
      <c r="G706" s="223">
        <v>2017</v>
      </c>
      <c r="H706" s="223">
        <v>2020</v>
      </c>
      <c r="I706" s="224" t="s">
        <v>2223</v>
      </c>
      <c r="J706" s="224" t="s">
        <v>2224</v>
      </c>
      <c r="K706" s="225" t="s">
        <v>2223</v>
      </c>
      <c r="L706" s="225" t="s">
        <v>2223</v>
      </c>
      <c r="M706" s="226"/>
      <c r="N706" s="226"/>
    </row>
    <row r="707" spans="1:14" ht="78.75" x14ac:dyDescent="0.25">
      <c r="A707" s="205">
        <f t="shared" si="14"/>
        <v>618</v>
      </c>
      <c r="B707" s="133" t="s">
        <v>1055</v>
      </c>
      <c r="C707" s="138" t="s">
        <v>1056</v>
      </c>
      <c r="D707" s="222">
        <v>0</v>
      </c>
      <c r="E707" s="134">
        <v>0</v>
      </c>
      <c r="F707" s="222">
        <v>0.46</v>
      </c>
      <c r="G707" s="223">
        <v>2018</v>
      </c>
      <c r="H707" s="223">
        <v>2020</v>
      </c>
      <c r="I707" s="224" t="s">
        <v>2223</v>
      </c>
      <c r="J707" s="224" t="s">
        <v>2224</v>
      </c>
      <c r="K707" s="225" t="s">
        <v>2223</v>
      </c>
      <c r="L707" s="225" t="s">
        <v>2223</v>
      </c>
      <c r="M707" s="226"/>
      <c r="N707" s="226"/>
    </row>
    <row r="708" spans="1:14" ht="63" x14ac:dyDescent="0.25">
      <c r="A708" s="205">
        <f t="shared" si="14"/>
        <v>619</v>
      </c>
      <c r="B708" s="133" t="s">
        <v>1057</v>
      </c>
      <c r="C708" s="138" t="s">
        <v>1058</v>
      </c>
      <c r="D708" s="222">
        <v>0</v>
      </c>
      <c r="E708" s="134">
        <v>0</v>
      </c>
      <c r="F708" s="222">
        <v>0</v>
      </c>
      <c r="G708" s="223">
        <v>2018</v>
      </c>
      <c r="H708" s="223">
        <v>2020</v>
      </c>
      <c r="I708" s="224" t="s">
        <v>1481</v>
      </c>
      <c r="J708" s="224" t="s">
        <v>2224</v>
      </c>
      <c r="K708" s="225" t="s">
        <v>2223</v>
      </c>
      <c r="L708" s="225" t="s">
        <v>2223</v>
      </c>
      <c r="M708" s="226"/>
      <c r="N708" s="226"/>
    </row>
    <row r="709" spans="1:14" ht="47.25" x14ac:dyDescent="0.25">
      <c r="A709" s="205">
        <f t="shared" si="14"/>
        <v>620</v>
      </c>
      <c r="B709" s="133" t="s">
        <v>1059</v>
      </c>
      <c r="C709" s="138" t="s">
        <v>1060</v>
      </c>
      <c r="D709" s="222">
        <v>0.5</v>
      </c>
      <c r="E709" s="134">
        <v>0</v>
      </c>
      <c r="F709" s="222">
        <v>0.83799999999999997</v>
      </c>
      <c r="G709" s="223">
        <v>2013</v>
      </c>
      <c r="H709" s="223">
        <v>2021</v>
      </c>
      <c r="I709" s="224" t="s">
        <v>2223</v>
      </c>
      <c r="J709" s="224" t="s">
        <v>2224</v>
      </c>
      <c r="K709" s="225" t="s">
        <v>2223</v>
      </c>
      <c r="L709" s="225" t="s">
        <v>2223</v>
      </c>
      <c r="M709" s="226"/>
      <c r="N709" s="226"/>
    </row>
    <row r="710" spans="1:14" ht="31.5" x14ac:dyDescent="0.25">
      <c r="A710" s="205">
        <f t="shared" si="14"/>
        <v>621</v>
      </c>
      <c r="B710" s="133" t="s">
        <v>1061</v>
      </c>
      <c r="C710" s="138" t="s">
        <v>1062</v>
      </c>
      <c r="D710" s="222">
        <v>0.5</v>
      </c>
      <c r="E710" s="134">
        <v>0</v>
      </c>
      <c r="F710" s="222">
        <v>0.63200000000000001</v>
      </c>
      <c r="G710" s="223">
        <v>2012</v>
      </c>
      <c r="H710" s="223">
        <v>2020</v>
      </c>
      <c r="I710" s="224" t="s">
        <v>2223</v>
      </c>
      <c r="J710" s="224" t="s">
        <v>2224</v>
      </c>
      <c r="K710" s="225" t="s">
        <v>2223</v>
      </c>
      <c r="L710" s="225" t="s">
        <v>2223</v>
      </c>
      <c r="M710" s="226"/>
      <c r="N710" s="226"/>
    </row>
    <row r="711" spans="1:14" ht="78.75" x14ac:dyDescent="0.25">
      <c r="A711" s="205">
        <f t="shared" si="14"/>
        <v>622</v>
      </c>
      <c r="B711" s="133" t="s">
        <v>1063</v>
      </c>
      <c r="C711" s="138" t="s">
        <v>1064</v>
      </c>
      <c r="D711" s="222">
        <v>0</v>
      </c>
      <c r="E711" s="134">
        <v>0</v>
      </c>
      <c r="F711" s="222">
        <v>5.992</v>
      </c>
      <c r="G711" s="223">
        <v>2015</v>
      </c>
      <c r="H711" s="223">
        <v>2021</v>
      </c>
      <c r="I711" s="224" t="s">
        <v>2223</v>
      </c>
      <c r="J711" s="224" t="s">
        <v>2224</v>
      </c>
      <c r="K711" s="225" t="s">
        <v>2223</v>
      </c>
      <c r="L711" s="225" t="s">
        <v>2223</v>
      </c>
      <c r="M711" s="226"/>
      <c r="N711" s="226"/>
    </row>
    <row r="712" spans="1:14" ht="63" x14ac:dyDescent="0.25">
      <c r="A712" s="205">
        <f t="shared" si="14"/>
        <v>623</v>
      </c>
      <c r="B712" s="133" t="s">
        <v>1065</v>
      </c>
      <c r="C712" s="138" t="s">
        <v>1066</v>
      </c>
      <c r="D712" s="222">
        <v>0</v>
      </c>
      <c r="E712" s="134">
        <v>0</v>
      </c>
      <c r="F712" s="222">
        <v>0</v>
      </c>
      <c r="G712" s="223">
        <v>2016</v>
      </c>
      <c r="H712" s="223">
        <v>2020</v>
      </c>
      <c r="I712" s="224" t="s">
        <v>1481</v>
      </c>
      <c r="J712" s="224" t="s">
        <v>2224</v>
      </c>
      <c r="K712" s="225" t="s">
        <v>1481</v>
      </c>
      <c r="L712" s="225" t="s">
        <v>1481</v>
      </c>
      <c r="M712" s="226"/>
      <c r="N712" s="226"/>
    </row>
    <row r="713" spans="1:14" ht="30.75" x14ac:dyDescent="0.25">
      <c r="A713" s="205"/>
      <c r="B713" s="191" t="s">
        <v>455</v>
      </c>
      <c r="C713" s="188"/>
      <c r="D713" s="198">
        <v>0</v>
      </c>
      <c r="E713" s="201">
        <v>0</v>
      </c>
      <c r="F713" s="198">
        <v>0</v>
      </c>
      <c r="G713" s="223"/>
      <c r="H713" s="247"/>
      <c r="I713" s="248"/>
      <c r="J713" s="248"/>
      <c r="K713" s="225"/>
      <c r="L713" s="250"/>
      <c r="M713" s="226"/>
      <c r="N713" s="226"/>
    </row>
    <row r="714" spans="1:14" ht="47.25" x14ac:dyDescent="0.25">
      <c r="A714" s="205">
        <f t="shared" si="14"/>
        <v>624</v>
      </c>
      <c r="B714" s="133" t="s">
        <v>1067</v>
      </c>
      <c r="C714" s="138" t="s">
        <v>1068</v>
      </c>
      <c r="D714" s="222">
        <v>0</v>
      </c>
      <c r="E714" s="134">
        <v>0</v>
      </c>
      <c r="F714" s="222">
        <v>0</v>
      </c>
      <c r="G714" s="223">
        <v>2017</v>
      </c>
      <c r="H714" s="223">
        <v>2020</v>
      </c>
      <c r="I714" s="224" t="s">
        <v>1481</v>
      </c>
      <c r="J714" s="224" t="s">
        <v>2224</v>
      </c>
      <c r="K714" s="225" t="s">
        <v>1481</v>
      </c>
      <c r="L714" s="225" t="s">
        <v>1481</v>
      </c>
      <c r="M714" s="226"/>
      <c r="N714" s="226"/>
    </row>
    <row r="715" spans="1:14" ht="47.25" x14ac:dyDescent="0.25">
      <c r="A715" s="205">
        <f t="shared" si="14"/>
        <v>625</v>
      </c>
      <c r="B715" s="133" t="s">
        <v>1069</v>
      </c>
      <c r="C715" s="138" t="s">
        <v>1070</v>
      </c>
      <c r="D715" s="222">
        <v>0</v>
      </c>
      <c r="E715" s="134">
        <v>0</v>
      </c>
      <c r="F715" s="222">
        <v>0</v>
      </c>
      <c r="G715" s="223">
        <v>2016</v>
      </c>
      <c r="H715" s="223">
        <v>2020</v>
      </c>
      <c r="I715" s="224" t="s">
        <v>1481</v>
      </c>
      <c r="J715" s="224" t="s">
        <v>2224</v>
      </c>
      <c r="K715" s="225" t="s">
        <v>1481</v>
      </c>
      <c r="L715" s="225" t="s">
        <v>1481</v>
      </c>
      <c r="M715" s="226"/>
      <c r="N715" s="226"/>
    </row>
    <row r="716" spans="1:14" ht="47.25" x14ac:dyDescent="0.25">
      <c r="A716" s="205">
        <f t="shared" si="14"/>
        <v>626</v>
      </c>
      <c r="B716" s="133" t="s">
        <v>1071</v>
      </c>
      <c r="C716" s="138" t="s">
        <v>1072</v>
      </c>
      <c r="D716" s="222">
        <v>0</v>
      </c>
      <c r="E716" s="134">
        <v>0</v>
      </c>
      <c r="F716" s="222">
        <v>0</v>
      </c>
      <c r="G716" s="223">
        <v>2017</v>
      </c>
      <c r="H716" s="223">
        <v>2020</v>
      </c>
      <c r="I716" s="224" t="s">
        <v>2223</v>
      </c>
      <c r="J716" s="224" t="s">
        <v>2224</v>
      </c>
      <c r="K716" s="225" t="s">
        <v>2223</v>
      </c>
      <c r="L716" s="225" t="s">
        <v>2223</v>
      </c>
      <c r="M716" s="226"/>
      <c r="N716" s="226"/>
    </row>
    <row r="717" spans="1:14" ht="47.25" x14ac:dyDescent="0.25">
      <c r="A717" s="205">
        <f t="shared" si="14"/>
        <v>627</v>
      </c>
      <c r="B717" s="133" t="s">
        <v>1073</v>
      </c>
      <c r="C717" s="138" t="s">
        <v>1074</v>
      </c>
      <c r="D717" s="222">
        <v>0</v>
      </c>
      <c r="E717" s="134">
        <v>0</v>
      </c>
      <c r="F717" s="222">
        <v>0</v>
      </c>
      <c r="G717" s="223">
        <v>2017</v>
      </c>
      <c r="H717" s="223">
        <v>2020</v>
      </c>
      <c r="I717" s="224" t="s">
        <v>2223</v>
      </c>
      <c r="J717" s="224" t="s">
        <v>2224</v>
      </c>
      <c r="K717" s="225" t="s">
        <v>2223</v>
      </c>
      <c r="L717" s="225" t="s">
        <v>2223</v>
      </c>
      <c r="M717" s="226"/>
      <c r="N717" s="226"/>
    </row>
    <row r="718" spans="1:14" ht="30.75" x14ac:dyDescent="0.25">
      <c r="A718" s="205"/>
      <c r="B718" s="191" t="s">
        <v>594</v>
      </c>
      <c r="C718" s="188"/>
      <c r="D718" s="198">
        <v>0.42000000000000004</v>
      </c>
      <c r="E718" s="201">
        <v>0</v>
      </c>
      <c r="F718" s="198">
        <v>0.61499999999999999</v>
      </c>
      <c r="G718" s="223"/>
      <c r="H718" s="247"/>
      <c r="I718" s="248"/>
      <c r="J718" s="248"/>
      <c r="K718" s="225"/>
      <c r="L718" s="250"/>
      <c r="M718" s="226"/>
      <c r="N718" s="226"/>
    </row>
    <row r="719" spans="1:14" ht="63" x14ac:dyDescent="0.25">
      <c r="A719" s="205">
        <f t="shared" si="14"/>
        <v>628</v>
      </c>
      <c r="B719" s="133" t="s">
        <v>1993</v>
      </c>
      <c r="C719" s="138" t="s">
        <v>1075</v>
      </c>
      <c r="D719" s="222">
        <v>0</v>
      </c>
      <c r="E719" s="134">
        <v>0</v>
      </c>
      <c r="F719" s="222">
        <v>0</v>
      </c>
      <c r="G719" s="223">
        <v>2018</v>
      </c>
      <c r="H719" s="223">
        <v>2021</v>
      </c>
      <c r="I719" s="224" t="s">
        <v>1481</v>
      </c>
      <c r="J719" s="224" t="s">
        <v>2224</v>
      </c>
      <c r="K719" s="225" t="s">
        <v>2223</v>
      </c>
      <c r="L719" s="225" t="s">
        <v>2223</v>
      </c>
      <c r="M719" s="226"/>
      <c r="N719" s="226"/>
    </row>
    <row r="720" spans="1:14" ht="78.75" x14ac:dyDescent="0.25">
      <c r="A720" s="205">
        <f t="shared" si="14"/>
        <v>629</v>
      </c>
      <c r="B720" s="133" t="s">
        <v>1994</v>
      </c>
      <c r="C720" s="138" t="s">
        <v>1076</v>
      </c>
      <c r="D720" s="222">
        <v>0.1</v>
      </c>
      <c r="E720" s="134">
        <v>0</v>
      </c>
      <c r="F720" s="222">
        <v>3.3000000000000002E-2</v>
      </c>
      <c r="G720" s="223">
        <v>2019</v>
      </c>
      <c r="H720" s="223">
        <v>2020</v>
      </c>
      <c r="I720" s="224" t="s">
        <v>2223</v>
      </c>
      <c r="J720" s="224" t="s">
        <v>2224</v>
      </c>
      <c r="K720" s="225" t="s">
        <v>2223</v>
      </c>
      <c r="L720" s="225" t="s">
        <v>2223</v>
      </c>
      <c r="M720" s="226"/>
      <c r="N720" s="226"/>
    </row>
    <row r="721" spans="1:14" ht="63" x14ac:dyDescent="0.25">
      <c r="A721" s="205">
        <f t="shared" si="14"/>
        <v>630</v>
      </c>
      <c r="B721" s="133" t="s">
        <v>1995</v>
      </c>
      <c r="C721" s="138" t="s">
        <v>1736</v>
      </c>
      <c r="D721" s="222">
        <v>0</v>
      </c>
      <c r="E721" s="134">
        <v>0</v>
      </c>
      <c r="F721" s="222">
        <v>0</v>
      </c>
      <c r="G721" s="223">
        <v>2020</v>
      </c>
      <c r="H721" s="223">
        <v>2020</v>
      </c>
      <c r="I721" s="224" t="s">
        <v>1481</v>
      </c>
      <c r="J721" s="224" t="s">
        <v>2224</v>
      </c>
      <c r="K721" s="225" t="s">
        <v>1481</v>
      </c>
      <c r="L721" s="225" t="s">
        <v>1481</v>
      </c>
      <c r="M721" s="226"/>
      <c r="N721" s="226"/>
    </row>
    <row r="722" spans="1:14" ht="63" x14ac:dyDescent="0.25">
      <c r="A722" s="205">
        <f t="shared" si="14"/>
        <v>631</v>
      </c>
      <c r="B722" s="133" t="s">
        <v>1996</v>
      </c>
      <c r="C722" s="138" t="s">
        <v>1737</v>
      </c>
      <c r="D722" s="222">
        <v>0</v>
      </c>
      <c r="E722" s="134">
        <v>0</v>
      </c>
      <c r="F722" s="222">
        <v>0</v>
      </c>
      <c r="G722" s="223">
        <v>2020</v>
      </c>
      <c r="H722" s="223">
        <v>2021</v>
      </c>
      <c r="I722" s="224" t="s">
        <v>1481</v>
      </c>
      <c r="J722" s="224" t="s">
        <v>2224</v>
      </c>
      <c r="K722" s="225" t="s">
        <v>1481</v>
      </c>
      <c r="L722" s="225" t="s">
        <v>1481</v>
      </c>
      <c r="M722" s="226"/>
      <c r="N722" s="226"/>
    </row>
    <row r="723" spans="1:14" ht="78.75" x14ac:dyDescent="0.25">
      <c r="A723" s="205">
        <f t="shared" si="14"/>
        <v>632</v>
      </c>
      <c r="B723" s="133" t="s">
        <v>1997</v>
      </c>
      <c r="C723" s="138" t="s">
        <v>1738</v>
      </c>
      <c r="D723" s="222">
        <v>0</v>
      </c>
      <c r="E723" s="134">
        <v>0</v>
      </c>
      <c r="F723" s="222">
        <v>0</v>
      </c>
      <c r="G723" s="223">
        <v>2020</v>
      </c>
      <c r="H723" s="223">
        <v>2020</v>
      </c>
      <c r="I723" s="224" t="s">
        <v>1481</v>
      </c>
      <c r="J723" s="224" t="s">
        <v>2224</v>
      </c>
      <c r="K723" s="225" t="s">
        <v>1481</v>
      </c>
      <c r="L723" s="225" t="s">
        <v>1481</v>
      </c>
      <c r="M723" s="226"/>
      <c r="N723" s="226"/>
    </row>
    <row r="724" spans="1:14" ht="47.25" x14ac:dyDescent="0.25">
      <c r="A724" s="205">
        <f t="shared" si="14"/>
        <v>633</v>
      </c>
      <c r="B724" s="133" t="s">
        <v>1077</v>
      </c>
      <c r="C724" s="138" t="s">
        <v>1739</v>
      </c>
      <c r="D724" s="222">
        <v>0</v>
      </c>
      <c r="E724" s="134">
        <v>0</v>
      </c>
      <c r="F724" s="222">
        <v>0</v>
      </c>
      <c r="G724" s="223">
        <v>2019</v>
      </c>
      <c r="H724" s="223">
        <v>2021</v>
      </c>
      <c r="I724" s="224" t="s">
        <v>1481</v>
      </c>
      <c r="J724" s="224" t="s">
        <v>2224</v>
      </c>
      <c r="K724" s="225" t="s">
        <v>1481</v>
      </c>
      <c r="L724" s="225" t="s">
        <v>1481</v>
      </c>
      <c r="M724" s="226"/>
      <c r="N724" s="226"/>
    </row>
    <row r="725" spans="1:14" ht="63" x14ac:dyDescent="0.25">
      <c r="A725" s="205">
        <f t="shared" si="14"/>
        <v>634</v>
      </c>
      <c r="B725" s="133" t="s">
        <v>1998</v>
      </c>
      <c r="C725" s="138" t="s">
        <v>1740</v>
      </c>
      <c r="D725" s="222">
        <v>0.16</v>
      </c>
      <c r="E725" s="134">
        <v>0</v>
      </c>
      <c r="F725" s="222">
        <v>1.7000000000000001E-2</v>
      </c>
      <c r="G725" s="223">
        <v>2019</v>
      </c>
      <c r="H725" s="223">
        <v>2021</v>
      </c>
      <c r="I725" s="224" t="s">
        <v>2223</v>
      </c>
      <c r="J725" s="224" t="s">
        <v>2224</v>
      </c>
      <c r="K725" s="225" t="s">
        <v>2223</v>
      </c>
      <c r="L725" s="225" t="s">
        <v>2223</v>
      </c>
      <c r="M725" s="226"/>
      <c r="N725" s="226"/>
    </row>
    <row r="726" spans="1:14" ht="47.25" x14ac:dyDescent="0.25">
      <c r="A726" s="205">
        <f t="shared" ref="A726:A789" si="15">IF(A725&gt;0,A725+1,A724+1)</f>
        <v>635</v>
      </c>
      <c r="B726" s="133" t="s">
        <v>1078</v>
      </c>
      <c r="C726" s="138" t="s">
        <v>1741</v>
      </c>
      <c r="D726" s="222">
        <v>0</v>
      </c>
      <c r="E726" s="134">
        <v>0</v>
      </c>
      <c r="F726" s="222">
        <v>0</v>
      </c>
      <c r="G726" s="223">
        <v>2019</v>
      </c>
      <c r="H726" s="223">
        <v>2021</v>
      </c>
      <c r="I726" s="224" t="s">
        <v>1481</v>
      </c>
      <c r="J726" s="224" t="s">
        <v>2224</v>
      </c>
      <c r="K726" s="225" t="s">
        <v>1481</v>
      </c>
      <c r="L726" s="225" t="s">
        <v>1481</v>
      </c>
      <c r="M726" s="226"/>
      <c r="N726" s="226"/>
    </row>
    <row r="727" spans="1:14" ht="47.25" x14ac:dyDescent="0.25">
      <c r="A727" s="205">
        <f t="shared" si="15"/>
        <v>636</v>
      </c>
      <c r="B727" s="133" t="s">
        <v>1079</v>
      </c>
      <c r="C727" s="138" t="s">
        <v>1080</v>
      </c>
      <c r="D727" s="222">
        <v>0.16</v>
      </c>
      <c r="E727" s="134">
        <v>0</v>
      </c>
      <c r="F727" s="222">
        <v>0.56499999999999995</v>
      </c>
      <c r="G727" s="223">
        <v>2019</v>
      </c>
      <c r="H727" s="223">
        <v>2021</v>
      </c>
      <c r="I727" s="224" t="s">
        <v>2223</v>
      </c>
      <c r="J727" s="224" t="s">
        <v>2224</v>
      </c>
      <c r="K727" s="225" t="s">
        <v>2223</v>
      </c>
      <c r="L727" s="225" t="s">
        <v>2223</v>
      </c>
      <c r="M727" s="226"/>
      <c r="N727" s="226"/>
    </row>
    <row r="728" spans="1:14" ht="30.75" x14ac:dyDescent="0.25">
      <c r="A728" s="205"/>
      <c r="B728" s="191" t="s">
        <v>532</v>
      </c>
      <c r="C728" s="188"/>
      <c r="D728" s="198">
        <v>1.5499999999999998</v>
      </c>
      <c r="E728" s="201">
        <v>0</v>
      </c>
      <c r="F728" s="198">
        <v>1.5369999999999997</v>
      </c>
      <c r="G728" s="223"/>
      <c r="H728" s="247"/>
      <c r="I728" s="248"/>
      <c r="J728" s="248"/>
      <c r="K728" s="225"/>
      <c r="L728" s="250"/>
      <c r="M728" s="226"/>
      <c r="N728" s="226"/>
    </row>
    <row r="729" spans="1:14" ht="47.25" x14ac:dyDescent="0.25">
      <c r="A729" s="205">
        <f t="shared" si="15"/>
        <v>637</v>
      </c>
      <c r="B729" s="133" t="s">
        <v>1081</v>
      </c>
      <c r="C729" s="138" t="s">
        <v>1082</v>
      </c>
      <c r="D729" s="222">
        <v>0</v>
      </c>
      <c r="E729" s="134">
        <v>0</v>
      </c>
      <c r="F729" s="222">
        <v>0</v>
      </c>
      <c r="G729" s="223">
        <v>2018</v>
      </c>
      <c r="H729" s="223">
        <v>2023</v>
      </c>
      <c r="I729" s="224" t="s">
        <v>2223</v>
      </c>
      <c r="J729" s="224" t="s">
        <v>2224</v>
      </c>
      <c r="K729" s="225" t="s">
        <v>2223</v>
      </c>
      <c r="L729" s="225" t="s">
        <v>2223</v>
      </c>
      <c r="M729" s="226"/>
      <c r="N729" s="226"/>
    </row>
    <row r="730" spans="1:14" ht="47.25" x14ac:dyDescent="0.25">
      <c r="A730" s="205">
        <f t="shared" si="15"/>
        <v>638</v>
      </c>
      <c r="B730" s="133" t="s">
        <v>1999</v>
      </c>
      <c r="C730" s="138" t="s">
        <v>1083</v>
      </c>
      <c r="D730" s="222">
        <v>0.4</v>
      </c>
      <c r="E730" s="134">
        <v>0</v>
      </c>
      <c r="F730" s="222">
        <v>0.45</v>
      </c>
      <c r="G730" s="223">
        <v>2019</v>
      </c>
      <c r="H730" s="223">
        <v>2020</v>
      </c>
      <c r="I730" s="224" t="s">
        <v>2223</v>
      </c>
      <c r="J730" s="224" t="s">
        <v>2224</v>
      </c>
      <c r="K730" s="225" t="s">
        <v>2223</v>
      </c>
      <c r="L730" s="225" t="s">
        <v>2223</v>
      </c>
      <c r="M730" s="226"/>
      <c r="N730" s="226"/>
    </row>
    <row r="731" spans="1:14" ht="47.25" x14ac:dyDescent="0.25">
      <c r="A731" s="205">
        <f t="shared" si="15"/>
        <v>639</v>
      </c>
      <c r="B731" s="133" t="s">
        <v>1084</v>
      </c>
      <c r="C731" s="138" t="s">
        <v>1085</v>
      </c>
      <c r="D731" s="222">
        <v>0.25</v>
      </c>
      <c r="E731" s="134">
        <v>0</v>
      </c>
      <c r="F731" s="222">
        <v>0.32600000000000001</v>
      </c>
      <c r="G731" s="223">
        <v>2018</v>
      </c>
      <c r="H731" s="223">
        <v>2020</v>
      </c>
      <c r="I731" s="224" t="s">
        <v>2223</v>
      </c>
      <c r="J731" s="224" t="s">
        <v>2224</v>
      </c>
      <c r="K731" s="225" t="s">
        <v>2223</v>
      </c>
      <c r="L731" s="225" t="s">
        <v>2223</v>
      </c>
      <c r="M731" s="226"/>
      <c r="N731" s="226"/>
    </row>
    <row r="732" spans="1:14" ht="31.5" x14ac:dyDescent="0.25">
      <c r="A732" s="205">
        <f t="shared" si="15"/>
        <v>640</v>
      </c>
      <c r="B732" s="133" t="s">
        <v>1086</v>
      </c>
      <c r="C732" s="138" t="s">
        <v>1087</v>
      </c>
      <c r="D732" s="222">
        <v>0</v>
      </c>
      <c r="E732" s="134">
        <v>0</v>
      </c>
      <c r="F732" s="222">
        <v>0</v>
      </c>
      <c r="G732" s="223">
        <v>2018</v>
      </c>
      <c r="H732" s="223">
        <v>2021</v>
      </c>
      <c r="I732" s="224" t="s">
        <v>1481</v>
      </c>
      <c r="J732" s="224" t="s">
        <v>2224</v>
      </c>
      <c r="K732" s="225" t="s">
        <v>1481</v>
      </c>
      <c r="L732" s="225" t="s">
        <v>1481</v>
      </c>
      <c r="M732" s="226"/>
      <c r="N732" s="226"/>
    </row>
    <row r="733" spans="1:14" ht="47.25" x14ac:dyDescent="0.25">
      <c r="A733" s="205">
        <f t="shared" si="15"/>
        <v>641</v>
      </c>
      <c r="B733" s="133" t="s">
        <v>1088</v>
      </c>
      <c r="C733" s="138" t="s">
        <v>1089</v>
      </c>
      <c r="D733" s="222">
        <v>0</v>
      </c>
      <c r="E733" s="134">
        <v>0</v>
      </c>
      <c r="F733" s="222">
        <v>0</v>
      </c>
      <c r="G733" s="223">
        <v>2018</v>
      </c>
      <c r="H733" s="223">
        <v>2021</v>
      </c>
      <c r="I733" s="224" t="s">
        <v>1481</v>
      </c>
      <c r="J733" s="224" t="s">
        <v>2224</v>
      </c>
      <c r="K733" s="225" t="s">
        <v>2223</v>
      </c>
      <c r="L733" s="225" t="s">
        <v>2223</v>
      </c>
      <c r="M733" s="226"/>
      <c r="N733" s="226"/>
    </row>
    <row r="734" spans="1:14" ht="47.25" x14ac:dyDescent="0.25">
      <c r="A734" s="205">
        <f t="shared" si="15"/>
        <v>642</v>
      </c>
      <c r="B734" s="133" t="s">
        <v>1090</v>
      </c>
      <c r="C734" s="138" t="s">
        <v>1091</v>
      </c>
      <c r="D734" s="222">
        <v>0</v>
      </c>
      <c r="E734" s="134">
        <v>0</v>
      </c>
      <c r="F734" s="222">
        <v>0</v>
      </c>
      <c r="G734" s="223">
        <v>2018</v>
      </c>
      <c r="H734" s="223">
        <v>2020</v>
      </c>
      <c r="I734" s="224" t="s">
        <v>1481</v>
      </c>
      <c r="J734" s="224" t="s">
        <v>2224</v>
      </c>
      <c r="K734" s="225" t="s">
        <v>1481</v>
      </c>
      <c r="L734" s="225" t="s">
        <v>1481</v>
      </c>
      <c r="M734" s="226"/>
      <c r="N734" s="226"/>
    </row>
    <row r="735" spans="1:14" ht="47.25" x14ac:dyDescent="0.25">
      <c r="A735" s="205">
        <f t="shared" si="15"/>
        <v>643</v>
      </c>
      <c r="B735" s="133" t="s">
        <v>1092</v>
      </c>
      <c r="C735" s="138" t="s">
        <v>1093</v>
      </c>
      <c r="D735" s="222">
        <v>0</v>
      </c>
      <c r="E735" s="134">
        <v>0</v>
      </c>
      <c r="F735" s="222">
        <v>0</v>
      </c>
      <c r="G735" s="223">
        <v>2018</v>
      </c>
      <c r="H735" s="223">
        <v>2020</v>
      </c>
      <c r="I735" s="224" t="s">
        <v>2223</v>
      </c>
      <c r="J735" s="224" t="s">
        <v>2224</v>
      </c>
      <c r="K735" s="225" t="s">
        <v>2223</v>
      </c>
      <c r="L735" s="225" t="s">
        <v>2223</v>
      </c>
      <c r="M735" s="226"/>
      <c r="N735" s="226"/>
    </row>
    <row r="736" spans="1:14" ht="63" x14ac:dyDescent="0.25">
      <c r="A736" s="205">
        <f t="shared" si="15"/>
        <v>644</v>
      </c>
      <c r="B736" s="133" t="s">
        <v>1094</v>
      </c>
      <c r="C736" s="138" t="s">
        <v>1095</v>
      </c>
      <c r="D736" s="222">
        <v>0</v>
      </c>
      <c r="E736" s="134">
        <v>0</v>
      </c>
      <c r="F736" s="222">
        <v>0</v>
      </c>
      <c r="G736" s="223">
        <v>2017</v>
      </c>
      <c r="H736" s="223">
        <v>2024</v>
      </c>
      <c r="I736" s="224" t="s">
        <v>2223</v>
      </c>
      <c r="J736" s="224" t="s">
        <v>2224</v>
      </c>
      <c r="K736" s="225" t="s">
        <v>2223</v>
      </c>
      <c r="L736" s="225" t="s">
        <v>2223</v>
      </c>
      <c r="M736" s="226"/>
      <c r="N736" s="226"/>
    </row>
    <row r="737" spans="1:14" ht="63" x14ac:dyDescent="0.25">
      <c r="A737" s="205">
        <f t="shared" si="15"/>
        <v>645</v>
      </c>
      <c r="B737" s="133" t="s">
        <v>2000</v>
      </c>
      <c r="C737" s="139" t="s">
        <v>1096</v>
      </c>
      <c r="D737" s="222">
        <v>0</v>
      </c>
      <c r="E737" s="134">
        <v>0</v>
      </c>
      <c r="F737" s="222">
        <v>0</v>
      </c>
      <c r="G737" s="223">
        <v>2019</v>
      </c>
      <c r="H737" s="223">
        <v>2021</v>
      </c>
      <c r="I737" s="224" t="s">
        <v>1481</v>
      </c>
      <c r="J737" s="224" t="s">
        <v>2224</v>
      </c>
      <c r="K737" s="225" t="s">
        <v>2223</v>
      </c>
      <c r="L737" s="225" t="s">
        <v>2223</v>
      </c>
      <c r="M737" s="226"/>
      <c r="N737" s="226"/>
    </row>
    <row r="738" spans="1:14" ht="63" x14ac:dyDescent="0.25">
      <c r="A738" s="205">
        <f t="shared" si="15"/>
        <v>646</v>
      </c>
      <c r="B738" s="133" t="s">
        <v>1097</v>
      </c>
      <c r="C738" s="139" t="s">
        <v>1098</v>
      </c>
      <c r="D738" s="222">
        <v>0.25</v>
      </c>
      <c r="E738" s="134">
        <v>0</v>
      </c>
      <c r="F738" s="222">
        <v>0.57999999999999996</v>
      </c>
      <c r="G738" s="223">
        <v>2019</v>
      </c>
      <c r="H738" s="223">
        <v>2021</v>
      </c>
      <c r="I738" s="224" t="s">
        <v>2223</v>
      </c>
      <c r="J738" s="224" t="s">
        <v>2224</v>
      </c>
      <c r="K738" s="225" t="s">
        <v>2223</v>
      </c>
      <c r="L738" s="225" t="s">
        <v>2223</v>
      </c>
      <c r="M738" s="226"/>
      <c r="N738" s="226"/>
    </row>
    <row r="739" spans="1:14" ht="63" x14ac:dyDescent="0.25">
      <c r="A739" s="205">
        <f t="shared" si="15"/>
        <v>647</v>
      </c>
      <c r="B739" s="133" t="s">
        <v>2001</v>
      </c>
      <c r="C739" s="139" t="s">
        <v>1099</v>
      </c>
      <c r="D739" s="222">
        <v>0</v>
      </c>
      <c r="E739" s="134">
        <v>0</v>
      </c>
      <c r="F739" s="222">
        <v>0</v>
      </c>
      <c r="G739" s="223">
        <v>2019</v>
      </c>
      <c r="H739" s="223">
        <v>2021</v>
      </c>
      <c r="I739" s="224" t="s">
        <v>1481</v>
      </c>
      <c r="J739" s="224" t="s">
        <v>2224</v>
      </c>
      <c r="K739" s="225" t="s">
        <v>1481</v>
      </c>
      <c r="L739" s="225" t="s">
        <v>1481</v>
      </c>
      <c r="M739" s="226"/>
      <c r="N739" s="226"/>
    </row>
    <row r="740" spans="1:14" ht="63" x14ac:dyDescent="0.25">
      <c r="A740" s="205">
        <f t="shared" si="15"/>
        <v>648</v>
      </c>
      <c r="B740" s="133" t="s">
        <v>2002</v>
      </c>
      <c r="C740" s="139" t="s">
        <v>1100</v>
      </c>
      <c r="D740" s="222">
        <v>0</v>
      </c>
      <c r="E740" s="134">
        <v>0</v>
      </c>
      <c r="F740" s="222">
        <v>0</v>
      </c>
      <c r="G740" s="223">
        <v>2019</v>
      </c>
      <c r="H740" s="223">
        <v>2020</v>
      </c>
      <c r="I740" s="224" t="s">
        <v>2223</v>
      </c>
      <c r="J740" s="224" t="s">
        <v>2224</v>
      </c>
      <c r="K740" s="225" t="s">
        <v>2223</v>
      </c>
      <c r="L740" s="225" t="s">
        <v>2223</v>
      </c>
      <c r="M740" s="226"/>
      <c r="N740" s="226"/>
    </row>
    <row r="741" spans="1:14" ht="47.25" x14ac:dyDescent="0.25">
      <c r="A741" s="205">
        <f t="shared" si="15"/>
        <v>649</v>
      </c>
      <c r="B741" s="133" t="s">
        <v>2003</v>
      </c>
      <c r="C741" s="139" t="s">
        <v>2004</v>
      </c>
      <c r="D741" s="222">
        <v>0</v>
      </c>
      <c r="E741" s="134">
        <v>0</v>
      </c>
      <c r="F741" s="222">
        <v>0</v>
      </c>
      <c r="G741" s="223">
        <v>2019</v>
      </c>
      <c r="H741" s="223">
        <v>2020</v>
      </c>
      <c r="I741" s="224" t="s">
        <v>1481</v>
      </c>
      <c r="J741" s="224" t="s">
        <v>2224</v>
      </c>
      <c r="K741" s="225" t="s">
        <v>1481</v>
      </c>
      <c r="L741" s="225" t="s">
        <v>1481</v>
      </c>
      <c r="M741" s="226"/>
      <c r="N741" s="226"/>
    </row>
    <row r="742" spans="1:14" ht="94.5" x14ac:dyDescent="0.25">
      <c r="A742" s="205">
        <f t="shared" si="15"/>
        <v>650</v>
      </c>
      <c r="B742" s="133" t="s">
        <v>1101</v>
      </c>
      <c r="C742" s="138" t="s">
        <v>1742</v>
      </c>
      <c r="D742" s="222">
        <v>0</v>
      </c>
      <c r="E742" s="134">
        <v>0</v>
      </c>
      <c r="F742" s="222">
        <v>0</v>
      </c>
      <c r="G742" s="223">
        <v>2020</v>
      </c>
      <c r="H742" s="223">
        <v>2022</v>
      </c>
      <c r="I742" s="224" t="s">
        <v>2223</v>
      </c>
      <c r="J742" s="224" t="s">
        <v>2224</v>
      </c>
      <c r="K742" s="225" t="s">
        <v>1481</v>
      </c>
      <c r="L742" s="225" t="s">
        <v>1481</v>
      </c>
      <c r="M742" s="226"/>
      <c r="N742" s="226"/>
    </row>
    <row r="743" spans="1:14" ht="78.75" x14ac:dyDescent="0.25">
      <c r="A743" s="205">
        <f t="shared" si="15"/>
        <v>651</v>
      </c>
      <c r="B743" s="133" t="s">
        <v>1102</v>
      </c>
      <c r="C743" s="138" t="s">
        <v>1743</v>
      </c>
      <c r="D743" s="222">
        <v>0</v>
      </c>
      <c r="E743" s="134">
        <v>0</v>
      </c>
      <c r="F743" s="222">
        <v>0</v>
      </c>
      <c r="G743" s="223">
        <v>2019</v>
      </c>
      <c r="H743" s="223">
        <v>2021</v>
      </c>
      <c r="I743" s="224" t="s">
        <v>1481</v>
      </c>
      <c r="J743" s="224" t="s">
        <v>2224</v>
      </c>
      <c r="K743" s="225" t="s">
        <v>1481</v>
      </c>
      <c r="L743" s="225" t="s">
        <v>1481</v>
      </c>
      <c r="M743" s="226"/>
      <c r="N743" s="226"/>
    </row>
    <row r="744" spans="1:14" ht="47.25" x14ac:dyDescent="0.25">
      <c r="A744" s="205">
        <f t="shared" si="15"/>
        <v>652</v>
      </c>
      <c r="B744" s="133" t="s">
        <v>1103</v>
      </c>
      <c r="C744" s="138" t="s">
        <v>1744</v>
      </c>
      <c r="D744" s="222">
        <v>0</v>
      </c>
      <c r="E744" s="134">
        <v>0</v>
      </c>
      <c r="F744" s="222">
        <v>0</v>
      </c>
      <c r="G744" s="223">
        <v>2020</v>
      </c>
      <c r="H744" s="223">
        <v>2021</v>
      </c>
      <c r="I744" s="224" t="s">
        <v>1481</v>
      </c>
      <c r="J744" s="224" t="s">
        <v>2224</v>
      </c>
      <c r="K744" s="225" t="s">
        <v>1481</v>
      </c>
      <c r="L744" s="225" t="s">
        <v>1481</v>
      </c>
      <c r="M744" s="226"/>
      <c r="N744" s="226"/>
    </row>
    <row r="745" spans="1:14" ht="63" x14ac:dyDescent="0.25">
      <c r="A745" s="205">
        <f t="shared" si="15"/>
        <v>653</v>
      </c>
      <c r="B745" s="133" t="s">
        <v>1104</v>
      </c>
      <c r="C745" s="138" t="s">
        <v>1105</v>
      </c>
      <c r="D745" s="222">
        <v>0</v>
      </c>
      <c r="E745" s="134">
        <v>0</v>
      </c>
      <c r="F745" s="222">
        <v>0</v>
      </c>
      <c r="G745" s="223">
        <v>2019</v>
      </c>
      <c r="H745" s="223">
        <v>2020</v>
      </c>
      <c r="I745" s="224" t="s">
        <v>2223</v>
      </c>
      <c r="J745" s="224" t="s">
        <v>2224</v>
      </c>
      <c r="K745" s="225" t="s">
        <v>2223</v>
      </c>
      <c r="L745" s="225" t="s">
        <v>2223</v>
      </c>
      <c r="M745" s="226"/>
      <c r="N745" s="226"/>
    </row>
    <row r="746" spans="1:14" ht="63" x14ac:dyDescent="0.25">
      <c r="A746" s="205">
        <f t="shared" si="15"/>
        <v>654</v>
      </c>
      <c r="B746" s="133" t="s">
        <v>2005</v>
      </c>
      <c r="C746" s="138" t="s">
        <v>1745</v>
      </c>
      <c r="D746" s="222">
        <v>0</v>
      </c>
      <c r="E746" s="134">
        <v>0</v>
      </c>
      <c r="F746" s="222">
        <v>0</v>
      </c>
      <c r="G746" s="223">
        <v>2020</v>
      </c>
      <c r="H746" s="223">
        <v>2021</v>
      </c>
      <c r="I746" s="224" t="s">
        <v>1481</v>
      </c>
      <c r="J746" s="224" t="s">
        <v>2224</v>
      </c>
      <c r="K746" s="225" t="s">
        <v>1481</v>
      </c>
      <c r="L746" s="225" t="s">
        <v>1481</v>
      </c>
      <c r="M746" s="226"/>
      <c r="N746" s="226"/>
    </row>
    <row r="747" spans="1:14" ht="47.25" x14ac:dyDescent="0.25">
      <c r="A747" s="205">
        <f t="shared" si="15"/>
        <v>655</v>
      </c>
      <c r="B747" s="133" t="s">
        <v>2006</v>
      </c>
      <c r="C747" s="138" t="s">
        <v>1106</v>
      </c>
      <c r="D747" s="222">
        <v>0</v>
      </c>
      <c r="E747" s="134">
        <v>0</v>
      </c>
      <c r="F747" s="222">
        <v>0</v>
      </c>
      <c r="G747" s="223">
        <v>2019</v>
      </c>
      <c r="H747" s="223">
        <v>2021</v>
      </c>
      <c r="I747" s="224" t="s">
        <v>1481</v>
      </c>
      <c r="J747" s="224" t="s">
        <v>2224</v>
      </c>
      <c r="K747" s="225" t="s">
        <v>1481</v>
      </c>
      <c r="L747" s="225" t="s">
        <v>1481</v>
      </c>
      <c r="M747" s="226"/>
      <c r="N747" s="226"/>
    </row>
    <row r="748" spans="1:14" ht="63" x14ac:dyDescent="0.25">
      <c r="A748" s="205">
        <f t="shared" si="15"/>
        <v>656</v>
      </c>
      <c r="B748" s="133" t="s">
        <v>1107</v>
      </c>
      <c r="C748" s="138" t="s">
        <v>1746</v>
      </c>
      <c r="D748" s="222">
        <v>0</v>
      </c>
      <c r="E748" s="134">
        <v>0</v>
      </c>
      <c r="F748" s="222">
        <v>0</v>
      </c>
      <c r="G748" s="223">
        <v>2019</v>
      </c>
      <c r="H748" s="223">
        <v>2021</v>
      </c>
      <c r="I748" s="224" t="s">
        <v>1481</v>
      </c>
      <c r="J748" s="224" t="s">
        <v>2224</v>
      </c>
      <c r="K748" s="225" t="s">
        <v>1481</v>
      </c>
      <c r="L748" s="225" t="s">
        <v>1481</v>
      </c>
      <c r="M748" s="226"/>
      <c r="N748" s="226"/>
    </row>
    <row r="749" spans="1:14" ht="47.25" x14ac:dyDescent="0.25">
      <c r="A749" s="205">
        <f t="shared" si="15"/>
        <v>657</v>
      </c>
      <c r="B749" s="133" t="s">
        <v>1108</v>
      </c>
      <c r="C749" s="139" t="s">
        <v>1109</v>
      </c>
      <c r="D749" s="222">
        <v>0.25</v>
      </c>
      <c r="E749" s="134">
        <v>0</v>
      </c>
      <c r="F749" s="222">
        <v>4.1000000000000002E-2</v>
      </c>
      <c r="G749" s="223">
        <v>2019</v>
      </c>
      <c r="H749" s="223">
        <v>2020</v>
      </c>
      <c r="I749" s="224" t="s">
        <v>2223</v>
      </c>
      <c r="J749" s="224" t="s">
        <v>2224</v>
      </c>
      <c r="K749" s="225" t="s">
        <v>2223</v>
      </c>
      <c r="L749" s="225" t="s">
        <v>2223</v>
      </c>
      <c r="M749" s="226"/>
      <c r="N749" s="226"/>
    </row>
    <row r="750" spans="1:14" ht="31.5" x14ac:dyDescent="0.25">
      <c r="A750" s="205">
        <f t="shared" si="15"/>
        <v>658</v>
      </c>
      <c r="B750" s="133" t="s">
        <v>2007</v>
      </c>
      <c r="C750" s="139" t="s">
        <v>2008</v>
      </c>
      <c r="D750" s="222">
        <v>0.4</v>
      </c>
      <c r="E750" s="134">
        <v>0</v>
      </c>
      <c r="F750" s="222">
        <v>0.13999999999999999</v>
      </c>
      <c r="G750" s="223">
        <v>2020</v>
      </c>
      <c r="H750" s="223">
        <v>2020</v>
      </c>
      <c r="I750" s="224" t="s">
        <v>2223</v>
      </c>
      <c r="J750" s="224" t="s">
        <v>2224</v>
      </c>
      <c r="K750" s="225" t="s">
        <v>2223</v>
      </c>
      <c r="L750" s="225" t="s">
        <v>2223</v>
      </c>
      <c r="M750" s="226"/>
      <c r="N750" s="226"/>
    </row>
    <row r="751" spans="1:14" ht="63" x14ac:dyDescent="0.25">
      <c r="A751" s="205">
        <f t="shared" si="15"/>
        <v>659</v>
      </c>
      <c r="B751" s="133" t="s">
        <v>2009</v>
      </c>
      <c r="C751" s="139" t="s">
        <v>2010</v>
      </c>
      <c r="D751" s="222">
        <v>0</v>
      </c>
      <c r="E751" s="134">
        <v>0</v>
      </c>
      <c r="F751" s="222">
        <v>0</v>
      </c>
      <c r="G751" s="228">
        <v>2020</v>
      </c>
      <c r="H751" s="228">
        <v>2020</v>
      </c>
      <c r="I751" s="224" t="s">
        <v>2223</v>
      </c>
      <c r="J751" s="224" t="s">
        <v>2224</v>
      </c>
      <c r="K751" s="229" t="s">
        <v>1481</v>
      </c>
      <c r="L751" s="229" t="s">
        <v>1481</v>
      </c>
      <c r="M751" s="226"/>
      <c r="N751" s="226"/>
    </row>
    <row r="752" spans="1:14" ht="47.25" x14ac:dyDescent="0.25">
      <c r="A752" s="205">
        <f t="shared" si="15"/>
        <v>660</v>
      </c>
      <c r="B752" s="133" t="s">
        <v>2011</v>
      </c>
      <c r="C752" s="139" t="s">
        <v>2012</v>
      </c>
      <c r="D752" s="222">
        <v>0</v>
      </c>
      <c r="E752" s="134">
        <v>0</v>
      </c>
      <c r="F752" s="222">
        <v>0</v>
      </c>
      <c r="G752" s="228">
        <v>2020</v>
      </c>
      <c r="H752" s="228">
        <v>2021</v>
      </c>
      <c r="I752" s="224" t="s">
        <v>1481</v>
      </c>
      <c r="J752" s="224" t="s">
        <v>2224</v>
      </c>
      <c r="K752" s="229" t="s">
        <v>1481</v>
      </c>
      <c r="L752" s="229" t="s">
        <v>1481</v>
      </c>
      <c r="M752" s="226"/>
      <c r="N752" s="226"/>
    </row>
    <row r="753" spans="1:14" ht="47.25" x14ac:dyDescent="0.25">
      <c r="A753" s="205">
        <f t="shared" si="15"/>
        <v>661</v>
      </c>
      <c r="B753" s="133" t="s">
        <v>2013</v>
      </c>
      <c r="C753" s="139" t="s">
        <v>2014</v>
      </c>
      <c r="D753" s="222">
        <v>0</v>
      </c>
      <c r="E753" s="134">
        <v>0</v>
      </c>
      <c r="F753" s="222">
        <v>0</v>
      </c>
      <c r="G753" s="228">
        <v>2020</v>
      </c>
      <c r="H753" s="228">
        <v>2021</v>
      </c>
      <c r="I753" s="224" t="s">
        <v>1481</v>
      </c>
      <c r="J753" s="224" t="s">
        <v>2224</v>
      </c>
      <c r="K753" s="229" t="s">
        <v>1481</v>
      </c>
      <c r="L753" s="229" t="s">
        <v>1481</v>
      </c>
      <c r="M753" s="226"/>
      <c r="N753" s="226"/>
    </row>
    <row r="754" spans="1:14" ht="47.25" x14ac:dyDescent="0.25">
      <c r="A754" s="205">
        <f t="shared" si="15"/>
        <v>662</v>
      </c>
      <c r="B754" s="133" t="s">
        <v>2015</v>
      </c>
      <c r="C754" s="139" t="s">
        <v>2016</v>
      </c>
      <c r="D754" s="222">
        <v>0</v>
      </c>
      <c r="E754" s="134">
        <v>0</v>
      </c>
      <c r="F754" s="222">
        <v>0</v>
      </c>
      <c r="G754" s="228">
        <v>2020</v>
      </c>
      <c r="H754" s="228">
        <v>2020</v>
      </c>
      <c r="I754" s="224" t="s">
        <v>2223</v>
      </c>
      <c r="J754" s="224" t="s">
        <v>2224</v>
      </c>
      <c r="K754" s="229" t="s">
        <v>1481</v>
      </c>
      <c r="L754" s="229" t="s">
        <v>1481</v>
      </c>
      <c r="M754" s="226"/>
      <c r="N754" s="226"/>
    </row>
    <row r="755" spans="1:14" ht="30.75" x14ac:dyDescent="0.25">
      <c r="A755" s="205"/>
      <c r="B755" s="191" t="s">
        <v>462</v>
      </c>
      <c r="C755" s="188"/>
      <c r="D755" s="198">
        <v>0</v>
      </c>
      <c r="E755" s="201">
        <v>0</v>
      </c>
      <c r="F755" s="198">
        <v>4.0299999999999994</v>
      </c>
      <c r="G755" s="223"/>
      <c r="H755" s="247"/>
      <c r="I755" s="248"/>
      <c r="J755" s="248"/>
      <c r="K755" s="225"/>
      <c r="L755" s="250"/>
      <c r="M755" s="226"/>
      <c r="N755" s="226"/>
    </row>
    <row r="756" spans="1:14" ht="78.75" x14ac:dyDescent="0.25">
      <c r="A756" s="205">
        <f t="shared" si="15"/>
        <v>663</v>
      </c>
      <c r="B756" s="133" t="s">
        <v>2017</v>
      </c>
      <c r="C756" s="138" t="s">
        <v>1110</v>
      </c>
      <c r="D756" s="222">
        <v>0</v>
      </c>
      <c r="E756" s="134">
        <v>0</v>
      </c>
      <c r="F756" s="222">
        <v>2</v>
      </c>
      <c r="G756" s="223">
        <v>2017</v>
      </c>
      <c r="H756" s="223">
        <v>2020</v>
      </c>
      <c r="I756" s="224" t="s">
        <v>2223</v>
      </c>
      <c r="J756" s="224" t="s">
        <v>2224</v>
      </c>
      <c r="K756" s="225" t="s">
        <v>2223</v>
      </c>
      <c r="L756" s="225" t="s">
        <v>2223</v>
      </c>
      <c r="M756" s="226"/>
      <c r="N756" s="226"/>
    </row>
    <row r="757" spans="1:14" ht="47.25" x14ac:dyDescent="0.25">
      <c r="A757" s="205">
        <f t="shared" si="15"/>
        <v>664</v>
      </c>
      <c r="B757" s="133" t="s">
        <v>1111</v>
      </c>
      <c r="C757" s="138" t="s">
        <v>1112</v>
      </c>
      <c r="D757" s="222">
        <v>0</v>
      </c>
      <c r="E757" s="134">
        <v>0</v>
      </c>
      <c r="F757" s="222">
        <v>0</v>
      </c>
      <c r="G757" s="223">
        <v>2020</v>
      </c>
      <c r="H757" s="223">
        <v>2023</v>
      </c>
      <c r="I757" s="224" t="s">
        <v>1481</v>
      </c>
      <c r="J757" s="224" t="s">
        <v>2224</v>
      </c>
      <c r="K757" s="225" t="s">
        <v>1481</v>
      </c>
      <c r="L757" s="225" t="s">
        <v>1481</v>
      </c>
      <c r="M757" s="226"/>
      <c r="N757" s="226"/>
    </row>
    <row r="758" spans="1:14" ht="94.5" x14ac:dyDescent="0.25">
      <c r="A758" s="205">
        <f t="shared" si="15"/>
        <v>665</v>
      </c>
      <c r="B758" s="133" t="s">
        <v>1113</v>
      </c>
      <c r="C758" s="138" t="s">
        <v>1114</v>
      </c>
      <c r="D758" s="222">
        <v>0</v>
      </c>
      <c r="E758" s="134">
        <v>0</v>
      </c>
      <c r="F758" s="222">
        <v>0</v>
      </c>
      <c r="G758" s="223">
        <v>2019</v>
      </c>
      <c r="H758" s="223">
        <v>2020</v>
      </c>
      <c r="I758" s="224" t="s">
        <v>1481</v>
      </c>
      <c r="J758" s="224" t="s">
        <v>2224</v>
      </c>
      <c r="K758" s="225" t="s">
        <v>1481</v>
      </c>
      <c r="L758" s="225" t="s">
        <v>1481</v>
      </c>
      <c r="M758" s="226"/>
      <c r="N758" s="226"/>
    </row>
    <row r="759" spans="1:14" ht="31.5" x14ac:dyDescent="0.25">
      <c r="A759" s="205">
        <f t="shared" si="15"/>
        <v>666</v>
      </c>
      <c r="B759" s="133" t="s">
        <v>1115</v>
      </c>
      <c r="C759" s="138" t="s">
        <v>1116</v>
      </c>
      <c r="D759" s="222">
        <v>0</v>
      </c>
      <c r="E759" s="134">
        <v>0</v>
      </c>
      <c r="F759" s="222">
        <v>0</v>
      </c>
      <c r="G759" s="223">
        <v>2018</v>
      </c>
      <c r="H759" s="223">
        <v>2022</v>
      </c>
      <c r="I759" s="224" t="s">
        <v>1481</v>
      </c>
      <c r="J759" s="224" t="s">
        <v>2224</v>
      </c>
      <c r="K759" s="225" t="s">
        <v>2223</v>
      </c>
      <c r="L759" s="225" t="s">
        <v>2223</v>
      </c>
      <c r="M759" s="226"/>
      <c r="N759" s="226"/>
    </row>
    <row r="760" spans="1:14" ht="78.75" x14ac:dyDescent="0.25">
      <c r="A760" s="205">
        <f t="shared" si="15"/>
        <v>667</v>
      </c>
      <c r="B760" s="133" t="s">
        <v>2018</v>
      </c>
      <c r="C760" s="138" t="s">
        <v>1117</v>
      </c>
      <c r="D760" s="222">
        <v>0</v>
      </c>
      <c r="E760" s="134">
        <v>0</v>
      </c>
      <c r="F760" s="222">
        <v>2.0299999999999998</v>
      </c>
      <c r="G760" s="223">
        <v>2018</v>
      </c>
      <c r="H760" s="223">
        <v>2020</v>
      </c>
      <c r="I760" s="224" t="s">
        <v>2223</v>
      </c>
      <c r="J760" s="224" t="s">
        <v>2224</v>
      </c>
      <c r="K760" s="225" t="s">
        <v>2223</v>
      </c>
      <c r="L760" s="225" t="s">
        <v>2223</v>
      </c>
      <c r="M760" s="226"/>
      <c r="N760" s="226"/>
    </row>
    <row r="761" spans="1:14" ht="47.25" x14ac:dyDescent="0.25">
      <c r="A761" s="205">
        <f t="shared" si="15"/>
        <v>668</v>
      </c>
      <c r="B761" s="133" t="s">
        <v>1118</v>
      </c>
      <c r="C761" s="138" t="s">
        <v>1119</v>
      </c>
      <c r="D761" s="222">
        <v>0</v>
      </c>
      <c r="E761" s="134">
        <v>0</v>
      </c>
      <c r="F761" s="222">
        <v>0</v>
      </c>
      <c r="G761" s="223">
        <v>2018</v>
      </c>
      <c r="H761" s="223">
        <v>2022</v>
      </c>
      <c r="I761" s="224" t="s">
        <v>1481</v>
      </c>
      <c r="J761" s="224" t="s">
        <v>2224</v>
      </c>
      <c r="K761" s="225" t="s">
        <v>1481</v>
      </c>
      <c r="L761" s="225" t="s">
        <v>1481</v>
      </c>
      <c r="M761" s="226"/>
      <c r="N761" s="226"/>
    </row>
    <row r="762" spans="1:14" ht="63" x14ac:dyDescent="0.25">
      <c r="A762" s="205">
        <f t="shared" si="15"/>
        <v>669</v>
      </c>
      <c r="B762" s="133" t="s">
        <v>2019</v>
      </c>
      <c r="C762" s="139" t="s">
        <v>1120</v>
      </c>
      <c r="D762" s="222">
        <v>0</v>
      </c>
      <c r="E762" s="134">
        <v>0</v>
      </c>
      <c r="F762" s="222">
        <v>0</v>
      </c>
      <c r="G762" s="223">
        <v>2019</v>
      </c>
      <c r="H762" s="223">
        <v>2020</v>
      </c>
      <c r="I762" s="224" t="s">
        <v>1481</v>
      </c>
      <c r="J762" s="224" t="s">
        <v>2224</v>
      </c>
      <c r="K762" s="225" t="s">
        <v>1481</v>
      </c>
      <c r="L762" s="225" t="s">
        <v>1481</v>
      </c>
      <c r="M762" s="226"/>
      <c r="N762" s="226"/>
    </row>
    <row r="763" spans="1:14" ht="63" x14ac:dyDescent="0.25">
      <c r="A763" s="205">
        <f t="shared" si="15"/>
        <v>670</v>
      </c>
      <c r="B763" s="133" t="s">
        <v>2020</v>
      </c>
      <c r="C763" s="138" t="s">
        <v>1747</v>
      </c>
      <c r="D763" s="222">
        <v>0</v>
      </c>
      <c r="E763" s="134">
        <v>0</v>
      </c>
      <c r="F763" s="222">
        <v>0</v>
      </c>
      <c r="G763" s="223">
        <v>2020</v>
      </c>
      <c r="H763" s="223">
        <v>2021</v>
      </c>
      <c r="I763" s="224" t="s">
        <v>1481</v>
      </c>
      <c r="J763" s="224" t="s">
        <v>2224</v>
      </c>
      <c r="K763" s="225" t="s">
        <v>1481</v>
      </c>
      <c r="L763" s="225" t="s">
        <v>1481</v>
      </c>
      <c r="M763" s="226"/>
      <c r="N763" s="226"/>
    </row>
    <row r="764" spans="1:14" ht="30.75" x14ac:dyDescent="0.25">
      <c r="A764" s="205"/>
      <c r="B764" s="191" t="s">
        <v>1121</v>
      </c>
      <c r="C764" s="188"/>
      <c r="D764" s="198">
        <v>0</v>
      </c>
      <c r="E764" s="201">
        <v>0</v>
      </c>
      <c r="F764" s="198">
        <v>5.7999999999999989</v>
      </c>
      <c r="G764" s="223"/>
      <c r="H764" s="247"/>
      <c r="I764" s="248"/>
      <c r="J764" s="248"/>
      <c r="K764" s="225"/>
      <c r="L764" s="250"/>
      <c r="M764" s="226"/>
      <c r="N764" s="226"/>
    </row>
    <row r="765" spans="1:14" ht="47.25" x14ac:dyDescent="0.25">
      <c r="A765" s="205">
        <f t="shared" si="15"/>
        <v>671</v>
      </c>
      <c r="B765" s="133" t="s">
        <v>1122</v>
      </c>
      <c r="C765" s="138" t="s">
        <v>1123</v>
      </c>
      <c r="D765" s="222">
        <v>0</v>
      </c>
      <c r="E765" s="134">
        <v>0</v>
      </c>
      <c r="F765" s="222">
        <v>5.7999999999999989</v>
      </c>
      <c r="G765" s="223">
        <v>2018</v>
      </c>
      <c r="H765" s="223">
        <v>2020</v>
      </c>
      <c r="I765" s="224" t="s">
        <v>2223</v>
      </c>
      <c r="J765" s="224" t="s">
        <v>2224</v>
      </c>
      <c r="K765" s="225" t="s">
        <v>2223</v>
      </c>
      <c r="L765" s="225" t="s">
        <v>2223</v>
      </c>
      <c r="M765" s="226"/>
      <c r="N765" s="226"/>
    </row>
    <row r="766" spans="1:14" ht="31.5" x14ac:dyDescent="0.25">
      <c r="A766" s="205">
        <f t="shared" si="15"/>
        <v>672</v>
      </c>
      <c r="B766" s="133" t="s">
        <v>1124</v>
      </c>
      <c r="C766" s="138" t="s">
        <v>1125</v>
      </c>
      <c r="D766" s="222">
        <v>0</v>
      </c>
      <c r="E766" s="134">
        <v>0</v>
      </c>
      <c r="F766" s="222">
        <v>0</v>
      </c>
      <c r="G766" s="223">
        <v>2018</v>
      </c>
      <c r="H766" s="223">
        <v>2021</v>
      </c>
      <c r="I766" s="224" t="s">
        <v>2223</v>
      </c>
      <c r="J766" s="224" t="s">
        <v>2224</v>
      </c>
      <c r="K766" s="225" t="s">
        <v>1481</v>
      </c>
      <c r="L766" s="225" t="s">
        <v>1481</v>
      </c>
      <c r="M766" s="226"/>
      <c r="N766" s="226"/>
    </row>
    <row r="767" spans="1:14" ht="30.75" x14ac:dyDescent="0.25">
      <c r="A767" s="205"/>
      <c r="B767" s="191" t="s">
        <v>339</v>
      </c>
      <c r="C767" s="188"/>
      <c r="D767" s="198">
        <v>0.5</v>
      </c>
      <c r="E767" s="201">
        <v>0</v>
      </c>
      <c r="F767" s="198">
        <v>1.8855</v>
      </c>
      <c r="G767" s="223"/>
      <c r="H767" s="247"/>
      <c r="I767" s="248"/>
      <c r="J767" s="248"/>
      <c r="K767" s="225"/>
      <c r="L767" s="250"/>
      <c r="M767" s="226"/>
      <c r="N767" s="226"/>
    </row>
    <row r="768" spans="1:14" ht="47.25" x14ac:dyDescent="0.25">
      <c r="A768" s="205">
        <f t="shared" si="15"/>
        <v>673</v>
      </c>
      <c r="B768" s="133" t="s">
        <v>1126</v>
      </c>
      <c r="C768" s="138" t="s">
        <v>1127</v>
      </c>
      <c r="D768" s="222">
        <v>0.25</v>
      </c>
      <c r="E768" s="134">
        <v>0</v>
      </c>
      <c r="F768" s="222">
        <v>0.46699999999999997</v>
      </c>
      <c r="G768" s="223">
        <v>2019</v>
      </c>
      <c r="H768" s="223">
        <v>2021</v>
      </c>
      <c r="I768" s="224" t="s">
        <v>2223</v>
      </c>
      <c r="J768" s="224" t="s">
        <v>2224</v>
      </c>
      <c r="K768" s="225" t="s">
        <v>2223</v>
      </c>
      <c r="L768" s="225" t="s">
        <v>2223</v>
      </c>
      <c r="M768" s="226"/>
      <c r="N768" s="226"/>
    </row>
    <row r="769" spans="1:14" ht="78.75" x14ac:dyDescent="0.25">
      <c r="A769" s="205">
        <f t="shared" si="15"/>
        <v>674</v>
      </c>
      <c r="B769" s="133" t="s">
        <v>2021</v>
      </c>
      <c r="C769" s="138" t="s">
        <v>1128</v>
      </c>
      <c r="D769" s="222">
        <v>0</v>
      </c>
      <c r="E769" s="134">
        <v>0</v>
      </c>
      <c r="F769" s="222">
        <v>0.47799999999999998</v>
      </c>
      <c r="G769" s="223">
        <v>2018</v>
      </c>
      <c r="H769" s="223">
        <v>2020</v>
      </c>
      <c r="I769" s="224" t="s">
        <v>2223</v>
      </c>
      <c r="J769" s="224" t="s">
        <v>2224</v>
      </c>
      <c r="K769" s="225" t="s">
        <v>2223</v>
      </c>
      <c r="L769" s="225" t="s">
        <v>2223</v>
      </c>
      <c r="M769" s="226"/>
      <c r="N769" s="226"/>
    </row>
    <row r="770" spans="1:14" ht="63" x14ac:dyDescent="0.25">
      <c r="A770" s="205">
        <f t="shared" si="15"/>
        <v>675</v>
      </c>
      <c r="B770" s="133" t="s">
        <v>2022</v>
      </c>
      <c r="C770" s="138" t="s">
        <v>1129</v>
      </c>
      <c r="D770" s="222">
        <v>0.25</v>
      </c>
      <c r="E770" s="134">
        <v>0</v>
      </c>
      <c r="F770" s="222">
        <v>0.77300000000000002</v>
      </c>
      <c r="G770" s="223">
        <v>2019</v>
      </c>
      <c r="H770" s="223">
        <v>2021</v>
      </c>
      <c r="I770" s="224" t="s">
        <v>2223</v>
      </c>
      <c r="J770" s="224" t="s">
        <v>2224</v>
      </c>
      <c r="K770" s="225" t="s">
        <v>2223</v>
      </c>
      <c r="L770" s="225" t="s">
        <v>2223</v>
      </c>
      <c r="M770" s="226"/>
      <c r="N770" s="226"/>
    </row>
    <row r="771" spans="1:14" ht="63" x14ac:dyDescent="0.25">
      <c r="A771" s="205">
        <f t="shared" si="15"/>
        <v>676</v>
      </c>
      <c r="B771" s="133" t="s">
        <v>2023</v>
      </c>
      <c r="C771" s="139" t="s">
        <v>1130</v>
      </c>
      <c r="D771" s="222">
        <v>0</v>
      </c>
      <c r="E771" s="134">
        <v>0</v>
      </c>
      <c r="F771" s="222">
        <v>0</v>
      </c>
      <c r="G771" s="223">
        <v>2019</v>
      </c>
      <c r="H771" s="223">
        <v>2020</v>
      </c>
      <c r="I771" s="224" t="s">
        <v>1481</v>
      </c>
      <c r="J771" s="224" t="s">
        <v>2224</v>
      </c>
      <c r="K771" s="225" t="s">
        <v>1481</v>
      </c>
      <c r="L771" s="225" t="s">
        <v>1481</v>
      </c>
      <c r="M771" s="226"/>
      <c r="N771" s="226"/>
    </row>
    <row r="772" spans="1:14" ht="78.75" x14ac:dyDescent="0.25">
      <c r="A772" s="205">
        <f t="shared" si="15"/>
        <v>677</v>
      </c>
      <c r="B772" s="133" t="s">
        <v>2024</v>
      </c>
      <c r="C772" s="139" t="s">
        <v>1131</v>
      </c>
      <c r="D772" s="222">
        <v>0</v>
      </c>
      <c r="E772" s="134">
        <v>0</v>
      </c>
      <c r="F772" s="222">
        <v>0</v>
      </c>
      <c r="G772" s="223">
        <v>2019</v>
      </c>
      <c r="H772" s="223">
        <v>2020</v>
      </c>
      <c r="I772" s="224" t="s">
        <v>2223</v>
      </c>
      <c r="J772" s="224" t="s">
        <v>2224</v>
      </c>
      <c r="K772" s="225" t="s">
        <v>2223</v>
      </c>
      <c r="L772" s="225" t="s">
        <v>2223</v>
      </c>
      <c r="M772" s="226"/>
      <c r="N772" s="226"/>
    </row>
    <row r="773" spans="1:14" s="232" customFormat="1" ht="78.75" x14ac:dyDescent="0.25">
      <c r="A773" s="205">
        <f t="shared" si="15"/>
        <v>678</v>
      </c>
      <c r="B773" s="133" t="s">
        <v>1132</v>
      </c>
      <c r="C773" s="138" t="s">
        <v>1748</v>
      </c>
      <c r="D773" s="222">
        <v>0</v>
      </c>
      <c r="E773" s="134">
        <v>0</v>
      </c>
      <c r="F773" s="222">
        <v>0</v>
      </c>
      <c r="G773" s="223">
        <v>2021</v>
      </c>
      <c r="H773" s="223">
        <v>2021</v>
      </c>
      <c r="I773" s="224" t="s">
        <v>1481</v>
      </c>
      <c r="J773" s="224" t="s">
        <v>2224</v>
      </c>
      <c r="K773" s="225" t="s">
        <v>1481</v>
      </c>
      <c r="L773" s="225" t="s">
        <v>1481</v>
      </c>
      <c r="M773" s="226"/>
      <c r="N773" s="226"/>
    </row>
    <row r="774" spans="1:14" ht="63" x14ac:dyDescent="0.25">
      <c r="A774" s="205">
        <f t="shared" si="15"/>
        <v>679</v>
      </c>
      <c r="B774" s="133" t="s">
        <v>2025</v>
      </c>
      <c r="C774" s="138" t="s">
        <v>1133</v>
      </c>
      <c r="D774" s="222">
        <v>0</v>
      </c>
      <c r="E774" s="134">
        <v>0</v>
      </c>
      <c r="F774" s="222">
        <v>0</v>
      </c>
      <c r="G774" s="223">
        <v>2019</v>
      </c>
      <c r="H774" s="223">
        <v>2020</v>
      </c>
      <c r="I774" s="224" t="s">
        <v>2223</v>
      </c>
      <c r="J774" s="224" t="s">
        <v>2224</v>
      </c>
      <c r="K774" s="225" t="s">
        <v>2223</v>
      </c>
      <c r="L774" s="225" t="s">
        <v>2223</v>
      </c>
      <c r="M774" s="226"/>
      <c r="N774" s="226"/>
    </row>
    <row r="775" spans="1:14" ht="47.25" x14ac:dyDescent="0.25">
      <c r="A775" s="205">
        <f t="shared" si="15"/>
        <v>680</v>
      </c>
      <c r="B775" s="133" t="s">
        <v>1134</v>
      </c>
      <c r="C775" s="138" t="s">
        <v>1749</v>
      </c>
      <c r="D775" s="222">
        <v>0</v>
      </c>
      <c r="E775" s="134">
        <v>0</v>
      </c>
      <c r="F775" s="222">
        <v>0</v>
      </c>
      <c r="G775" s="223">
        <v>2019</v>
      </c>
      <c r="H775" s="223">
        <v>2021</v>
      </c>
      <c r="I775" s="224" t="s">
        <v>1481</v>
      </c>
      <c r="J775" s="224" t="s">
        <v>2224</v>
      </c>
      <c r="K775" s="225" t="s">
        <v>1481</v>
      </c>
      <c r="L775" s="225" t="s">
        <v>1481</v>
      </c>
      <c r="M775" s="226"/>
      <c r="N775" s="226"/>
    </row>
    <row r="776" spans="1:14" ht="47.25" x14ac:dyDescent="0.25">
      <c r="A776" s="205">
        <f t="shared" si="15"/>
        <v>681</v>
      </c>
      <c r="B776" s="133" t="s">
        <v>2026</v>
      </c>
      <c r="C776" s="138" t="s">
        <v>2027</v>
      </c>
      <c r="D776" s="222">
        <v>0</v>
      </c>
      <c r="E776" s="134">
        <v>0</v>
      </c>
      <c r="F776" s="222">
        <v>0</v>
      </c>
      <c r="G776" s="228">
        <v>2019</v>
      </c>
      <c r="H776" s="228">
        <v>2020</v>
      </c>
      <c r="I776" s="224" t="s">
        <v>1481</v>
      </c>
      <c r="J776" s="224" t="s">
        <v>2224</v>
      </c>
      <c r="K776" s="229" t="s">
        <v>1481</v>
      </c>
      <c r="L776" s="229" t="s">
        <v>1481</v>
      </c>
      <c r="M776" s="226"/>
      <c r="N776" s="226"/>
    </row>
    <row r="777" spans="1:14" ht="31.5" x14ac:dyDescent="0.25">
      <c r="A777" s="205">
        <f t="shared" si="15"/>
        <v>682</v>
      </c>
      <c r="B777" s="133" t="s">
        <v>1135</v>
      </c>
      <c r="C777" s="138" t="s">
        <v>1136</v>
      </c>
      <c r="D777" s="222">
        <v>0</v>
      </c>
      <c r="E777" s="134">
        <v>0</v>
      </c>
      <c r="F777" s="222">
        <v>0.16750000000000001</v>
      </c>
      <c r="G777" s="223">
        <v>2018</v>
      </c>
      <c r="H777" s="223">
        <v>2020</v>
      </c>
      <c r="I777" s="224" t="s">
        <v>2223</v>
      </c>
      <c r="J777" s="224" t="s">
        <v>2224</v>
      </c>
      <c r="K777" s="225" t="s">
        <v>2223</v>
      </c>
      <c r="L777" s="225" t="s">
        <v>2223</v>
      </c>
      <c r="M777" s="226"/>
      <c r="N777" s="226"/>
    </row>
    <row r="778" spans="1:14" ht="30.75" x14ac:dyDescent="0.25">
      <c r="A778" s="205"/>
      <c r="B778" s="191" t="s">
        <v>468</v>
      </c>
      <c r="C778" s="188"/>
      <c r="D778" s="198">
        <v>2.46</v>
      </c>
      <c r="E778" s="201">
        <v>0</v>
      </c>
      <c r="F778" s="198">
        <v>7.00502</v>
      </c>
      <c r="G778" s="223"/>
      <c r="H778" s="247"/>
      <c r="I778" s="248"/>
      <c r="J778" s="248"/>
      <c r="K778" s="225"/>
      <c r="L778" s="250"/>
      <c r="M778" s="226"/>
      <c r="N778" s="226"/>
    </row>
    <row r="779" spans="1:14" ht="31.5" x14ac:dyDescent="0.25">
      <c r="A779" s="205">
        <f t="shared" si="15"/>
        <v>683</v>
      </c>
      <c r="B779" s="133" t="s">
        <v>1137</v>
      </c>
      <c r="C779" s="138" t="s">
        <v>1138</v>
      </c>
      <c r="D779" s="222">
        <v>0.25</v>
      </c>
      <c r="E779" s="134">
        <v>0</v>
      </c>
      <c r="F779" s="222">
        <v>1.7250000000000001</v>
      </c>
      <c r="G779" s="223">
        <v>2019</v>
      </c>
      <c r="H779" s="223">
        <v>2021</v>
      </c>
      <c r="I779" s="224" t="s">
        <v>2223</v>
      </c>
      <c r="J779" s="224" t="s">
        <v>2224</v>
      </c>
      <c r="K779" s="225" t="s">
        <v>2223</v>
      </c>
      <c r="L779" s="225" t="s">
        <v>2223</v>
      </c>
      <c r="M779" s="226"/>
      <c r="N779" s="226"/>
    </row>
    <row r="780" spans="1:14" ht="110.25" x14ac:dyDescent="0.25">
      <c r="A780" s="205">
        <f t="shared" si="15"/>
        <v>684</v>
      </c>
      <c r="B780" s="133" t="s">
        <v>2028</v>
      </c>
      <c r="C780" s="138" t="s">
        <v>1139</v>
      </c>
      <c r="D780" s="222">
        <v>0</v>
      </c>
      <c r="E780" s="134">
        <v>0</v>
      </c>
      <c r="F780" s="222">
        <v>0</v>
      </c>
      <c r="G780" s="223">
        <v>2019</v>
      </c>
      <c r="H780" s="223">
        <v>2021</v>
      </c>
      <c r="I780" s="224" t="s">
        <v>1481</v>
      </c>
      <c r="J780" s="224" t="s">
        <v>2224</v>
      </c>
      <c r="K780" s="225" t="s">
        <v>2223</v>
      </c>
      <c r="L780" s="225" t="s">
        <v>2223</v>
      </c>
      <c r="M780" s="226"/>
      <c r="N780" s="226"/>
    </row>
    <row r="781" spans="1:14" ht="47.25" x14ac:dyDescent="0.25">
      <c r="A781" s="205">
        <f t="shared" si="15"/>
        <v>685</v>
      </c>
      <c r="B781" s="133" t="s">
        <v>1140</v>
      </c>
      <c r="C781" s="138" t="s">
        <v>1141</v>
      </c>
      <c r="D781" s="222">
        <v>0</v>
      </c>
      <c r="E781" s="134">
        <v>0</v>
      </c>
      <c r="F781" s="222">
        <v>0</v>
      </c>
      <c r="G781" s="223">
        <v>2019</v>
      </c>
      <c r="H781" s="223">
        <v>2020</v>
      </c>
      <c r="I781" s="224" t="s">
        <v>1481</v>
      </c>
      <c r="J781" s="224" t="s">
        <v>2224</v>
      </c>
      <c r="K781" s="225" t="s">
        <v>2223</v>
      </c>
      <c r="L781" s="225" t="s">
        <v>2223</v>
      </c>
      <c r="M781" s="226"/>
      <c r="N781" s="226"/>
    </row>
    <row r="782" spans="1:14" ht="47.25" x14ac:dyDescent="0.25">
      <c r="A782" s="205">
        <f t="shared" si="15"/>
        <v>686</v>
      </c>
      <c r="B782" s="133" t="s">
        <v>1142</v>
      </c>
      <c r="C782" s="138" t="s">
        <v>1143</v>
      </c>
      <c r="D782" s="222">
        <v>0</v>
      </c>
      <c r="E782" s="134">
        <v>0</v>
      </c>
      <c r="F782" s="222">
        <v>0</v>
      </c>
      <c r="G782" s="223">
        <v>2020</v>
      </c>
      <c r="H782" s="223">
        <v>2022</v>
      </c>
      <c r="I782" s="224" t="s">
        <v>1481</v>
      </c>
      <c r="J782" s="224" t="s">
        <v>2224</v>
      </c>
      <c r="K782" s="225" t="s">
        <v>1481</v>
      </c>
      <c r="L782" s="225" t="s">
        <v>1481</v>
      </c>
      <c r="M782" s="226"/>
      <c r="N782" s="226"/>
    </row>
    <row r="783" spans="1:14" ht="47.25" x14ac:dyDescent="0.25">
      <c r="A783" s="205">
        <f t="shared" si="15"/>
        <v>687</v>
      </c>
      <c r="B783" s="133" t="s">
        <v>1144</v>
      </c>
      <c r="C783" s="138" t="s">
        <v>1145</v>
      </c>
      <c r="D783" s="222">
        <v>0.25</v>
      </c>
      <c r="E783" s="134">
        <v>0</v>
      </c>
      <c r="F783" s="222">
        <v>0.84</v>
      </c>
      <c r="G783" s="223">
        <v>2016</v>
      </c>
      <c r="H783" s="223">
        <v>2021</v>
      </c>
      <c r="I783" s="224" t="s">
        <v>2223</v>
      </c>
      <c r="J783" s="224" t="s">
        <v>2224</v>
      </c>
      <c r="K783" s="225" t="s">
        <v>2223</v>
      </c>
      <c r="L783" s="225" t="s">
        <v>2223</v>
      </c>
      <c r="M783" s="226"/>
      <c r="N783" s="226"/>
    </row>
    <row r="784" spans="1:14" ht="63" x14ac:dyDescent="0.25">
      <c r="A784" s="205">
        <f t="shared" si="15"/>
        <v>688</v>
      </c>
      <c r="B784" s="133" t="s">
        <v>1146</v>
      </c>
      <c r="C784" s="138" t="s">
        <v>1147</v>
      </c>
      <c r="D784" s="222">
        <v>0</v>
      </c>
      <c r="E784" s="134">
        <v>0</v>
      </c>
      <c r="F784" s="222">
        <v>0</v>
      </c>
      <c r="G784" s="223">
        <v>2016</v>
      </c>
      <c r="H784" s="223">
        <v>2025</v>
      </c>
      <c r="I784" s="224" t="s">
        <v>1481</v>
      </c>
      <c r="J784" s="224" t="s">
        <v>2224</v>
      </c>
      <c r="K784" s="225" t="s">
        <v>2223</v>
      </c>
      <c r="L784" s="225" t="s">
        <v>2223</v>
      </c>
      <c r="M784" s="226"/>
      <c r="N784" s="226"/>
    </row>
    <row r="785" spans="1:15" ht="47.25" x14ac:dyDescent="0.25">
      <c r="A785" s="205">
        <f t="shared" si="15"/>
        <v>689</v>
      </c>
      <c r="B785" s="133" t="s">
        <v>1148</v>
      </c>
      <c r="C785" s="138" t="s">
        <v>1149</v>
      </c>
      <c r="D785" s="222">
        <v>0</v>
      </c>
      <c r="E785" s="134">
        <v>0</v>
      </c>
      <c r="F785" s="222">
        <v>7.0000000000000001E-3</v>
      </c>
      <c r="G785" s="223">
        <v>2018</v>
      </c>
      <c r="H785" s="223">
        <v>2021</v>
      </c>
      <c r="I785" s="224" t="s">
        <v>2223</v>
      </c>
      <c r="J785" s="224" t="s">
        <v>2224</v>
      </c>
      <c r="K785" s="225" t="s">
        <v>2223</v>
      </c>
      <c r="L785" s="225" t="s">
        <v>2223</v>
      </c>
      <c r="M785" s="226"/>
      <c r="N785" s="226"/>
    </row>
    <row r="786" spans="1:15" ht="31.5" x14ac:dyDescent="0.25">
      <c r="A786" s="205">
        <f t="shared" si="15"/>
        <v>690</v>
      </c>
      <c r="B786" s="133" t="s">
        <v>1150</v>
      </c>
      <c r="C786" s="138" t="s">
        <v>1151</v>
      </c>
      <c r="D786" s="222">
        <v>0</v>
      </c>
      <c r="E786" s="134">
        <v>0</v>
      </c>
      <c r="F786" s="222">
        <v>6.6000000000000003E-2</v>
      </c>
      <c r="G786" s="223">
        <v>2018</v>
      </c>
      <c r="H786" s="223">
        <v>2021</v>
      </c>
      <c r="I786" s="224" t="s">
        <v>2223</v>
      </c>
      <c r="J786" s="224" t="s">
        <v>2224</v>
      </c>
      <c r="K786" s="225" t="s">
        <v>2223</v>
      </c>
      <c r="L786" s="225" t="s">
        <v>2223</v>
      </c>
      <c r="M786" s="226"/>
      <c r="N786" s="226"/>
    </row>
    <row r="787" spans="1:15" ht="47.25" x14ac:dyDescent="0.25">
      <c r="A787" s="205">
        <f t="shared" si="15"/>
        <v>691</v>
      </c>
      <c r="B787" s="133" t="s">
        <v>1152</v>
      </c>
      <c r="C787" s="138" t="s">
        <v>1153</v>
      </c>
      <c r="D787" s="222">
        <v>0</v>
      </c>
      <c r="E787" s="134">
        <v>0</v>
      </c>
      <c r="F787" s="222">
        <v>0.08</v>
      </c>
      <c r="G787" s="223">
        <v>2018</v>
      </c>
      <c r="H787" s="223">
        <v>2021</v>
      </c>
      <c r="I787" s="224" t="s">
        <v>2223</v>
      </c>
      <c r="J787" s="224" t="s">
        <v>2224</v>
      </c>
      <c r="K787" s="225" t="s">
        <v>2223</v>
      </c>
      <c r="L787" s="225" t="s">
        <v>2223</v>
      </c>
      <c r="M787" s="226"/>
      <c r="N787" s="226"/>
      <c r="O787" s="233"/>
    </row>
    <row r="788" spans="1:15" ht="31.5" x14ac:dyDescent="0.25">
      <c r="A788" s="205">
        <f t="shared" si="15"/>
        <v>692</v>
      </c>
      <c r="B788" s="133" t="s">
        <v>1154</v>
      </c>
      <c r="C788" s="138" t="s">
        <v>1155</v>
      </c>
      <c r="D788" s="222">
        <v>0</v>
      </c>
      <c r="E788" s="134">
        <v>0</v>
      </c>
      <c r="F788" s="222">
        <v>5.2699999999999997E-2</v>
      </c>
      <c r="G788" s="223">
        <v>2018</v>
      </c>
      <c r="H788" s="223">
        <v>2021</v>
      </c>
      <c r="I788" s="224" t="s">
        <v>2223</v>
      </c>
      <c r="J788" s="224" t="s">
        <v>2224</v>
      </c>
      <c r="K788" s="225" t="s">
        <v>2223</v>
      </c>
      <c r="L788" s="225" t="s">
        <v>2223</v>
      </c>
      <c r="M788" s="226"/>
      <c r="N788" s="226"/>
      <c r="O788" s="233"/>
    </row>
    <row r="789" spans="1:15" ht="47.25" x14ac:dyDescent="0.25">
      <c r="A789" s="205">
        <f t="shared" si="15"/>
        <v>693</v>
      </c>
      <c r="B789" s="133" t="s">
        <v>1156</v>
      </c>
      <c r="C789" s="138" t="s">
        <v>1157</v>
      </c>
      <c r="D789" s="222">
        <v>0</v>
      </c>
      <c r="E789" s="134">
        <v>0</v>
      </c>
      <c r="F789" s="222">
        <v>0</v>
      </c>
      <c r="G789" s="223">
        <v>2018</v>
      </c>
      <c r="H789" s="223">
        <v>2021</v>
      </c>
      <c r="I789" s="224" t="s">
        <v>1481</v>
      </c>
      <c r="J789" s="224" t="s">
        <v>2224</v>
      </c>
      <c r="K789" s="225" t="s">
        <v>1481</v>
      </c>
      <c r="L789" s="225" t="s">
        <v>1481</v>
      </c>
      <c r="M789" s="226"/>
      <c r="N789" s="226"/>
      <c r="O789" s="233"/>
    </row>
    <row r="790" spans="1:15" ht="47.25" x14ac:dyDescent="0.25">
      <c r="A790" s="205">
        <f t="shared" ref="A790:A853" si="16">IF(A789&gt;0,A789+1,A788+1)</f>
        <v>694</v>
      </c>
      <c r="B790" s="133" t="s">
        <v>1158</v>
      </c>
      <c r="C790" s="138" t="s">
        <v>1159</v>
      </c>
      <c r="D790" s="222">
        <v>0</v>
      </c>
      <c r="E790" s="134">
        <v>0</v>
      </c>
      <c r="F790" s="222">
        <v>6.3E-2</v>
      </c>
      <c r="G790" s="223">
        <v>2018</v>
      </c>
      <c r="H790" s="223">
        <v>2021</v>
      </c>
      <c r="I790" s="224" t="s">
        <v>2223</v>
      </c>
      <c r="J790" s="224" t="s">
        <v>2224</v>
      </c>
      <c r="K790" s="225" t="s">
        <v>2223</v>
      </c>
      <c r="L790" s="225" t="s">
        <v>2223</v>
      </c>
      <c r="M790" s="226"/>
      <c r="N790" s="226"/>
      <c r="O790" s="233"/>
    </row>
    <row r="791" spans="1:15" ht="31.5" x14ac:dyDescent="0.25">
      <c r="A791" s="205">
        <f t="shared" si="16"/>
        <v>695</v>
      </c>
      <c r="B791" s="133" t="s">
        <v>1160</v>
      </c>
      <c r="C791" s="138" t="s">
        <v>1161</v>
      </c>
      <c r="D791" s="222">
        <v>0</v>
      </c>
      <c r="E791" s="134">
        <v>0</v>
      </c>
      <c r="F791" s="222">
        <v>4.3999999999999997E-2</v>
      </c>
      <c r="G791" s="223">
        <v>2018</v>
      </c>
      <c r="H791" s="223">
        <v>2021</v>
      </c>
      <c r="I791" s="224" t="s">
        <v>2223</v>
      </c>
      <c r="J791" s="224" t="s">
        <v>2224</v>
      </c>
      <c r="K791" s="225" t="s">
        <v>2223</v>
      </c>
      <c r="L791" s="225" t="s">
        <v>2223</v>
      </c>
      <c r="M791" s="226"/>
      <c r="N791" s="226"/>
      <c r="O791" s="233"/>
    </row>
    <row r="792" spans="1:15" ht="47.25" x14ac:dyDescent="0.25">
      <c r="A792" s="205">
        <f t="shared" si="16"/>
        <v>696</v>
      </c>
      <c r="B792" s="133" t="s">
        <v>1162</v>
      </c>
      <c r="C792" s="138" t="s">
        <v>1163</v>
      </c>
      <c r="D792" s="222">
        <v>0</v>
      </c>
      <c r="E792" s="134">
        <v>0</v>
      </c>
      <c r="F792" s="222">
        <v>3.2000000000000001E-2</v>
      </c>
      <c r="G792" s="223">
        <v>2018</v>
      </c>
      <c r="H792" s="223">
        <v>2021</v>
      </c>
      <c r="I792" s="224" t="s">
        <v>2223</v>
      </c>
      <c r="J792" s="224" t="s">
        <v>2224</v>
      </c>
      <c r="K792" s="225" t="s">
        <v>2223</v>
      </c>
      <c r="L792" s="225" t="s">
        <v>2223</v>
      </c>
      <c r="M792" s="226"/>
      <c r="N792" s="226"/>
      <c r="O792" s="233"/>
    </row>
    <row r="793" spans="1:15" ht="47.25" x14ac:dyDescent="0.25">
      <c r="A793" s="205">
        <f t="shared" si="16"/>
        <v>697</v>
      </c>
      <c r="B793" s="133" t="s">
        <v>1164</v>
      </c>
      <c r="C793" s="138" t="s">
        <v>1165</v>
      </c>
      <c r="D793" s="222">
        <v>0</v>
      </c>
      <c r="E793" s="134">
        <v>0</v>
      </c>
      <c r="F793" s="222">
        <v>3.2000000000000001E-2</v>
      </c>
      <c r="G793" s="223">
        <v>2018</v>
      </c>
      <c r="H793" s="223">
        <v>2021</v>
      </c>
      <c r="I793" s="224" t="s">
        <v>2223</v>
      </c>
      <c r="J793" s="224" t="s">
        <v>2224</v>
      </c>
      <c r="K793" s="225" t="s">
        <v>2223</v>
      </c>
      <c r="L793" s="225" t="s">
        <v>2223</v>
      </c>
      <c r="M793" s="226"/>
      <c r="N793" s="226"/>
      <c r="O793" s="233"/>
    </row>
    <row r="794" spans="1:15" ht="47.25" x14ac:dyDescent="0.25">
      <c r="A794" s="205">
        <f t="shared" si="16"/>
        <v>698</v>
      </c>
      <c r="B794" s="133" t="s">
        <v>1166</v>
      </c>
      <c r="C794" s="138" t="s">
        <v>1167</v>
      </c>
      <c r="D794" s="222">
        <v>0</v>
      </c>
      <c r="E794" s="134">
        <v>0</v>
      </c>
      <c r="F794" s="222">
        <v>3.2000000000000001E-2</v>
      </c>
      <c r="G794" s="223">
        <v>2018</v>
      </c>
      <c r="H794" s="223">
        <v>2021</v>
      </c>
      <c r="I794" s="224" t="s">
        <v>2223</v>
      </c>
      <c r="J794" s="224" t="s">
        <v>2224</v>
      </c>
      <c r="K794" s="225" t="s">
        <v>2223</v>
      </c>
      <c r="L794" s="225" t="s">
        <v>2223</v>
      </c>
      <c r="M794" s="226"/>
      <c r="N794" s="226"/>
      <c r="O794" s="233"/>
    </row>
    <row r="795" spans="1:15" ht="47.25" x14ac:dyDescent="0.25">
      <c r="A795" s="205">
        <f t="shared" si="16"/>
        <v>699</v>
      </c>
      <c r="B795" s="133" t="s">
        <v>1168</v>
      </c>
      <c r="C795" s="138" t="s">
        <v>1169</v>
      </c>
      <c r="D795" s="222">
        <v>0</v>
      </c>
      <c r="E795" s="134">
        <v>0</v>
      </c>
      <c r="F795" s="222">
        <v>7.3999999999999996E-2</v>
      </c>
      <c r="G795" s="223">
        <v>2018</v>
      </c>
      <c r="H795" s="223">
        <v>2021</v>
      </c>
      <c r="I795" s="224" t="s">
        <v>2223</v>
      </c>
      <c r="J795" s="224" t="s">
        <v>2224</v>
      </c>
      <c r="K795" s="225" t="s">
        <v>2223</v>
      </c>
      <c r="L795" s="225" t="s">
        <v>2223</v>
      </c>
      <c r="M795" s="226"/>
      <c r="N795" s="226"/>
      <c r="O795" s="233"/>
    </row>
    <row r="796" spans="1:15" ht="47.25" x14ac:dyDescent="0.25">
      <c r="A796" s="205">
        <f t="shared" si="16"/>
        <v>700</v>
      </c>
      <c r="B796" s="133" t="s">
        <v>1170</v>
      </c>
      <c r="C796" s="138" t="s">
        <v>1171</v>
      </c>
      <c r="D796" s="222">
        <v>0</v>
      </c>
      <c r="E796" s="134">
        <v>0</v>
      </c>
      <c r="F796" s="222">
        <v>1.4E-2</v>
      </c>
      <c r="G796" s="223">
        <v>2018</v>
      </c>
      <c r="H796" s="223">
        <v>2021</v>
      </c>
      <c r="I796" s="224" t="s">
        <v>2223</v>
      </c>
      <c r="J796" s="224" t="s">
        <v>2224</v>
      </c>
      <c r="K796" s="225" t="s">
        <v>2223</v>
      </c>
      <c r="L796" s="225" t="s">
        <v>2223</v>
      </c>
      <c r="M796" s="226"/>
      <c r="N796" s="226"/>
      <c r="O796" s="233"/>
    </row>
    <row r="797" spans="1:15" ht="47.25" x14ac:dyDescent="0.25">
      <c r="A797" s="205">
        <f t="shared" si="16"/>
        <v>701</v>
      </c>
      <c r="B797" s="133" t="s">
        <v>1172</v>
      </c>
      <c r="C797" s="138" t="s">
        <v>1173</v>
      </c>
      <c r="D797" s="222">
        <v>0</v>
      </c>
      <c r="E797" s="134">
        <v>0</v>
      </c>
      <c r="F797" s="222">
        <v>4.2299999999999997E-2</v>
      </c>
      <c r="G797" s="223">
        <v>2018</v>
      </c>
      <c r="H797" s="223">
        <v>2021</v>
      </c>
      <c r="I797" s="224" t="s">
        <v>2223</v>
      </c>
      <c r="J797" s="224" t="s">
        <v>2224</v>
      </c>
      <c r="K797" s="225" t="s">
        <v>2223</v>
      </c>
      <c r="L797" s="225" t="s">
        <v>2223</v>
      </c>
      <c r="M797" s="226"/>
      <c r="N797" s="226"/>
      <c r="O797" s="233"/>
    </row>
    <row r="798" spans="1:15" ht="31.5" x14ac:dyDescent="0.25">
      <c r="A798" s="205">
        <f t="shared" si="16"/>
        <v>702</v>
      </c>
      <c r="B798" s="133" t="s">
        <v>1174</v>
      </c>
      <c r="C798" s="138" t="s">
        <v>1175</v>
      </c>
      <c r="D798" s="222">
        <v>0</v>
      </c>
      <c r="E798" s="134">
        <v>0</v>
      </c>
      <c r="F798" s="222">
        <v>7.5600000000000001E-2</v>
      </c>
      <c r="G798" s="223">
        <v>2018</v>
      </c>
      <c r="H798" s="223">
        <v>2021</v>
      </c>
      <c r="I798" s="224" t="s">
        <v>2223</v>
      </c>
      <c r="J798" s="224" t="s">
        <v>2224</v>
      </c>
      <c r="K798" s="225" t="s">
        <v>2223</v>
      </c>
      <c r="L798" s="225" t="s">
        <v>2223</v>
      </c>
      <c r="M798" s="226"/>
      <c r="N798" s="226"/>
      <c r="O798" s="233"/>
    </row>
    <row r="799" spans="1:15" ht="63" x14ac:dyDescent="0.25">
      <c r="A799" s="205">
        <f t="shared" si="16"/>
        <v>703</v>
      </c>
      <c r="B799" s="133" t="s">
        <v>1176</v>
      </c>
      <c r="C799" s="138" t="s">
        <v>1177</v>
      </c>
      <c r="D799" s="222">
        <v>0.25</v>
      </c>
      <c r="E799" s="134">
        <v>0</v>
      </c>
      <c r="F799" s="222">
        <v>5.5E-2</v>
      </c>
      <c r="G799" s="223">
        <v>2019</v>
      </c>
      <c r="H799" s="223">
        <v>2020</v>
      </c>
      <c r="I799" s="224" t="s">
        <v>2223</v>
      </c>
      <c r="J799" s="224" t="s">
        <v>2224</v>
      </c>
      <c r="K799" s="225" t="s">
        <v>2223</v>
      </c>
      <c r="L799" s="225" t="s">
        <v>2223</v>
      </c>
      <c r="M799" s="226"/>
      <c r="N799" s="226"/>
      <c r="O799" s="233"/>
    </row>
    <row r="800" spans="1:15" ht="63" x14ac:dyDescent="0.25">
      <c r="A800" s="205">
        <f t="shared" si="16"/>
        <v>704</v>
      </c>
      <c r="B800" s="133" t="s">
        <v>2029</v>
      </c>
      <c r="C800" s="138" t="s">
        <v>1178</v>
      </c>
      <c r="D800" s="222">
        <v>0</v>
      </c>
      <c r="E800" s="134">
        <v>0</v>
      </c>
      <c r="F800" s="222">
        <v>0</v>
      </c>
      <c r="G800" s="223">
        <v>2020</v>
      </c>
      <c r="H800" s="223">
        <v>2021</v>
      </c>
      <c r="I800" s="224" t="s">
        <v>2223</v>
      </c>
      <c r="J800" s="224" t="s">
        <v>2224</v>
      </c>
      <c r="K800" s="225" t="s">
        <v>2223</v>
      </c>
      <c r="L800" s="225" t="s">
        <v>2223</v>
      </c>
      <c r="M800" s="226"/>
      <c r="N800" s="226"/>
      <c r="O800" s="233"/>
    </row>
    <row r="801" spans="1:15" ht="63" x14ac:dyDescent="0.25">
      <c r="A801" s="205">
        <f t="shared" si="16"/>
        <v>705</v>
      </c>
      <c r="B801" s="133" t="s">
        <v>2030</v>
      </c>
      <c r="C801" s="139" t="s">
        <v>1179</v>
      </c>
      <c r="D801" s="222">
        <v>0.1</v>
      </c>
      <c r="E801" s="134">
        <v>0</v>
      </c>
      <c r="F801" s="222">
        <v>0.04</v>
      </c>
      <c r="G801" s="223">
        <v>2019</v>
      </c>
      <c r="H801" s="223">
        <v>2020</v>
      </c>
      <c r="I801" s="224" t="s">
        <v>2223</v>
      </c>
      <c r="J801" s="224" t="s">
        <v>2224</v>
      </c>
      <c r="K801" s="225" t="s">
        <v>2223</v>
      </c>
      <c r="L801" s="225" t="s">
        <v>2223</v>
      </c>
      <c r="M801" s="226"/>
      <c r="N801" s="226"/>
      <c r="O801" s="233"/>
    </row>
    <row r="802" spans="1:15" ht="63" x14ac:dyDescent="0.25">
      <c r="A802" s="205">
        <f t="shared" si="16"/>
        <v>706</v>
      </c>
      <c r="B802" s="133" t="s">
        <v>2031</v>
      </c>
      <c r="C802" s="139" t="s">
        <v>1180</v>
      </c>
      <c r="D802" s="222">
        <v>0.16</v>
      </c>
      <c r="E802" s="134">
        <v>0</v>
      </c>
      <c r="F802" s="222">
        <v>0.126</v>
      </c>
      <c r="G802" s="223">
        <v>2019</v>
      </c>
      <c r="H802" s="223">
        <v>2020</v>
      </c>
      <c r="I802" s="224" t="s">
        <v>2223</v>
      </c>
      <c r="J802" s="224" t="s">
        <v>2224</v>
      </c>
      <c r="K802" s="225" t="s">
        <v>2223</v>
      </c>
      <c r="L802" s="225" t="s">
        <v>2223</v>
      </c>
      <c r="M802" s="226"/>
      <c r="N802" s="226"/>
      <c r="O802" s="233"/>
    </row>
    <row r="803" spans="1:15" ht="78.75" x14ac:dyDescent="0.25">
      <c r="A803" s="205">
        <f t="shared" si="16"/>
        <v>707</v>
      </c>
      <c r="B803" s="133" t="s">
        <v>2032</v>
      </c>
      <c r="C803" s="139" t="s">
        <v>1181</v>
      </c>
      <c r="D803" s="222">
        <v>0.2</v>
      </c>
      <c r="E803" s="134">
        <v>0</v>
      </c>
      <c r="F803" s="222">
        <v>0.10058</v>
      </c>
      <c r="G803" s="223">
        <v>2019</v>
      </c>
      <c r="H803" s="223">
        <v>2021</v>
      </c>
      <c r="I803" s="224" t="s">
        <v>2223</v>
      </c>
      <c r="J803" s="224" t="s">
        <v>2224</v>
      </c>
      <c r="K803" s="225" t="s">
        <v>2223</v>
      </c>
      <c r="L803" s="225" t="s">
        <v>2223</v>
      </c>
      <c r="M803" s="226"/>
      <c r="N803" s="226"/>
      <c r="O803" s="233"/>
    </row>
    <row r="804" spans="1:15" ht="63" x14ac:dyDescent="0.25">
      <c r="A804" s="205">
        <f t="shared" si="16"/>
        <v>708</v>
      </c>
      <c r="B804" s="133" t="s">
        <v>2033</v>
      </c>
      <c r="C804" s="138" t="s">
        <v>1182</v>
      </c>
      <c r="D804" s="222">
        <v>0.25</v>
      </c>
      <c r="E804" s="134">
        <v>0</v>
      </c>
      <c r="F804" s="222">
        <v>0.18784000000000001</v>
      </c>
      <c r="G804" s="223">
        <v>2020</v>
      </c>
      <c r="H804" s="223">
        <v>2020</v>
      </c>
      <c r="I804" s="224" t="s">
        <v>2223</v>
      </c>
      <c r="J804" s="224" t="s">
        <v>2224</v>
      </c>
      <c r="K804" s="225" t="s">
        <v>2223</v>
      </c>
      <c r="L804" s="225" t="s">
        <v>2223</v>
      </c>
      <c r="M804" s="226"/>
      <c r="N804" s="226"/>
      <c r="O804" s="233"/>
    </row>
    <row r="805" spans="1:15" ht="47.25" x14ac:dyDescent="0.25">
      <c r="A805" s="205">
        <f t="shared" si="16"/>
        <v>709</v>
      </c>
      <c r="B805" s="133" t="s">
        <v>1183</v>
      </c>
      <c r="C805" s="138" t="s">
        <v>1750</v>
      </c>
      <c r="D805" s="222">
        <v>0</v>
      </c>
      <c r="E805" s="134">
        <v>0</v>
      </c>
      <c r="F805" s="222">
        <v>0</v>
      </c>
      <c r="G805" s="223">
        <v>2019</v>
      </c>
      <c r="H805" s="223">
        <v>2020</v>
      </c>
      <c r="I805" s="224" t="s">
        <v>2223</v>
      </c>
      <c r="J805" s="224" t="s">
        <v>2224</v>
      </c>
      <c r="K805" s="225" t="s">
        <v>1481</v>
      </c>
      <c r="L805" s="225" t="s">
        <v>1481</v>
      </c>
      <c r="M805" s="226"/>
      <c r="N805" s="226"/>
      <c r="O805" s="233"/>
    </row>
    <row r="806" spans="1:15" ht="63" x14ac:dyDescent="0.25">
      <c r="A806" s="205">
        <f t="shared" si="16"/>
        <v>710</v>
      </c>
      <c r="B806" s="133" t="s">
        <v>1184</v>
      </c>
      <c r="C806" s="138" t="s">
        <v>1751</v>
      </c>
      <c r="D806" s="222">
        <v>0.4</v>
      </c>
      <c r="E806" s="134">
        <v>0</v>
      </c>
      <c r="F806" s="222">
        <v>2.23</v>
      </c>
      <c r="G806" s="223">
        <v>2019</v>
      </c>
      <c r="H806" s="223">
        <v>2021</v>
      </c>
      <c r="I806" s="224" t="s">
        <v>2223</v>
      </c>
      <c r="J806" s="224" t="s">
        <v>2224</v>
      </c>
      <c r="K806" s="225" t="s">
        <v>2223</v>
      </c>
      <c r="L806" s="225" t="s">
        <v>2223</v>
      </c>
      <c r="M806" s="226"/>
      <c r="N806" s="226"/>
      <c r="O806" s="233"/>
    </row>
    <row r="807" spans="1:15" ht="47.25" x14ac:dyDescent="0.25">
      <c r="A807" s="205">
        <f t="shared" si="16"/>
        <v>711</v>
      </c>
      <c r="B807" s="133" t="s">
        <v>2034</v>
      </c>
      <c r="C807" s="138" t="s">
        <v>2035</v>
      </c>
      <c r="D807" s="222">
        <v>0.25</v>
      </c>
      <c r="E807" s="134">
        <v>0</v>
      </c>
      <c r="F807" s="222">
        <v>3.2000000000000001E-2</v>
      </c>
      <c r="G807" s="223">
        <v>2020</v>
      </c>
      <c r="H807" s="223">
        <v>2020</v>
      </c>
      <c r="I807" s="224" t="s">
        <v>2223</v>
      </c>
      <c r="J807" s="224" t="s">
        <v>2224</v>
      </c>
      <c r="K807" s="225" t="s">
        <v>2223</v>
      </c>
      <c r="L807" s="225" t="s">
        <v>2223</v>
      </c>
      <c r="M807" s="226"/>
      <c r="N807" s="226"/>
      <c r="O807" s="233"/>
    </row>
    <row r="808" spans="1:15" ht="47.25" x14ac:dyDescent="0.25">
      <c r="A808" s="205">
        <f t="shared" si="16"/>
        <v>712</v>
      </c>
      <c r="B808" s="133" t="s">
        <v>2036</v>
      </c>
      <c r="C808" s="138" t="s">
        <v>2037</v>
      </c>
      <c r="D808" s="222">
        <v>0.1</v>
      </c>
      <c r="E808" s="134">
        <v>0</v>
      </c>
      <c r="F808" s="222">
        <v>1.0269999999999999</v>
      </c>
      <c r="G808" s="223">
        <v>2020</v>
      </c>
      <c r="H808" s="223">
        <v>2020</v>
      </c>
      <c r="I808" s="224" t="s">
        <v>2223</v>
      </c>
      <c r="J808" s="224" t="s">
        <v>2224</v>
      </c>
      <c r="K808" s="225" t="s">
        <v>2223</v>
      </c>
      <c r="L808" s="225" t="s">
        <v>2223</v>
      </c>
      <c r="M808" s="226"/>
      <c r="N808" s="226"/>
      <c r="O808" s="233"/>
    </row>
    <row r="809" spans="1:15" ht="47.25" x14ac:dyDescent="0.25">
      <c r="A809" s="205">
        <f t="shared" si="16"/>
        <v>713</v>
      </c>
      <c r="B809" s="133" t="s">
        <v>2038</v>
      </c>
      <c r="C809" s="138" t="s">
        <v>2039</v>
      </c>
      <c r="D809" s="222">
        <v>0</v>
      </c>
      <c r="E809" s="134">
        <v>0</v>
      </c>
      <c r="F809" s="222">
        <v>0</v>
      </c>
      <c r="G809" s="223">
        <v>2020</v>
      </c>
      <c r="H809" s="223">
        <v>2021</v>
      </c>
      <c r="I809" s="224" t="s">
        <v>1481</v>
      </c>
      <c r="J809" s="224" t="s">
        <v>2224</v>
      </c>
      <c r="K809" s="225" t="s">
        <v>1481</v>
      </c>
      <c r="L809" s="225" t="s">
        <v>1481</v>
      </c>
      <c r="M809" s="226"/>
      <c r="N809" s="226"/>
      <c r="O809" s="233"/>
    </row>
    <row r="810" spans="1:15" ht="31.5" x14ac:dyDescent="0.25">
      <c r="A810" s="205">
        <f t="shared" si="16"/>
        <v>714</v>
      </c>
      <c r="B810" s="133" t="s">
        <v>1581</v>
      </c>
      <c r="C810" s="138" t="s">
        <v>1582</v>
      </c>
      <c r="D810" s="222">
        <v>0</v>
      </c>
      <c r="E810" s="134">
        <v>0</v>
      </c>
      <c r="F810" s="222">
        <v>0</v>
      </c>
      <c r="G810" s="223">
        <v>2016</v>
      </c>
      <c r="H810" s="223">
        <v>2021</v>
      </c>
      <c r="I810" s="224" t="s">
        <v>2223</v>
      </c>
      <c r="J810" s="224" t="s">
        <v>2224</v>
      </c>
      <c r="K810" s="225" t="s">
        <v>2223</v>
      </c>
      <c r="L810" s="225" t="s">
        <v>2223</v>
      </c>
      <c r="M810" s="226"/>
      <c r="N810" s="226"/>
      <c r="O810" s="233"/>
    </row>
    <row r="811" spans="1:15" ht="47.25" x14ac:dyDescent="0.25">
      <c r="A811" s="205">
        <f t="shared" si="16"/>
        <v>715</v>
      </c>
      <c r="B811" s="133" t="s">
        <v>1583</v>
      </c>
      <c r="C811" s="138" t="s">
        <v>1584</v>
      </c>
      <c r="D811" s="222">
        <v>0</v>
      </c>
      <c r="E811" s="134">
        <v>0</v>
      </c>
      <c r="F811" s="222">
        <v>0</v>
      </c>
      <c r="G811" s="223">
        <v>2020</v>
      </c>
      <c r="H811" s="223">
        <v>2021</v>
      </c>
      <c r="I811" s="224" t="s">
        <v>1481</v>
      </c>
      <c r="J811" s="224" t="s">
        <v>2224</v>
      </c>
      <c r="K811" s="225" t="s">
        <v>1481</v>
      </c>
      <c r="L811" s="225" t="s">
        <v>1481</v>
      </c>
      <c r="M811" s="226"/>
      <c r="N811" s="226"/>
      <c r="O811" s="233"/>
    </row>
    <row r="812" spans="1:15" ht="47.25" x14ac:dyDescent="0.25">
      <c r="A812" s="205">
        <f t="shared" si="16"/>
        <v>716</v>
      </c>
      <c r="B812" s="133" t="s">
        <v>1585</v>
      </c>
      <c r="C812" s="138" t="s">
        <v>1586</v>
      </c>
      <c r="D812" s="222">
        <v>0</v>
      </c>
      <c r="E812" s="134">
        <v>0</v>
      </c>
      <c r="F812" s="222">
        <v>0</v>
      </c>
      <c r="G812" s="223">
        <v>2015</v>
      </c>
      <c r="H812" s="223">
        <v>2021</v>
      </c>
      <c r="I812" s="224" t="s">
        <v>2223</v>
      </c>
      <c r="J812" s="224" t="s">
        <v>2224</v>
      </c>
      <c r="K812" s="225" t="s">
        <v>2223</v>
      </c>
      <c r="L812" s="225" t="s">
        <v>2223</v>
      </c>
      <c r="M812" s="226"/>
      <c r="N812" s="226"/>
      <c r="O812" s="233"/>
    </row>
    <row r="813" spans="1:15" ht="47.25" x14ac:dyDescent="0.25">
      <c r="A813" s="205">
        <f t="shared" si="16"/>
        <v>717</v>
      </c>
      <c r="B813" s="133" t="s">
        <v>1587</v>
      </c>
      <c r="C813" s="138" t="s">
        <v>1588</v>
      </c>
      <c r="D813" s="222">
        <v>0.25</v>
      </c>
      <c r="E813" s="134">
        <v>0</v>
      </c>
      <c r="F813" s="222">
        <v>2.7E-2</v>
      </c>
      <c r="G813" s="223">
        <v>2020</v>
      </c>
      <c r="H813" s="223">
        <v>2020</v>
      </c>
      <c r="I813" s="224" t="s">
        <v>2223</v>
      </c>
      <c r="J813" s="224" t="s">
        <v>2224</v>
      </c>
      <c r="K813" s="225" t="s">
        <v>2223</v>
      </c>
      <c r="L813" s="225" t="s">
        <v>2223</v>
      </c>
      <c r="M813" s="226"/>
      <c r="N813" s="226"/>
      <c r="O813" s="233"/>
    </row>
    <row r="814" spans="1:15" ht="47.25" x14ac:dyDescent="0.25">
      <c r="A814" s="205">
        <f t="shared" si="16"/>
        <v>718</v>
      </c>
      <c r="B814" s="133" t="s">
        <v>2040</v>
      </c>
      <c r="C814" s="138" t="s">
        <v>2041</v>
      </c>
      <c r="D814" s="222">
        <v>0</v>
      </c>
      <c r="E814" s="134">
        <v>0</v>
      </c>
      <c r="F814" s="222">
        <v>0</v>
      </c>
      <c r="G814" s="223">
        <v>2020</v>
      </c>
      <c r="H814" s="223">
        <v>2021</v>
      </c>
      <c r="I814" s="224" t="s">
        <v>1481</v>
      </c>
      <c r="J814" s="224" t="s">
        <v>2224</v>
      </c>
      <c r="K814" s="225" t="s">
        <v>1481</v>
      </c>
      <c r="L814" s="225" t="s">
        <v>1481</v>
      </c>
      <c r="M814" s="226"/>
      <c r="N814" s="226"/>
      <c r="O814" s="233"/>
    </row>
    <row r="815" spans="1:15" ht="47.25" x14ac:dyDescent="0.25">
      <c r="A815" s="205">
        <f t="shared" si="16"/>
        <v>719</v>
      </c>
      <c r="B815" s="133" t="s">
        <v>2042</v>
      </c>
      <c r="C815" s="138" t="s">
        <v>2043</v>
      </c>
      <c r="D815" s="222">
        <v>0</v>
      </c>
      <c r="E815" s="134">
        <v>0</v>
      </c>
      <c r="F815" s="222">
        <v>0</v>
      </c>
      <c r="G815" s="223">
        <v>2020</v>
      </c>
      <c r="H815" s="223">
        <v>2020</v>
      </c>
      <c r="I815" s="224" t="s">
        <v>1481</v>
      </c>
      <c r="J815" s="224" t="s">
        <v>2224</v>
      </c>
      <c r="K815" s="225" t="s">
        <v>1481</v>
      </c>
      <c r="L815" s="225" t="s">
        <v>1481</v>
      </c>
      <c r="M815" s="226"/>
      <c r="N815" s="226"/>
      <c r="O815" s="233"/>
    </row>
    <row r="816" spans="1:15" ht="47.25" x14ac:dyDescent="0.25">
      <c r="A816" s="205">
        <f t="shared" si="16"/>
        <v>720</v>
      </c>
      <c r="B816" s="133" t="s">
        <v>2044</v>
      </c>
      <c r="C816" s="138" t="s">
        <v>2045</v>
      </c>
      <c r="D816" s="222">
        <v>0</v>
      </c>
      <c r="E816" s="134">
        <v>0</v>
      </c>
      <c r="F816" s="222">
        <v>0</v>
      </c>
      <c r="G816" s="223">
        <v>2020</v>
      </c>
      <c r="H816" s="223">
        <v>2021</v>
      </c>
      <c r="I816" s="224" t="s">
        <v>2223</v>
      </c>
      <c r="J816" s="224" t="s">
        <v>2224</v>
      </c>
      <c r="K816" s="225" t="s">
        <v>1481</v>
      </c>
      <c r="L816" s="225" t="s">
        <v>1481</v>
      </c>
      <c r="M816" s="226"/>
      <c r="N816" s="226"/>
      <c r="O816" s="233"/>
    </row>
    <row r="817" spans="1:15" ht="47.25" x14ac:dyDescent="0.25">
      <c r="A817" s="205">
        <f t="shared" si="16"/>
        <v>721</v>
      </c>
      <c r="B817" s="133" t="s">
        <v>2046</v>
      </c>
      <c r="C817" s="138" t="s">
        <v>2047</v>
      </c>
      <c r="D817" s="222">
        <v>0</v>
      </c>
      <c r="E817" s="134">
        <v>0</v>
      </c>
      <c r="F817" s="222">
        <v>0</v>
      </c>
      <c r="G817" s="228">
        <v>2020</v>
      </c>
      <c r="H817" s="228">
        <v>2020</v>
      </c>
      <c r="I817" s="224" t="s">
        <v>2223</v>
      </c>
      <c r="J817" s="224" t="s">
        <v>2224</v>
      </c>
      <c r="K817" s="229" t="s">
        <v>1481</v>
      </c>
      <c r="L817" s="229" t="s">
        <v>1481</v>
      </c>
      <c r="M817" s="226"/>
      <c r="N817" s="226"/>
      <c r="O817" s="233"/>
    </row>
    <row r="818" spans="1:15" ht="47.25" x14ac:dyDescent="0.25">
      <c r="A818" s="205">
        <f t="shared" si="16"/>
        <v>722</v>
      </c>
      <c r="B818" s="133" t="s">
        <v>2048</v>
      </c>
      <c r="C818" s="138" t="s">
        <v>2049</v>
      </c>
      <c r="D818" s="222">
        <v>0</v>
      </c>
      <c r="E818" s="134">
        <v>0</v>
      </c>
      <c r="F818" s="222">
        <v>0</v>
      </c>
      <c r="G818" s="228">
        <v>2020</v>
      </c>
      <c r="H818" s="228">
        <v>2021</v>
      </c>
      <c r="I818" s="224" t="s">
        <v>1481</v>
      </c>
      <c r="J818" s="224" t="s">
        <v>2224</v>
      </c>
      <c r="K818" s="229" t="s">
        <v>1481</v>
      </c>
      <c r="L818" s="229" t="s">
        <v>1481</v>
      </c>
      <c r="M818" s="226"/>
      <c r="N818" s="226"/>
      <c r="O818" s="233"/>
    </row>
    <row r="819" spans="1:15" ht="47.25" x14ac:dyDescent="0.25">
      <c r="A819" s="205">
        <f t="shared" si="16"/>
        <v>723</v>
      </c>
      <c r="B819" s="133" t="s">
        <v>2050</v>
      </c>
      <c r="C819" s="138" t="s">
        <v>2051</v>
      </c>
      <c r="D819" s="222">
        <v>0</v>
      </c>
      <c r="E819" s="134">
        <v>0</v>
      </c>
      <c r="F819" s="222">
        <v>0</v>
      </c>
      <c r="G819" s="228">
        <v>2020</v>
      </c>
      <c r="H819" s="228">
        <v>2020</v>
      </c>
      <c r="I819" s="224" t="s">
        <v>2223</v>
      </c>
      <c r="J819" s="224" t="s">
        <v>2224</v>
      </c>
      <c r="K819" s="229" t="s">
        <v>1481</v>
      </c>
      <c r="L819" s="229" t="s">
        <v>1481</v>
      </c>
      <c r="M819" s="226"/>
      <c r="N819" s="226"/>
      <c r="O819" s="233"/>
    </row>
    <row r="820" spans="1:15" ht="30.75" x14ac:dyDescent="0.25">
      <c r="A820" s="205"/>
      <c r="B820" s="191" t="s">
        <v>483</v>
      </c>
      <c r="C820" s="188"/>
      <c r="D820" s="198">
        <v>0</v>
      </c>
      <c r="E820" s="201">
        <v>0</v>
      </c>
      <c r="F820" s="198">
        <v>0</v>
      </c>
      <c r="G820" s="223"/>
      <c r="H820" s="247"/>
      <c r="I820" s="248"/>
      <c r="J820" s="248"/>
      <c r="K820" s="225"/>
      <c r="L820" s="250"/>
      <c r="M820" s="226"/>
      <c r="N820" s="226"/>
      <c r="O820" s="233"/>
    </row>
    <row r="821" spans="1:15" ht="94.5" x14ac:dyDescent="0.25">
      <c r="A821" s="205">
        <f t="shared" si="16"/>
        <v>724</v>
      </c>
      <c r="B821" s="133" t="s">
        <v>1185</v>
      </c>
      <c r="C821" s="138" t="s">
        <v>1186</v>
      </c>
      <c r="D821" s="222">
        <v>0</v>
      </c>
      <c r="E821" s="134">
        <v>0</v>
      </c>
      <c r="F821" s="222">
        <v>0</v>
      </c>
      <c r="G821" s="223">
        <v>2016</v>
      </c>
      <c r="H821" s="223">
        <v>2022</v>
      </c>
      <c r="I821" s="224" t="s">
        <v>2223</v>
      </c>
      <c r="J821" s="224" t="s">
        <v>2224</v>
      </c>
      <c r="K821" s="225" t="s">
        <v>2223</v>
      </c>
      <c r="L821" s="225" t="s">
        <v>2223</v>
      </c>
      <c r="M821" s="226"/>
      <c r="N821" s="226"/>
      <c r="O821" s="233"/>
    </row>
    <row r="822" spans="1:15" ht="47.25" x14ac:dyDescent="0.25">
      <c r="A822" s="205">
        <f t="shared" si="16"/>
        <v>725</v>
      </c>
      <c r="B822" s="133" t="s">
        <v>1187</v>
      </c>
      <c r="C822" s="138" t="s">
        <v>1188</v>
      </c>
      <c r="D822" s="222">
        <v>0</v>
      </c>
      <c r="E822" s="134">
        <v>0</v>
      </c>
      <c r="F822" s="222">
        <v>0</v>
      </c>
      <c r="G822" s="223">
        <v>2016</v>
      </c>
      <c r="H822" s="223">
        <v>2021</v>
      </c>
      <c r="I822" s="224" t="s">
        <v>2223</v>
      </c>
      <c r="J822" s="224" t="s">
        <v>2224</v>
      </c>
      <c r="K822" s="225" t="s">
        <v>2223</v>
      </c>
      <c r="L822" s="225" t="s">
        <v>2223</v>
      </c>
      <c r="M822" s="226"/>
      <c r="N822" s="226"/>
      <c r="O822" s="233"/>
    </row>
    <row r="823" spans="1:15" ht="47.25" x14ac:dyDescent="0.25">
      <c r="A823" s="205">
        <f t="shared" si="16"/>
        <v>726</v>
      </c>
      <c r="B823" s="133" t="s">
        <v>1189</v>
      </c>
      <c r="C823" s="138" t="s">
        <v>1190</v>
      </c>
      <c r="D823" s="222">
        <v>0</v>
      </c>
      <c r="E823" s="134">
        <v>0</v>
      </c>
      <c r="F823" s="222">
        <v>0</v>
      </c>
      <c r="G823" s="223">
        <v>2018</v>
      </c>
      <c r="H823" s="223">
        <v>2022</v>
      </c>
      <c r="I823" s="224" t="s">
        <v>2223</v>
      </c>
      <c r="J823" s="224" t="s">
        <v>2224</v>
      </c>
      <c r="K823" s="225" t="s">
        <v>2223</v>
      </c>
      <c r="L823" s="225" t="s">
        <v>2223</v>
      </c>
      <c r="M823" s="226"/>
      <c r="N823" s="226"/>
      <c r="O823" s="233"/>
    </row>
    <row r="824" spans="1:15" ht="47.25" x14ac:dyDescent="0.25">
      <c r="A824" s="205">
        <f t="shared" si="16"/>
        <v>727</v>
      </c>
      <c r="B824" s="133" t="s">
        <v>1191</v>
      </c>
      <c r="C824" s="138" t="s">
        <v>1192</v>
      </c>
      <c r="D824" s="222">
        <v>0</v>
      </c>
      <c r="E824" s="134">
        <v>0</v>
      </c>
      <c r="F824" s="222">
        <v>0</v>
      </c>
      <c r="G824" s="223">
        <v>2018</v>
      </c>
      <c r="H824" s="223">
        <v>2021</v>
      </c>
      <c r="I824" s="224" t="s">
        <v>1481</v>
      </c>
      <c r="J824" s="224" t="s">
        <v>2224</v>
      </c>
      <c r="K824" s="225" t="s">
        <v>1481</v>
      </c>
      <c r="L824" s="225" t="s">
        <v>1481</v>
      </c>
      <c r="M824" s="226"/>
      <c r="N824" s="226"/>
      <c r="O824" s="233"/>
    </row>
    <row r="825" spans="1:15" ht="31.5" x14ac:dyDescent="0.25">
      <c r="A825" s="205">
        <f t="shared" si="16"/>
        <v>728</v>
      </c>
      <c r="B825" s="133" t="s">
        <v>1193</v>
      </c>
      <c r="C825" s="138" t="s">
        <v>1194</v>
      </c>
      <c r="D825" s="222">
        <v>0</v>
      </c>
      <c r="E825" s="134">
        <v>0</v>
      </c>
      <c r="F825" s="222">
        <v>0</v>
      </c>
      <c r="G825" s="223">
        <v>2012</v>
      </c>
      <c r="H825" s="223">
        <v>2020</v>
      </c>
      <c r="I825" s="224" t="s">
        <v>2223</v>
      </c>
      <c r="J825" s="224" t="s">
        <v>2224</v>
      </c>
      <c r="K825" s="225" t="s">
        <v>2223</v>
      </c>
      <c r="L825" s="225" t="s">
        <v>2223</v>
      </c>
      <c r="M825" s="226"/>
      <c r="N825" s="226"/>
      <c r="O825" s="233"/>
    </row>
    <row r="826" spans="1:15" ht="47.25" x14ac:dyDescent="0.25">
      <c r="A826" s="205">
        <f t="shared" si="16"/>
        <v>729</v>
      </c>
      <c r="B826" s="133" t="s">
        <v>1195</v>
      </c>
      <c r="C826" s="138" t="s">
        <v>1196</v>
      </c>
      <c r="D826" s="222">
        <v>0</v>
      </c>
      <c r="E826" s="134">
        <v>0</v>
      </c>
      <c r="F826" s="222">
        <v>0</v>
      </c>
      <c r="G826" s="223">
        <v>2013</v>
      </c>
      <c r="H826" s="223">
        <v>2022</v>
      </c>
      <c r="I826" s="224" t="s">
        <v>2223</v>
      </c>
      <c r="J826" s="224" t="s">
        <v>2224</v>
      </c>
      <c r="K826" s="225" t="s">
        <v>2223</v>
      </c>
      <c r="L826" s="225" t="s">
        <v>2223</v>
      </c>
      <c r="M826" s="226"/>
      <c r="N826" s="226"/>
      <c r="O826" s="233"/>
    </row>
    <row r="827" spans="1:15" ht="63" x14ac:dyDescent="0.25">
      <c r="A827" s="205">
        <f t="shared" si="16"/>
        <v>730</v>
      </c>
      <c r="B827" s="133" t="s">
        <v>1589</v>
      </c>
      <c r="C827" s="138" t="s">
        <v>1590</v>
      </c>
      <c r="D827" s="222">
        <v>0</v>
      </c>
      <c r="E827" s="134">
        <v>0</v>
      </c>
      <c r="F827" s="222">
        <v>0</v>
      </c>
      <c r="G827" s="223">
        <v>2015</v>
      </c>
      <c r="H827" s="223">
        <v>2021</v>
      </c>
      <c r="I827" s="224" t="s">
        <v>2223</v>
      </c>
      <c r="J827" s="224" t="s">
        <v>2224</v>
      </c>
      <c r="K827" s="225" t="s">
        <v>2223</v>
      </c>
      <c r="L827" s="225" t="s">
        <v>2223</v>
      </c>
      <c r="M827" s="226"/>
      <c r="N827" s="226"/>
      <c r="O827" s="233"/>
    </row>
    <row r="828" spans="1:15" ht="30.75" x14ac:dyDescent="0.25">
      <c r="A828" s="205"/>
      <c r="B828" s="191" t="s">
        <v>1197</v>
      </c>
      <c r="C828" s="188"/>
      <c r="D828" s="198">
        <v>0.4</v>
      </c>
      <c r="E828" s="201">
        <v>0</v>
      </c>
      <c r="F828" s="198">
        <v>0.88800000000000001</v>
      </c>
      <c r="G828" s="223"/>
      <c r="H828" s="247"/>
      <c r="I828" s="248"/>
      <c r="J828" s="248"/>
      <c r="K828" s="225"/>
      <c r="L828" s="250"/>
      <c r="M828" s="226"/>
      <c r="N828" s="226"/>
      <c r="O828" s="233"/>
    </row>
    <row r="829" spans="1:15" ht="31.5" x14ac:dyDescent="0.25">
      <c r="A829" s="205">
        <f t="shared" si="16"/>
        <v>731</v>
      </c>
      <c r="B829" s="133" t="s">
        <v>1198</v>
      </c>
      <c r="C829" s="138" t="s">
        <v>1199</v>
      </c>
      <c r="D829" s="222">
        <v>0.4</v>
      </c>
      <c r="E829" s="134">
        <v>0</v>
      </c>
      <c r="F829" s="222">
        <v>0.88800000000000001</v>
      </c>
      <c r="G829" s="223">
        <v>2018</v>
      </c>
      <c r="H829" s="223">
        <v>2020</v>
      </c>
      <c r="I829" s="224" t="s">
        <v>2223</v>
      </c>
      <c r="J829" s="224" t="s">
        <v>2224</v>
      </c>
      <c r="K829" s="225" t="s">
        <v>2223</v>
      </c>
      <c r="L829" s="225" t="s">
        <v>2223</v>
      </c>
      <c r="M829" s="226"/>
      <c r="N829" s="226"/>
      <c r="O829" s="233"/>
    </row>
    <row r="830" spans="1:15" ht="31.5" x14ac:dyDescent="0.25">
      <c r="A830" s="205">
        <f t="shared" si="16"/>
        <v>732</v>
      </c>
      <c r="B830" s="133" t="s">
        <v>1200</v>
      </c>
      <c r="C830" s="138" t="s">
        <v>1201</v>
      </c>
      <c r="D830" s="222">
        <v>0</v>
      </c>
      <c r="E830" s="134">
        <v>0</v>
      </c>
      <c r="F830" s="222">
        <v>0</v>
      </c>
      <c r="G830" s="223">
        <v>2018</v>
      </c>
      <c r="H830" s="223">
        <v>2020</v>
      </c>
      <c r="I830" s="224" t="s">
        <v>1481</v>
      </c>
      <c r="J830" s="224" t="s">
        <v>2224</v>
      </c>
      <c r="K830" s="225" t="s">
        <v>1481</v>
      </c>
      <c r="L830" s="225" t="s">
        <v>1481</v>
      </c>
      <c r="M830" s="226"/>
      <c r="N830" s="226"/>
      <c r="O830" s="233"/>
    </row>
    <row r="831" spans="1:15" ht="30.75" x14ac:dyDescent="0.25">
      <c r="A831" s="205"/>
      <c r="B831" s="191" t="s">
        <v>520</v>
      </c>
      <c r="C831" s="188"/>
      <c r="D831" s="198">
        <v>0</v>
      </c>
      <c r="E831" s="201">
        <v>0</v>
      </c>
      <c r="F831" s="198">
        <v>0</v>
      </c>
      <c r="G831" s="223"/>
      <c r="H831" s="247"/>
      <c r="I831" s="248"/>
      <c r="J831" s="248"/>
      <c r="K831" s="225"/>
      <c r="L831" s="250"/>
      <c r="M831" s="226"/>
      <c r="N831" s="226"/>
      <c r="O831" s="233"/>
    </row>
    <row r="832" spans="1:15" ht="31.5" x14ac:dyDescent="0.25">
      <c r="A832" s="205">
        <f t="shared" si="16"/>
        <v>733</v>
      </c>
      <c r="B832" s="133" t="s">
        <v>1202</v>
      </c>
      <c r="C832" s="139" t="s">
        <v>1203</v>
      </c>
      <c r="D832" s="222">
        <v>0</v>
      </c>
      <c r="E832" s="134">
        <v>0</v>
      </c>
      <c r="F832" s="222">
        <v>0</v>
      </c>
      <c r="G832" s="223">
        <v>2019</v>
      </c>
      <c r="H832" s="223">
        <v>2020</v>
      </c>
      <c r="I832" s="224" t="s">
        <v>1481</v>
      </c>
      <c r="J832" s="224" t="s">
        <v>2224</v>
      </c>
      <c r="K832" s="225" t="s">
        <v>1481</v>
      </c>
      <c r="L832" s="225" t="s">
        <v>1481</v>
      </c>
      <c r="M832" s="226"/>
      <c r="N832" s="226"/>
      <c r="O832" s="233"/>
    </row>
    <row r="833" spans="1:15" ht="78.75" x14ac:dyDescent="0.25">
      <c r="A833" s="205">
        <f t="shared" si="16"/>
        <v>734</v>
      </c>
      <c r="B833" s="133" t="s">
        <v>1591</v>
      </c>
      <c r="C833" s="139" t="s">
        <v>1592</v>
      </c>
      <c r="D833" s="222">
        <v>0</v>
      </c>
      <c r="E833" s="134">
        <v>0</v>
      </c>
      <c r="F833" s="222">
        <v>0</v>
      </c>
      <c r="G833" s="223">
        <v>2020</v>
      </c>
      <c r="H833" s="223">
        <v>2020</v>
      </c>
      <c r="I833" s="224" t="s">
        <v>1481</v>
      </c>
      <c r="J833" s="224" t="s">
        <v>2224</v>
      </c>
      <c r="K833" s="225" t="s">
        <v>2223</v>
      </c>
      <c r="L833" s="225" t="s">
        <v>2223</v>
      </c>
      <c r="M833" s="226"/>
      <c r="N833" s="226"/>
      <c r="O833" s="233"/>
    </row>
    <row r="834" spans="1:15" ht="30.75" x14ac:dyDescent="0.25">
      <c r="A834" s="205"/>
      <c r="B834" s="191" t="s">
        <v>691</v>
      </c>
      <c r="C834" s="188"/>
      <c r="D834" s="198">
        <v>1.6600000000000001</v>
      </c>
      <c r="E834" s="201">
        <v>0</v>
      </c>
      <c r="F834" s="198">
        <v>0.42300000000000004</v>
      </c>
      <c r="G834" s="223"/>
      <c r="H834" s="247"/>
      <c r="I834" s="248"/>
      <c r="J834" s="248"/>
      <c r="K834" s="225"/>
      <c r="L834" s="250"/>
      <c r="M834" s="226"/>
      <c r="N834" s="226"/>
      <c r="O834" s="233"/>
    </row>
    <row r="835" spans="1:15" ht="78.75" x14ac:dyDescent="0.25">
      <c r="A835" s="205">
        <f t="shared" si="16"/>
        <v>735</v>
      </c>
      <c r="B835" s="133" t="s">
        <v>2052</v>
      </c>
      <c r="C835" s="138" t="s">
        <v>1204</v>
      </c>
      <c r="D835" s="222">
        <v>0</v>
      </c>
      <c r="E835" s="134">
        <v>0</v>
      </c>
      <c r="F835" s="222">
        <v>0</v>
      </c>
      <c r="G835" s="223">
        <v>2016</v>
      </c>
      <c r="H835" s="223">
        <v>2023</v>
      </c>
      <c r="I835" s="224" t="s">
        <v>1481</v>
      </c>
      <c r="J835" s="224" t="s">
        <v>2224</v>
      </c>
      <c r="K835" s="225" t="s">
        <v>1481</v>
      </c>
      <c r="L835" s="225" t="s">
        <v>1481</v>
      </c>
      <c r="M835" s="226"/>
      <c r="N835" s="226"/>
      <c r="O835" s="233"/>
    </row>
    <row r="836" spans="1:15" ht="78.75" x14ac:dyDescent="0.25">
      <c r="A836" s="205">
        <f t="shared" si="16"/>
        <v>736</v>
      </c>
      <c r="B836" s="133" t="s">
        <v>2053</v>
      </c>
      <c r="C836" s="138" t="s">
        <v>1205</v>
      </c>
      <c r="D836" s="222">
        <v>0.63</v>
      </c>
      <c r="E836" s="134">
        <v>0</v>
      </c>
      <c r="F836" s="222">
        <v>0.26200000000000001</v>
      </c>
      <c r="G836" s="223">
        <v>2018</v>
      </c>
      <c r="H836" s="223">
        <v>2020</v>
      </c>
      <c r="I836" s="224" t="s">
        <v>2223</v>
      </c>
      <c r="J836" s="224" t="s">
        <v>2224</v>
      </c>
      <c r="K836" s="225" t="s">
        <v>2223</v>
      </c>
      <c r="L836" s="225" t="s">
        <v>2223</v>
      </c>
      <c r="M836" s="226"/>
      <c r="N836" s="226"/>
      <c r="O836" s="233"/>
    </row>
    <row r="837" spans="1:15" ht="63" x14ac:dyDescent="0.25">
      <c r="A837" s="205">
        <f t="shared" si="16"/>
        <v>737</v>
      </c>
      <c r="B837" s="133" t="s">
        <v>1206</v>
      </c>
      <c r="C837" s="138" t="s">
        <v>1207</v>
      </c>
      <c r="D837" s="222">
        <v>0</v>
      </c>
      <c r="E837" s="134">
        <v>0</v>
      </c>
      <c r="F837" s="222">
        <v>0</v>
      </c>
      <c r="G837" s="223">
        <v>2017</v>
      </c>
      <c r="H837" s="223">
        <v>2020</v>
      </c>
      <c r="I837" s="224" t="s">
        <v>2223</v>
      </c>
      <c r="J837" s="224" t="s">
        <v>2224</v>
      </c>
      <c r="K837" s="225" t="s">
        <v>2223</v>
      </c>
      <c r="L837" s="225" t="s">
        <v>2223</v>
      </c>
      <c r="M837" s="226"/>
      <c r="N837" s="226"/>
      <c r="O837" s="233"/>
    </row>
    <row r="838" spans="1:15" ht="78.75" x14ac:dyDescent="0.25">
      <c r="A838" s="205">
        <f t="shared" si="16"/>
        <v>738</v>
      </c>
      <c r="B838" s="133" t="s">
        <v>2054</v>
      </c>
      <c r="C838" s="138" t="s">
        <v>1208</v>
      </c>
      <c r="D838" s="222">
        <v>0</v>
      </c>
      <c r="E838" s="134">
        <v>0</v>
      </c>
      <c r="F838" s="222">
        <v>0</v>
      </c>
      <c r="G838" s="223">
        <v>2019</v>
      </c>
      <c r="H838" s="223">
        <v>2021</v>
      </c>
      <c r="I838" s="224" t="s">
        <v>1481</v>
      </c>
      <c r="J838" s="224" t="s">
        <v>2224</v>
      </c>
      <c r="K838" s="225" t="s">
        <v>1481</v>
      </c>
      <c r="L838" s="225" t="s">
        <v>1481</v>
      </c>
      <c r="M838" s="226"/>
      <c r="N838" s="226"/>
      <c r="O838" s="233"/>
    </row>
    <row r="839" spans="1:15" ht="63" x14ac:dyDescent="0.25">
      <c r="A839" s="205">
        <f t="shared" si="16"/>
        <v>739</v>
      </c>
      <c r="B839" s="133" t="s">
        <v>2055</v>
      </c>
      <c r="C839" s="138" t="s">
        <v>1209</v>
      </c>
      <c r="D839" s="222">
        <v>0.4</v>
      </c>
      <c r="E839" s="134">
        <v>0</v>
      </c>
      <c r="F839" s="222">
        <v>7.0999999999999994E-2</v>
      </c>
      <c r="G839" s="223">
        <v>2019</v>
      </c>
      <c r="H839" s="223">
        <v>2020</v>
      </c>
      <c r="I839" s="224" t="s">
        <v>2223</v>
      </c>
      <c r="J839" s="224" t="s">
        <v>2224</v>
      </c>
      <c r="K839" s="225" t="s">
        <v>2223</v>
      </c>
      <c r="L839" s="225" t="s">
        <v>2223</v>
      </c>
      <c r="M839" s="226"/>
      <c r="N839" s="226"/>
      <c r="O839" s="233"/>
    </row>
    <row r="840" spans="1:15" ht="63" x14ac:dyDescent="0.25">
      <c r="A840" s="205">
        <f t="shared" si="16"/>
        <v>740</v>
      </c>
      <c r="B840" s="133" t="s">
        <v>1210</v>
      </c>
      <c r="C840" s="139" t="s">
        <v>1211</v>
      </c>
      <c r="D840" s="222">
        <v>0</v>
      </c>
      <c r="E840" s="134">
        <v>0</v>
      </c>
      <c r="F840" s="222">
        <v>0</v>
      </c>
      <c r="G840" s="223">
        <v>2019</v>
      </c>
      <c r="H840" s="223">
        <v>2021</v>
      </c>
      <c r="I840" s="224" t="s">
        <v>2223</v>
      </c>
      <c r="J840" s="224" t="s">
        <v>2224</v>
      </c>
      <c r="K840" s="225" t="s">
        <v>2223</v>
      </c>
      <c r="L840" s="225" t="s">
        <v>2223</v>
      </c>
      <c r="M840" s="226"/>
      <c r="N840" s="226"/>
      <c r="O840" s="233"/>
    </row>
    <row r="841" spans="1:15" ht="63" x14ac:dyDescent="0.25">
      <c r="A841" s="205">
        <f t="shared" si="16"/>
        <v>741</v>
      </c>
      <c r="B841" s="133" t="s">
        <v>1212</v>
      </c>
      <c r="C841" s="139" t="s">
        <v>1213</v>
      </c>
      <c r="D841" s="222">
        <v>0.63</v>
      </c>
      <c r="E841" s="134">
        <v>0</v>
      </c>
      <c r="F841" s="222">
        <v>0.09</v>
      </c>
      <c r="G841" s="223">
        <v>2019</v>
      </c>
      <c r="H841" s="223">
        <v>2021</v>
      </c>
      <c r="I841" s="224" t="s">
        <v>2223</v>
      </c>
      <c r="J841" s="224" t="s">
        <v>2224</v>
      </c>
      <c r="K841" s="225" t="s">
        <v>2223</v>
      </c>
      <c r="L841" s="225" t="s">
        <v>2223</v>
      </c>
      <c r="M841" s="226"/>
      <c r="N841" s="226"/>
      <c r="O841" s="233"/>
    </row>
    <row r="842" spans="1:15" ht="63" x14ac:dyDescent="0.25">
      <c r="A842" s="205">
        <f t="shared" si="16"/>
        <v>742</v>
      </c>
      <c r="B842" s="133" t="s">
        <v>2056</v>
      </c>
      <c r="C842" s="138" t="s">
        <v>1214</v>
      </c>
      <c r="D842" s="222">
        <v>0</v>
      </c>
      <c r="E842" s="134">
        <v>0</v>
      </c>
      <c r="F842" s="222">
        <v>0</v>
      </c>
      <c r="G842" s="223">
        <v>2019</v>
      </c>
      <c r="H842" s="223">
        <v>2021</v>
      </c>
      <c r="I842" s="224" t="s">
        <v>2223</v>
      </c>
      <c r="J842" s="224" t="s">
        <v>2224</v>
      </c>
      <c r="K842" s="225" t="s">
        <v>1481</v>
      </c>
      <c r="L842" s="225" t="s">
        <v>1481</v>
      </c>
      <c r="M842" s="226"/>
      <c r="N842" s="226"/>
      <c r="O842" s="233"/>
    </row>
    <row r="843" spans="1:15" ht="63" x14ac:dyDescent="0.25">
      <c r="A843" s="205">
        <f t="shared" si="16"/>
        <v>743</v>
      </c>
      <c r="B843" s="133" t="s">
        <v>1215</v>
      </c>
      <c r="C843" s="138" t="s">
        <v>1216</v>
      </c>
      <c r="D843" s="222">
        <v>0</v>
      </c>
      <c r="E843" s="134">
        <v>0</v>
      </c>
      <c r="F843" s="222">
        <v>0</v>
      </c>
      <c r="G843" s="223">
        <v>2018</v>
      </c>
      <c r="H843" s="223">
        <v>2020</v>
      </c>
      <c r="I843" s="224" t="s">
        <v>2223</v>
      </c>
      <c r="J843" s="224" t="s">
        <v>2224</v>
      </c>
      <c r="K843" s="225" t="s">
        <v>2223</v>
      </c>
      <c r="L843" s="225" t="s">
        <v>2223</v>
      </c>
      <c r="M843" s="226"/>
      <c r="N843" s="226"/>
      <c r="O843" s="233"/>
    </row>
    <row r="844" spans="1:15" ht="63" x14ac:dyDescent="0.25">
      <c r="A844" s="205">
        <f t="shared" si="16"/>
        <v>744</v>
      </c>
      <c r="B844" s="133" t="s">
        <v>2057</v>
      </c>
      <c r="C844" s="138" t="s">
        <v>1217</v>
      </c>
      <c r="D844" s="222">
        <v>0</v>
      </c>
      <c r="E844" s="134">
        <v>0</v>
      </c>
      <c r="F844" s="222">
        <v>0</v>
      </c>
      <c r="G844" s="223">
        <v>2020</v>
      </c>
      <c r="H844" s="223">
        <v>2021</v>
      </c>
      <c r="I844" s="224" t="s">
        <v>2223</v>
      </c>
      <c r="J844" s="224" t="s">
        <v>2224</v>
      </c>
      <c r="K844" s="225" t="s">
        <v>2223</v>
      </c>
      <c r="L844" s="225" t="s">
        <v>2223</v>
      </c>
      <c r="M844" s="226"/>
      <c r="N844" s="226"/>
      <c r="O844" s="233"/>
    </row>
    <row r="845" spans="1:15" ht="30.75" x14ac:dyDescent="0.25">
      <c r="A845" s="205"/>
      <c r="B845" s="191" t="s">
        <v>607</v>
      </c>
      <c r="C845" s="188"/>
      <c r="D845" s="198">
        <v>0</v>
      </c>
      <c r="E845" s="201">
        <v>0</v>
      </c>
      <c r="F845" s="198">
        <v>0</v>
      </c>
      <c r="G845" s="223"/>
      <c r="H845" s="247"/>
      <c r="I845" s="248"/>
      <c r="J845" s="248"/>
      <c r="K845" s="225"/>
      <c r="L845" s="250"/>
      <c r="M845" s="226"/>
      <c r="N845" s="226"/>
      <c r="O845" s="233"/>
    </row>
    <row r="846" spans="1:15" ht="47.25" x14ac:dyDescent="0.25">
      <c r="A846" s="205">
        <f t="shared" si="16"/>
        <v>745</v>
      </c>
      <c r="B846" s="133" t="s">
        <v>1218</v>
      </c>
      <c r="C846" s="138" t="s">
        <v>1219</v>
      </c>
      <c r="D846" s="222">
        <v>0</v>
      </c>
      <c r="E846" s="134">
        <v>0</v>
      </c>
      <c r="F846" s="222">
        <v>0</v>
      </c>
      <c r="G846" s="223">
        <v>2019</v>
      </c>
      <c r="H846" s="223">
        <v>2025</v>
      </c>
      <c r="I846" s="224" t="s">
        <v>1481</v>
      </c>
      <c r="J846" s="224" t="s">
        <v>2224</v>
      </c>
      <c r="K846" s="225" t="s">
        <v>1481</v>
      </c>
      <c r="L846" s="225" t="s">
        <v>1481</v>
      </c>
      <c r="M846" s="226"/>
      <c r="N846" s="226"/>
      <c r="O846" s="233"/>
    </row>
    <row r="847" spans="1:15" ht="30.75" x14ac:dyDescent="0.25">
      <c r="A847" s="205"/>
      <c r="B847" s="191" t="s">
        <v>617</v>
      </c>
      <c r="C847" s="188"/>
      <c r="D847" s="198">
        <v>0</v>
      </c>
      <c r="E847" s="201">
        <v>0</v>
      </c>
      <c r="F847" s="198">
        <v>0</v>
      </c>
      <c r="G847" s="223"/>
      <c r="H847" s="247"/>
      <c r="I847" s="248"/>
      <c r="J847" s="248"/>
      <c r="K847" s="225"/>
      <c r="L847" s="250"/>
      <c r="M847" s="226"/>
      <c r="N847" s="226"/>
      <c r="O847" s="233"/>
    </row>
    <row r="848" spans="1:15" ht="31.5" x14ac:dyDescent="0.25">
      <c r="A848" s="205">
        <f t="shared" si="16"/>
        <v>746</v>
      </c>
      <c r="B848" s="133" t="s">
        <v>1220</v>
      </c>
      <c r="C848" s="138" t="s">
        <v>1221</v>
      </c>
      <c r="D848" s="222">
        <v>0</v>
      </c>
      <c r="E848" s="134">
        <v>0</v>
      </c>
      <c r="F848" s="222">
        <v>0</v>
      </c>
      <c r="G848" s="223">
        <v>2018</v>
      </c>
      <c r="H848" s="223">
        <v>2022</v>
      </c>
      <c r="I848" s="224" t="s">
        <v>1481</v>
      </c>
      <c r="J848" s="224" t="s">
        <v>2224</v>
      </c>
      <c r="K848" s="225" t="s">
        <v>2223</v>
      </c>
      <c r="L848" s="225" t="s">
        <v>2223</v>
      </c>
      <c r="M848" s="226"/>
      <c r="N848" s="226"/>
      <c r="O848" s="233"/>
    </row>
    <row r="849" spans="1:15" ht="30.75" x14ac:dyDescent="0.25">
      <c r="A849" s="205"/>
      <c r="B849" s="191" t="s">
        <v>646</v>
      </c>
      <c r="C849" s="188"/>
      <c r="D849" s="198">
        <v>0.88</v>
      </c>
      <c r="E849" s="201">
        <v>0</v>
      </c>
      <c r="F849" s="198">
        <v>5.6000000000000001E-2</v>
      </c>
      <c r="G849" s="223"/>
      <c r="H849" s="247"/>
      <c r="I849" s="248"/>
      <c r="J849" s="248"/>
      <c r="K849" s="225"/>
      <c r="L849" s="250"/>
      <c r="M849" s="226"/>
      <c r="N849" s="226"/>
      <c r="O849" s="233"/>
    </row>
    <row r="850" spans="1:15" ht="78.75" x14ac:dyDescent="0.25">
      <c r="A850" s="205">
        <f t="shared" si="16"/>
        <v>747</v>
      </c>
      <c r="B850" s="133" t="s">
        <v>2058</v>
      </c>
      <c r="C850" s="138" t="s">
        <v>1222</v>
      </c>
      <c r="D850" s="222">
        <v>0</v>
      </c>
      <c r="E850" s="134">
        <v>0</v>
      </c>
      <c r="F850" s="222">
        <v>0</v>
      </c>
      <c r="G850" s="223">
        <v>2018</v>
      </c>
      <c r="H850" s="223">
        <v>2021</v>
      </c>
      <c r="I850" s="224" t="s">
        <v>2223</v>
      </c>
      <c r="J850" s="224" t="s">
        <v>2224</v>
      </c>
      <c r="K850" s="225" t="s">
        <v>2223</v>
      </c>
      <c r="L850" s="225" t="s">
        <v>2223</v>
      </c>
      <c r="M850" s="226"/>
      <c r="N850" s="226"/>
      <c r="O850" s="233"/>
    </row>
    <row r="851" spans="1:15" ht="63" x14ac:dyDescent="0.25">
      <c r="A851" s="205">
        <f t="shared" si="16"/>
        <v>748</v>
      </c>
      <c r="B851" s="133" t="s">
        <v>2059</v>
      </c>
      <c r="C851" s="138" t="s">
        <v>1223</v>
      </c>
      <c r="D851" s="222">
        <v>0.25</v>
      </c>
      <c r="E851" s="134">
        <v>0</v>
      </c>
      <c r="F851" s="222">
        <v>5.6000000000000001E-2</v>
      </c>
      <c r="G851" s="223">
        <v>2019</v>
      </c>
      <c r="H851" s="223">
        <v>2021</v>
      </c>
      <c r="I851" s="224" t="s">
        <v>2223</v>
      </c>
      <c r="J851" s="224" t="s">
        <v>2224</v>
      </c>
      <c r="K851" s="225" t="s">
        <v>2223</v>
      </c>
      <c r="L851" s="225" t="s">
        <v>2223</v>
      </c>
      <c r="M851" s="226"/>
      <c r="N851" s="226"/>
      <c r="O851" s="233"/>
    </row>
    <row r="852" spans="1:15" ht="31.5" x14ac:dyDescent="0.25">
      <c r="A852" s="205">
        <f t="shared" si="16"/>
        <v>749</v>
      </c>
      <c r="B852" s="133" t="s">
        <v>1224</v>
      </c>
      <c r="C852" s="138" t="s">
        <v>1225</v>
      </c>
      <c r="D852" s="222">
        <v>0</v>
      </c>
      <c r="E852" s="134">
        <v>0</v>
      </c>
      <c r="F852" s="222">
        <v>0</v>
      </c>
      <c r="G852" s="223">
        <v>2020</v>
      </c>
      <c r="H852" s="223">
        <v>2021</v>
      </c>
      <c r="I852" s="224" t="s">
        <v>1481</v>
      </c>
      <c r="J852" s="224" t="s">
        <v>2224</v>
      </c>
      <c r="K852" s="225" t="s">
        <v>1481</v>
      </c>
      <c r="L852" s="225" t="s">
        <v>1481</v>
      </c>
      <c r="M852" s="226"/>
      <c r="N852" s="226"/>
      <c r="O852" s="233"/>
    </row>
    <row r="853" spans="1:15" ht="63" x14ac:dyDescent="0.25">
      <c r="A853" s="205">
        <f t="shared" si="16"/>
        <v>750</v>
      </c>
      <c r="B853" s="133" t="s">
        <v>2060</v>
      </c>
      <c r="C853" s="139" t="s">
        <v>1226</v>
      </c>
      <c r="D853" s="222">
        <v>0</v>
      </c>
      <c r="E853" s="134">
        <v>0</v>
      </c>
      <c r="F853" s="222">
        <v>0</v>
      </c>
      <c r="G853" s="223">
        <v>2019</v>
      </c>
      <c r="H853" s="223">
        <v>2021</v>
      </c>
      <c r="I853" s="224" t="s">
        <v>1481</v>
      </c>
      <c r="J853" s="224" t="s">
        <v>2224</v>
      </c>
      <c r="K853" s="225" t="s">
        <v>2223</v>
      </c>
      <c r="L853" s="225" t="s">
        <v>2223</v>
      </c>
      <c r="M853" s="226"/>
      <c r="N853" s="226"/>
      <c r="O853" s="233"/>
    </row>
    <row r="854" spans="1:15" ht="78.75" x14ac:dyDescent="0.25">
      <c r="A854" s="205">
        <f t="shared" ref="A854:A916" si="17">IF(A853&gt;0,A853+1,A852+1)</f>
        <v>751</v>
      </c>
      <c r="B854" s="133" t="s">
        <v>2061</v>
      </c>
      <c r="C854" s="138" t="s">
        <v>1752</v>
      </c>
      <c r="D854" s="222">
        <v>0</v>
      </c>
      <c r="E854" s="134">
        <v>0</v>
      </c>
      <c r="F854" s="222">
        <v>0</v>
      </c>
      <c r="G854" s="223">
        <v>2020</v>
      </c>
      <c r="H854" s="223">
        <v>2020</v>
      </c>
      <c r="I854" s="224" t="s">
        <v>2223</v>
      </c>
      <c r="J854" s="224" t="s">
        <v>2224</v>
      </c>
      <c r="K854" s="225" t="s">
        <v>1481</v>
      </c>
      <c r="L854" s="225" t="s">
        <v>1481</v>
      </c>
      <c r="M854" s="226"/>
      <c r="N854" s="226"/>
      <c r="O854" s="233"/>
    </row>
    <row r="855" spans="1:15" ht="63" x14ac:dyDescent="0.25">
      <c r="A855" s="205">
        <f t="shared" si="17"/>
        <v>752</v>
      </c>
      <c r="B855" s="133" t="s">
        <v>2062</v>
      </c>
      <c r="C855" s="138" t="s">
        <v>1227</v>
      </c>
      <c r="D855" s="222">
        <v>0</v>
      </c>
      <c r="E855" s="134">
        <v>0</v>
      </c>
      <c r="F855" s="222">
        <v>0</v>
      </c>
      <c r="G855" s="223">
        <v>2019</v>
      </c>
      <c r="H855" s="223">
        <v>2020</v>
      </c>
      <c r="I855" s="224" t="s">
        <v>1481</v>
      </c>
      <c r="J855" s="224" t="s">
        <v>2224</v>
      </c>
      <c r="K855" s="225" t="s">
        <v>2223</v>
      </c>
      <c r="L855" s="225" t="s">
        <v>2223</v>
      </c>
      <c r="M855" s="226"/>
      <c r="N855" s="226"/>
      <c r="O855" s="233"/>
    </row>
    <row r="856" spans="1:15" ht="78.75" x14ac:dyDescent="0.25">
      <c r="A856" s="205">
        <f t="shared" si="17"/>
        <v>753</v>
      </c>
      <c r="B856" s="133" t="s">
        <v>1228</v>
      </c>
      <c r="C856" s="138" t="s">
        <v>1229</v>
      </c>
      <c r="D856" s="222">
        <v>0.63</v>
      </c>
      <c r="E856" s="134">
        <v>0</v>
      </c>
      <c r="F856" s="222">
        <v>0</v>
      </c>
      <c r="G856" s="223">
        <v>2019</v>
      </c>
      <c r="H856" s="223">
        <v>2020</v>
      </c>
      <c r="I856" s="224" t="s">
        <v>2223</v>
      </c>
      <c r="J856" s="224" t="s">
        <v>2224</v>
      </c>
      <c r="K856" s="225" t="s">
        <v>2223</v>
      </c>
      <c r="L856" s="225" t="s">
        <v>2223</v>
      </c>
      <c r="M856" s="226"/>
      <c r="N856" s="226"/>
      <c r="O856" s="233"/>
    </row>
    <row r="857" spans="1:15" ht="47.25" x14ac:dyDescent="0.25">
      <c r="A857" s="205">
        <f t="shared" si="17"/>
        <v>754</v>
      </c>
      <c r="B857" s="133" t="s">
        <v>2063</v>
      </c>
      <c r="C857" s="138" t="s">
        <v>2064</v>
      </c>
      <c r="D857" s="222">
        <v>0</v>
      </c>
      <c r="E857" s="134">
        <v>0</v>
      </c>
      <c r="F857" s="222">
        <v>0</v>
      </c>
      <c r="G857" s="223">
        <v>2020</v>
      </c>
      <c r="H857" s="223">
        <v>2020</v>
      </c>
      <c r="I857" s="224" t="s">
        <v>1481</v>
      </c>
      <c r="J857" s="224" t="s">
        <v>2224</v>
      </c>
      <c r="K857" s="225" t="s">
        <v>1481</v>
      </c>
      <c r="L857" s="225" t="s">
        <v>1481</v>
      </c>
      <c r="M857" s="226"/>
      <c r="N857" s="226"/>
      <c r="O857" s="233"/>
    </row>
    <row r="858" spans="1:15" ht="30.75" x14ac:dyDescent="0.25">
      <c r="A858" s="205"/>
      <c r="B858" s="191" t="s">
        <v>624</v>
      </c>
      <c r="C858" s="188"/>
      <c r="D858" s="198">
        <v>0</v>
      </c>
      <c r="E858" s="201">
        <v>0</v>
      </c>
      <c r="F858" s="198">
        <v>0</v>
      </c>
      <c r="G858" s="223"/>
      <c r="H858" s="247"/>
      <c r="I858" s="248"/>
      <c r="J858" s="248"/>
      <c r="K858" s="225"/>
      <c r="L858" s="250"/>
      <c r="M858" s="226"/>
      <c r="N858" s="226"/>
      <c r="O858" s="233"/>
    </row>
    <row r="859" spans="1:15" ht="63" x14ac:dyDescent="0.25">
      <c r="A859" s="205">
        <f t="shared" si="17"/>
        <v>755</v>
      </c>
      <c r="B859" s="133" t="s">
        <v>1230</v>
      </c>
      <c r="C859" s="138" t="s">
        <v>1231</v>
      </c>
      <c r="D859" s="222">
        <v>0</v>
      </c>
      <c r="E859" s="134">
        <v>0</v>
      </c>
      <c r="F859" s="222">
        <v>0</v>
      </c>
      <c r="G859" s="223">
        <v>2018</v>
      </c>
      <c r="H859" s="223">
        <v>2021</v>
      </c>
      <c r="I859" s="224" t="s">
        <v>1481</v>
      </c>
      <c r="J859" s="224" t="s">
        <v>2224</v>
      </c>
      <c r="K859" s="225" t="s">
        <v>2223</v>
      </c>
      <c r="L859" s="225" t="s">
        <v>2223</v>
      </c>
      <c r="M859" s="226"/>
      <c r="N859" s="226"/>
      <c r="O859" s="233"/>
    </row>
    <row r="860" spans="1:15" ht="31.5" x14ac:dyDescent="0.25">
      <c r="A860" s="205">
        <f t="shared" si="17"/>
        <v>756</v>
      </c>
      <c r="B860" s="133" t="s">
        <v>1593</v>
      </c>
      <c r="C860" s="138" t="s">
        <v>1594</v>
      </c>
      <c r="D860" s="222">
        <v>0</v>
      </c>
      <c r="E860" s="134">
        <v>0</v>
      </c>
      <c r="F860" s="222">
        <v>0</v>
      </c>
      <c r="G860" s="223">
        <v>2020</v>
      </c>
      <c r="H860" s="223">
        <v>2020</v>
      </c>
      <c r="I860" s="224" t="s">
        <v>1481</v>
      </c>
      <c r="J860" s="224" t="s">
        <v>2224</v>
      </c>
      <c r="K860" s="225" t="s">
        <v>2223</v>
      </c>
      <c r="L860" s="225" t="s">
        <v>2223</v>
      </c>
      <c r="M860" s="226"/>
      <c r="N860" s="226"/>
      <c r="O860" s="233"/>
    </row>
    <row r="861" spans="1:15" ht="30.75" x14ac:dyDescent="0.25">
      <c r="A861" s="205"/>
      <c r="B861" s="191" t="s">
        <v>611</v>
      </c>
      <c r="C861" s="188"/>
      <c r="D861" s="198">
        <v>0.16</v>
      </c>
      <c r="E861" s="201">
        <v>0</v>
      </c>
      <c r="F861" s="198">
        <v>1.252</v>
      </c>
      <c r="G861" s="223"/>
      <c r="H861" s="247"/>
      <c r="I861" s="248"/>
      <c r="J861" s="248"/>
      <c r="K861" s="225"/>
      <c r="L861" s="250"/>
      <c r="M861" s="226"/>
      <c r="N861" s="226"/>
      <c r="O861" s="233"/>
    </row>
    <row r="862" spans="1:15" ht="63" x14ac:dyDescent="0.25">
      <c r="A862" s="234">
        <f t="shared" si="17"/>
        <v>757</v>
      </c>
      <c r="B862" s="235" t="s">
        <v>2065</v>
      </c>
      <c r="C862" s="236" t="s">
        <v>1232</v>
      </c>
      <c r="D862" s="237">
        <v>0.16</v>
      </c>
      <c r="E862" s="134">
        <v>0</v>
      </c>
      <c r="F862" s="237">
        <v>1.252</v>
      </c>
      <c r="G862" s="238">
        <v>2019</v>
      </c>
      <c r="H862" s="238">
        <v>2020</v>
      </c>
      <c r="I862" s="239" t="s">
        <v>2223</v>
      </c>
      <c r="J862" s="239" t="s">
        <v>2224</v>
      </c>
      <c r="K862" s="240" t="s">
        <v>2223</v>
      </c>
      <c r="L862" s="240" t="s">
        <v>2223</v>
      </c>
      <c r="M862" s="226"/>
      <c r="N862" s="226"/>
      <c r="O862" s="233"/>
    </row>
    <row r="863" spans="1:15" ht="30.75" x14ac:dyDescent="0.25">
      <c r="A863" s="252"/>
      <c r="B863" s="253" t="s">
        <v>1233</v>
      </c>
      <c r="C863" s="254"/>
      <c r="D863" s="199">
        <v>0.25</v>
      </c>
      <c r="E863" s="201">
        <v>0</v>
      </c>
      <c r="F863" s="199">
        <v>3.9E-2</v>
      </c>
      <c r="G863" s="255"/>
      <c r="H863" s="255"/>
      <c r="I863" s="256"/>
      <c r="J863" s="256"/>
      <c r="K863" s="257"/>
      <c r="L863" s="257"/>
      <c r="M863" s="226"/>
      <c r="N863" s="226"/>
      <c r="O863" s="233"/>
    </row>
    <row r="864" spans="1:15" ht="63" x14ac:dyDescent="0.25">
      <c r="A864" s="234">
        <f t="shared" si="17"/>
        <v>758</v>
      </c>
      <c r="B864" s="235" t="s">
        <v>2066</v>
      </c>
      <c r="C864" s="236" t="s">
        <v>1753</v>
      </c>
      <c r="D864" s="237">
        <v>0.25</v>
      </c>
      <c r="E864" s="134">
        <v>0</v>
      </c>
      <c r="F864" s="237">
        <v>3.9E-2</v>
      </c>
      <c r="G864" s="238">
        <v>2019</v>
      </c>
      <c r="H864" s="238">
        <v>2020</v>
      </c>
      <c r="I864" s="224" t="s">
        <v>2223</v>
      </c>
      <c r="J864" s="239" t="s">
        <v>2224</v>
      </c>
      <c r="K864" s="240" t="s">
        <v>2223</v>
      </c>
      <c r="L864" s="240" t="s">
        <v>2223</v>
      </c>
      <c r="M864" s="226"/>
      <c r="N864" s="226"/>
      <c r="O864" s="233"/>
    </row>
    <row r="865" spans="1:15" ht="30.75" x14ac:dyDescent="0.25">
      <c r="A865" s="169"/>
      <c r="B865" s="192" t="s">
        <v>1234</v>
      </c>
      <c r="C865" s="171"/>
      <c r="D865" s="168">
        <f>D866+D871+D876+D879+D881+D883+D885+D890+D904+D909+D911+D913+D915+D917+D922+D932+D934+D940+D942+D945+D954+D957+D960+D980+D994+D1009+D1015+D1017+D1020+D1026+D1028+D1038+D1043+D1045+D1053+D1059+D1061+D1063+D1065+D1068+D1071+D1073</f>
        <v>16.82</v>
      </c>
      <c r="E865" s="201">
        <v>0</v>
      </c>
      <c r="F865" s="168">
        <f t="shared" ref="F865" si="18">F866+F871+F876+F879+F881+F883+F885+F890+F904+F909+F911+F913+F915+F917+F922+F932+F934+F940+F942+F945+F954+F957+F960+F980+F994+F1009+F1015+F1017+F1020+F1026+F1028+F1038+F1043+F1045+F1053+F1059+F1061+F1063+F1065+F1068+F1071+F1073</f>
        <v>49.775596000000007</v>
      </c>
      <c r="G865" s="188"/>
      <c r="H865" s="188"/>
      <c r="I865" s="251"/>
      <c r="J865" s="251"/>
      <c r="K865" s="249"/>
      <c r="L865" s="249"/>
      <c r="M865" s="226"/>
      <c r="N865" s="226"/>
      <c r="O865" s="233"/>
    </row>
    <row r="866" spans="1:15" ht="30.75" x14ac:dyDescent="0.25">
      <c r="A866" s="169"/>
      <c r="B866" s="192" t="s">
        <v>179</v>
      </c>
      <c r="C866" s="171"/>
      <c r="D866" s="200">
        <v>1.26</v>
      </c>
      <c r="E866" s="201">
        <v>0</v>
      </c>
      <c r="F866" s="200">
        <v>1.4279999999999999</v>
      </c>
      <c r="G866" s="169"/>
      <c r="H866" s="169"/>
      <c r="I866" s="258"/>
      <c r="J866" s="258"/>
      <c r="K866" s="259"/>
      <c r="L866" s="259"/>
      <c r="M866" s="226"/>
      <c r="N866" s="226"/>
      <c r="O866" s="233"/>
    </row>
    <row r="867" spans="1:15" ht="63" x14ac:dyDescent="0.25">
      <c r="A867" s="141">
        <v>759</v>
      </c>
      <c r="B867" s="140" t="s">
        <v>1235</v>
      </c>
      <c r="C867" s="132" t="s">
        <v>1236</v>
      </c>
      <c r="D867" s="222">
        <v>0</v>
      </c>
      <c r="E867" s="134">
        <v>0</v>
      </c>
      <c r="F867" s="222">
        <v>0</v>
      </c>
      <c r="G867" s="141">
        <v>2014</v>
      </c>
      <c r="H867" s="141">
        <v>2021</v>
      </c>
      <c r="I867" s="224" t="s">
        <v>1481</v>
      </c>
      <c r="J867" s="224" t="s">
        <v>2224</v>
      </c>
      <c r="K867" s="231" t="s">
        <v>1481</v>
      </c>
      <c r="L867" s="231" t="s">
        <v>1481</v>
      </c>
      <c r="M867" s="226"/>
      <c r="N867" s="226"/>
      <c r="O867" s="233"/>
    </row>
    <row r="868" spans="1:15" ht="63" x14ac:dyDescent="0.25">
      <c r="A868" s="205">
        <f t="shared" si="17"/>
        <v>760</v>
      </c>
      <c r="B868" s="140" t="s">
        <v>1237</v>
      </c>
      <c r="C868" s="132" t="s">
        <v>2067</v>
      </c>
      <c r="D868" s="222">
        <v>1.26</v>
      </c>
      <c r="E868" s="134">
        <v>0</v>
      </c>
      <c r="F868" s="222">
        <v>1.1879999999999999</v>
      </c>
      <c r="G868" s="141">
        <v>2018</v>
      </c>
      <c r="H868" s="141">
        <v>2020</v>
      </c>
      <c r="I868" s="224" t="s">
        <v>2223</v>
      </c>
      <c r="J868" s="224" t="s">
        <v>2224</v>
      </c>
      <c r="K868" s="231" t="s">
        <v>2223</v>
      </c>
      <c r="L868" s="231" t="s">
        <v>2223</v>
      </c>
      <c r="M868" s="226"/>
      <c r="N868" s="226"/>
      <c r="O868" s="233"/>
    </row>
    <row r="869" spans="1:15" ht="47.25" x14ac:dyDescent="0.25">
      <c r="A869" s="141">
        <f t="shared" si="17"/>
        <v>761</v>
      </c>
      <c r="B869" s="140" t="s">
        <v>1238</v>
      </c>
      <c r="C869" s="132" t="s">
        <v>1239</v>
      </c>
      <c r="D869" s="222">
        <v>0</v>
      </c>
      <c r="E869" s="134">
        <v>0</v>
      </c>
      <c r="F869" s="222">
        <v>0.24</v>
      </c>
      <c r="G869" s="141">
        <v>2019</v>
      </c>
      <c r="H869" s="141">
        <v>2020</v>
      </c>
      <c r="I869" s="224" t="s">
        <v>2223</v>
      </c>
      <c r="J869" s="224" t="s">
        <v>2224</v>
      </c>
      <c r="K869" s="231" t="s">
        <v>2223</v>
      </c>
      <c r="L869" s="231" t="s">
        <v>2223</v>
      </c>
      <c r="M869" s="226"/>
      <c r="N869" s="226"/>
      <c r="O869" s="233"/>
    </row>
    <row r="870" spans="1:15" ht="63" x14ac:dyDescent="0.25">
      <c r="A870" s="141">
        <f t="shared" si="17"/>
        <v>762</v>
      </c>
      <c r="B870" s="140" t="s">
        <v>1240</v>
      </c>
      <c r="C870" s="132" t="s">
        <v>1241</v>
      </c>
      <c r="D870" s="222">
        <v>0</v>
      </c>
      <c r="E870" s="134">
        <v>0</v>
      </c>
      <c r="F870" s="222">
        <v>0</v>
      </c>
      <c r="G870" s="141">
        <v>2014</v>
      </c>
      <c r="H870" s="141">
        <v>2022</v>
      </c>
      <c r="I870" s="224" t="s">
        <v>1481</v>
      </c>
      <c r="J870" s="224" t="s">
        <v>2224</v>
      </c>
      <c r="K870" s="231" t="s">
        <v>1481</v>
      </c>
      <c r="L870" s="231" t="s">
        <v>1481</v>
      </c>
      <c r="M870" s="226"/>
      <c r="N870" s="226"/>
      <c r="O870" s="233"/>
    </row>
    <row r="871" spans="1:15" ht="30.75" x14ac:dyDescent="0.25">
      <c r="A871" s="173"/>
      <c r="B871" s="192" t="s">
        <v>183</v>
      </c>
      <c r="C871" s="193"/>
      <c r="D871" s="200">
        <v>0</v>
      </c>
      <c r="E871" s="201">
        <v>0</v>
      </c>
      <c r="F871" s="200">
        <v>0</v>
      </c>
      <c r="G871" s="173"/>
      <c r="H871" s="173"/>
      <c r="I871" s="258"/>
      <c r="J871" s="258"/>
      <c r="K871" s="260"/>
      <c r="L871" s="260"/>
      <c r="M871" s="226"/>
      <c r="N871" s="226"/>
      <c r="O871" s="233"/>
    </row>
    <row r="872" spans="1:15" ht="63" x14ac:dyDescent="0.25">
      <c r="A872" s="141">
        <f t="shared" si="17"/>
        <v>763</v>
      </c>
      <c r="B872" s="140" t="s">
        <v>1242</v>
      </c>
      <c r="C872" s="132" t="s">
        <v>1243</v>
      </c>
      <c r="D872" s="222">
        <v>0</v>
      </c>
      <c r="E872" s="134">
        <v>0</v>
      </c>
      <c r="F872" s="222">
        <v>0</v>
      </c>
      <c r="G872" s="141">
        <v>2015</v>
      </c>
      <c r="H872" s="141">
        <v>2022</v>
      </c>
      <c r="I872" s="224" t="s">
        <v>1481</v>
      </c>
      <c r="J872" s="224" t="s">
        <v>2224</v>
      </c>
      <c r="K872" s="231" t="s">
        <v>1481</v>
      </c>
      <c r="L872" s="231" t="s">
        <v>1481</v>
      </c>
      <c r="M872" s="226"/>
      <c r="N872" s="226"/>
      <c r="O872" s="233"/>
    </row>
    <row r="873" spans="1:15" ht="63" x14ac:dyDescent="0.25">
      <c r="A873" s="141">
        <f t="shared" si="17"/>
        <v>764</v>
      </c>
      <c r="B873" s="140" t="s">
        <v>2068</v>
      </c>
      <c r="C873" s="132" t="s">
        <v>1595</v>
      </c>
      <c r="D873" s="222">
        <v>0</v>
      </c>
      <c r="E873" s="134">
        <v>0</v>
      </c>
      <c r="F873" s="222">
        <v>0</v>
      </c>
      <c r="G873" s="141">
        <v>2017</v>
      </c>
      <c r="H873" s="141">
        <v>2020</v>
      </c>
      <c r="I873" s="224" t="s">
        <v>1481</v>
      </c>
      <c r="J873" s="224" t="s">
        <v>2224</v>
      </c>
      <c r="K873" s="231" t="s">
        <v>1481</v>
      </c>
      <c r="L873" s="231" t="s">
        <v>1481</v>
      </c>
      <c r="M873" s="226"/>
      <c r="N873" s="226"/>
      <c r="O873" s="233"/>
    </row>
    <row r="874" spans="1:15" ht="94.5" x14ac:dyDescent="0.25">
      <c r="A874" s="141">
        <f t="shared" si="17"/>
        <v>765</v>
      </c>
      <c r="B874" s="140" t="s">
        <v>1596</v>
      </c>
      <c r="C874" s="132" t="s">
        <v>1597</v>
      </c>
      <c r="D874" s="222">
        <v>0</v>
      </c>
      <c r="E874" s="134">
        <v>0</v>
      </c>
      <c r="F874" s="222">
        <v>0</v>
      </c>
      <c r="G874" s="141">
        <v>2018</v>
      </c>
      <c r="H874" s="141">
        <v>2020</v>
      </c>
      <c r="I874" s="224" t="s">
        <v>1481</v>
      </c>
      <c r="J874" s="224" t="s">
        <v>2224</v>
      </c>
      <c r="K874" s="231" t="s">
        <v>1481</v>
      </c>
      <c r="L874" s="231" t="s">
        <v>1481</v>
      </c>
      <c r="M874" s="226"/>
      <c r="N874" s="226"/>
      <c r="O874" s="233"/>
    </row>
    <row r="875" spans="1:15" ht="63" x14ac:dyDescent="0.25">
      <c r="A875" s="141">
        <f t="shared" si="17"/>
        <v>766</v>
      </c>
      <c r="B875" s="140" t="s">
        <v>1598</v>
      </c>
      <c r="C875" s="132" t="s">
        <v>1599</v>
      </c>
      <c r="D875" s="222">
        <v>0</v>
      </c>
      <c r="E875" s="134">
        <v>0</v>
      </c>
      <c r="F875" s="222">
        <v>0</v>
      </c>
      <c r="G875" s="141">
        <v>2018</v>
      </c>
      <c r="H875" s="141">
        <v>2020</v>
      </c>
      <c r="I875" s="224" t="s">
        <v>1481</v>
      </c>
      <c r="J875" s="224" t="s">
        <v>2224</v>
      </c>
      <c r="K875" s="231" t="s">
        <v>1481</v>
      </c>
      <c r="L875" s="231" t="s">
        <v>1481</v>
      </c>
      <c r="M875" s="226"/>
      <c r="N875" s="226"/>
      <c r="O875" s="233"/>
    </row>
    <row r="876" spans="1:15" ht="30.75" x14ac:dyDescent="0.25">
      <c r="A876" s="173"/>
      <c r="B876" s="192" t="s">
        <v>190</v>
      </c>
      <c r="C876" s="193"/>
      <c r="D876" s="200">
        <v>0</v>
      </c>
      <c r="E876" s="201">
        <v>0</v>
      </c>
      <c r="F876" s="200">
        <v>0</v>
      </c>
      <c r="G876" s="173"/>
      <c r="H876" s="173"/>
      <c r="I876" s="258"/>
      <c r="J876" s="258"/>
      <c r="K876" s="260"/>
      <c r="L876" s="260"/>
      <c r="M876" s="226"/>
      <c r="N876" s="226"/>
      <c r="O876" s="233"/>
    </row>
    <row r="877" spans="1:15" ht="78.75" x14ac:dyDescent="0.25">
      <c r="A877" s="141">
        <f t="shared" si="17"/>
        <v>767</v>
      </c>
      <c r="B877" s="140" t="s">
        <v>1244</v>
      </c>
      <c r="C877" s="132" t="s">
        <v>1245</v>
      </c>
      <c r="D877" s="222">
        <v>0</v>
      </c>
      <c r="E877" s="134">
        <v>0</v>
      </c>
      <c r="F877" s="222">
        <v>0</v>
      </c>
      <c r="G877" s="141">
        <v>2015</v>
      </c>
      <c r="H877" s="141">
        <v>2022</v>
      </c>
      <c r="I877" s="224" t="s">
        <v>1481</v>
      </c>
      <c r="J877" s="224" t="s">
        <v>2224</v>
      </c>
      <c r="K877" s="231" t="s">
        <v>1481</v>
      </c>
      <c r="L877" s="231" t="s">
        <v>1481</v>
      </c>
      <c r="M877" s="226"/>
      <c r="N877" s="226"/>
      <c r="O877" s="233"/>
    </row>
    <row r="878" spans="1:15" ht="47.25" x14ac:dyDescent="0.25">
      <c r="A878" s="205">
        <f t="shared" si="17"/>
        <v>768</v>
      </c>
      <c r="B878" s="140" t="s">
        <v>1246</v>
      </c>
      <c r="C878" s="132" t="s">
        <v>1247</v>
      </c>
      <c r="D878" s="222">
        <v>0</v>
      </c>
      <c r="E878" s="134">
        <v>0</v>
      </c>
      <c r="F878" s="222">
        <v>0</v>
      </c>
      <c r="G878" s="141">
        <v>2018</v>
      </c>
      <c r="H878" s="141">
        <v>2020</v>
      </c>
      <c r="I878" s="224" t="s">
        <v>2223</v>
      </c>
      <c r="J878" s="224" t="s">
        <v>2224</v>
      </c>
      <c r="K878" s="231" t="s">
        <v>2223</v>
      </c>
      <c r="L878" s="231" t="s">
        <v>2223</v>
      </c>
      <c r="M878" s="226"/>
      <c r="N878" s="226"/>
      <c r="O878" s="233"/>
    </row>
    <row r="879" spans="1:15" ht="30.75" x14ac:dyDescent="0.25">
      <c r="A879" s="173"/>
      <c r="B879" s="192" t="s">
        <v>203</v>
      </c>
      <c r="C879" s="193"/>
      <c r="D879" s="200">
        <v>0</v>
      </c>
      <c r="E879" s="201">
        <v>0</v>
      </c>
      <c r="F879" s="200">
        <v>0</v>
      </c>
      <c r="G879" s="173"/>
      <c r="H879" s="173"/>
      <c r="I879" s="258"/>
      <c r="J879" s="258"/>
      <c r="K879" s="260"/>
      <c r="L879" s="260"/>
      <c r="M879" s="226"/>
      <c r="N879" s="226"/>
      <c r="O879" s="233"/>
    </row>
    <row r="880" spans="1:15" ht="47.25" x14ac:dyDescent="0.25">
      <c r="A880" s="205">
        <f t="shared" si="17"/>
        <v>769</v>
      </c>
      <c r="B880" s="140" t="s">
        <v>1248</v>
      </c>
      <c r="C880" s="132" t="s">
        <v>1249</v>
      </c>
      <c r="D880" s="222">
        <v>0</v>
      </c>
      <c r="E880" s="134">
        <v>0</v>
      </c>
      <c r="F880" s="222">
        <v>0</v>
      </c>
      <c r="G880" s="141">
        <v>2014</v>
      </c>
      <c r="H880" s="141">
        <v>2020</v>
      </c>
      <c r="I880" s="224" t="s">
        <v>1481</v>
      </c>
      <c r="J880" s="224" t="s">
        <v>2224</v>
      </c>
      <c r="K880" s="231" t="s">
        <v>1481</v>
      </c>
      <c r="L880" s="231" t="s">
        <v>1481</v>
      </c>
      <c r="M880" s="226"/>
      <c r="N880" s="226"/>
      <c r="O880" s="233"/>
    </row>
    <row r="881" spans="1:15" ht="30.75" x14ac:dyDescent="0.25">
      <c r="A881" s="173"/>
      <c r="B881" s="192" t="s">
        <v>800</v>
      </c>
      <c r="C881" s="193"/>
      <c r="D881" s="200">
        <v>0</v>
      </c>
      <c r="E881" s="201">
        <v>0</v>
      </c>
      <c r="F881" s="200">
        <v>1.0900000000000001</v>
      </c>
      <c r="G881" s="173"/>
      <c r="H881" s="173"/>
      <c r="I881" s="258"/>
      <c r="J881" s="258"/>
      <c r="K881" s="260"/>
      <c r="L881" s="260"/>
      <c r="M881" s="226"/>
      <c r="N881" s="226"/>
      <c r="O881" s="233"/>
    </row>
    <row r="882" spans="1:15" ht="47.25" x14ac:dyDescent="0.25">
      <c r="A882" s="205">
        <f t="shared" si="17"/>
        <v>770</v>
      </c>
      <c r="B882" s="140" t="s">
        <v>1250</v>
      </c>
      <c r="C882" s="132" t="s">
        <v>1251</v>
      </c>
      <c r="D882" s="222">
        <v>0</v>
      </c>
      <c r="E882" s="134">
        <v>0</v>
      </c>
      <c r="F882" s="222">
        <v>1.0900000000000001</v>
      </c>
      <c r="G882" s="141">
        <v>2018</v>
      </c>
      <c r="H882" s="141">
        <v>2020</v>
      </c>
      <c r="I882" s="224" t="s">
        <v>2223</v>
      </c>
      <c r="J882" s="224" t="s">
        <v>2224</v>
      </c>
      <c r="K882" s="231" t="s">
        <v>2223</v>
      </c>
      <c r="L882" s="231" t="s">
        <v>2223</v>
      </c>
      <c r="M882" s="226"/>
      <c r="N882" s="226"/>
      <c r="O882" s="233"/>
    </row>
    <row r="883" spans="1:15" ht="30.75" x14ac:dyDescent="0.25">
      <c r="A883" s="173"/>
      <c r="B883" s="192" t="s">
        <v>222</v>
      </c>
      <c r="C883" s="193"/>
      <c r="D883" s="200">
        <v>0</v>
      </c>
      <c r="E883" s="201">
        <v>0</v>
      </c>
      <c r="F883" s="200">
        <v>0</v>
      </c>
      <c r="G883" s="173"/>
      <c r="H883" s="173"/>
      <c r="I883" s="258"/>
      <c r="J883" s="258"/>
      <c r="K883" s="260"/>
      <c r="L883" s="260"/>
      <c r="M883" s="226"/>
      <c r="N883" s="226"/>
      <c r="O883" s="233"/>
    </row>
    <row r="884" spans="1:15" ht="78.75" x14ac:dyDescent="0.25">
      <c r="A884" s="205">
        <f t="shared" si="17"/>
        <v>771</v>
      </c>
      <c r="B884" s="140" t="s">
        <v>1252</v>
      </c>
      <c r="C884" s="132" t="s">
        <v>1253</v>
      </c>
      <c r="D884" s="222">
        <v>0</v>
      </c>
      <c r="E884" s="134">
        <v>0</v>
      </c>
      <c r="F884" s="222">
        <v>0</v>
      </c>
      <c r="G884" s="141">
        <v>2019</v>
      </c>
      <c r="H884" s="141">
        <v>2020</v>
      </c>
      <c r="I884" s="224" t="s">
        <v>1481</v>
      </c>
      <c r="J884" s="224" t="s">
        <v>2224</v>
      </c>
      <c r="K884" s="231" t="s">
        <v>2223</v>
      </c>
      <c r="L884" s="231" t="s">
        <v>2223</v>
      </c>
      <c r="M884" s="226"/>
      <c r="N884" s="226"/>
      <c r="O884" s="233"/>
    </row>
    <row r="885" spans="1:15" ht="30.75" x14ac:dyDescent="0.25">
      <c r="A885" s="173"/>
      <c r="B885" s="192" t="s">
        <v>232</v>
      </c>
      <c r="C885" s="193"/>
      <c r="D885" s="200">
        <v>0</v>
      </c>
      <c r="E885" s="201">
        <v>0</v>
      </c>
      <c r="F885" s="200">
        <v>0</v>
      </c>
      <c r="G885" s="173"/>
      <c r="H885" s="173"/>
      <c r="I885" s="258"/>
      <c r="J885" s="258"/>
      <c r="K885" s="260"/>
      <c r="L885" s="260"/>
      <c r="M885" s="226"/>
      <c r="N885" s="226"/>
      <c r="O885" s="233"/>
    </row>
    <row r="886" spans="1:15" ht="94.5" x14ac:dyDescent="0.25">
      <c r="A886" s="205">
        <f t="shared" si="17"/>
        <v>772</v>
      </c>
      <c r="B886" s="140" t="s">
        <v>1254</v>
      </c>
      <c r="C886" s="132" t="s">
        <v>1255</v>
      </c>
      <c r="D886" s="222">
        <v>0</v>
      </c>
      <c r="E886" s="134">
        <v>0</v>
      </c>
      <c r="F886" s="222">
        <v>0</v>
      </c>
      <c r="G886" s="141">
        <v>2016</v>
      </c>
      <c r="H886" s="141">
        <v>2020</v>
      </c>
      <c r="I886" s="224" t="s">
        <v>2223</v>
      </c>
      <c r="J886" s="224" t="s">
        <v>2224</v>
      </c>
      <c r="K886" s="231" t="s">
        <v>2223</v>
      </c>
      <c r="L886" s="231" t="s">
        <v>2223</v>
      </c>
      <c r="M886" s="226"/>
      <c r="N886" s="226"/>
      <c r="O886" s="233"/>
    </row>
    <row r="887" spans="1:15" ht="63" x14ac:dyDescent="0.25">
      <c r="A887" s="141">
        <f t="shared" si="17"/>
        <v>773</v>
      </c>
      <c r="B887" s="140" t="s">
        <v>1256</v>
      </c>
      <c r="C887" s="132" t="s">
        <v>2069</v>
      </c>
      <c r="D887" s="222">
        <v>0</v>
      </c>
      <c r="E887" s="134">
        <v>0</v>
      </c>
      <c r="F887" s="222">
        <v>0</v>
      </c>
      <c r="G887" s="141">
        <v>2018</v>
      </c>
      <c r="H887" s="141">
        <v>2020</v>
      </c>
      <c r="I887" s="224" t="s">
        <v>1481</v>
      </c>
      <c r="J887" s="224" t="s">
        <v>2224</v>
      </c>
      <c r="K887" s="231" t="s">
        <v>2223</v>
      </c>
      <c r="L887" s="231" t="s">
        <v>2223</v>
      </c>
      <c r="M887" s="226"/>
      <c r="N887" s="226"/>
      <c r="O887" s="233"/>
    </row>
    <row r="888" spans="1:15" ht="63" x14ac:dyDescent="0.25">
      <c r="A888" s="141">
        <f t="shared" si="17"/>
        <v>774</v>
      </c>
      <c r="B888" s="140" t="s">
        <v>1257</v>
      </c>
      <c r="C888" s="132" t="s">
        <v>1258</v>
      </c>
      <c r="D888" s="222">
        <v>0</v>
      </c>
      <c r="E888" s="134">
        <v>0</v>
      </c>
      <c r="F888" s="222">
        <v>0</v>
      </c>
      <c r="G888" s="141">
        <v>2018</v>
      </c>
      <c r="H888" s="141">
        <v>2020</v>
      </c>
      <c r="I888" s="224" t="s">
        <v>1481</v>
      </c>
      <c r="J888" s="224" t="s">
        <v>2224</v>
      </c>
      <c r="K888" s="231" t="s">
        <v>2223</v>
      </c>
      <c r="L888" s="231" t="s">
        <v>2223</v>
      </c>
      <c r="M888" s="226"/>
      <c r="N888" s="226"/>
      <c r="O888" s="233"/>
    </row>
    <row r="889" spans="1:15" ht="63" x14ac:dyDescent="0.25">
      <c r="A889" s="141">
        <f t="shared" si="17"/>
        <v>775</v>
      </c>
      <c r="B889" s="140" t="s">
        <v>1259</v>
      </c>
      <c r="C889" s="132" t="s">
        <v>2225</v>
      </c>
      <c r="D889" s="222">
        <v>0</v>
      </c>
      <c r="E889" s="134">
        <v>0</v>
      </c>
      <c r="F889" s="222">
        <v>0</v>
      </c>
      <c r="G889" s="141">
        <v>2015</v>
      </c>
      <c r="H889" s="141">
        <v>2020</v>
      </c>
      <c r="I889" s="224" t="s">
        <v>2223</v>
      </c>
      <c r="J889" s="224" t="s">
        <v>2224</v>
      </c>
      <c r="K889" s="231" t="s">
        <v>2223</v>
      </c>
      <c r="L889" s="231" t="s">
        <v>2223</v>
      </c>
      <c r="M889" s="226"/>
      <c r="N889" s="226"/>
      <c r="O889" s="233"/>
    </row>
    <row r="890" spans="1:15" ht="30.75" x14ac:dyDescent="0.25">
      <c r="A890" s="173"/>
      <c r="B890" s="192" t="s">
        <v>274</v>
      </c>
      <c r="C890" s="193"/>
      <c r="D890" s="200">
        <v>0</v>
      </c>
      <c r="E890" s="201">
        <v>0</v>
      </c>
      <c r="F890" s="200">
        <v>7.7670000000000003</v>
      </c>
      <c r="G890" s="173"/>
      <c r="H890" s="173"/>
      <c r="I890" s="258"/>
      <c r="J890" s="258"/>
      <c r="K890" s="260"/>
      <c r="L890" s="260"/>
      <c r="M890" s="226"/>
      <c r="N890" s="226"/>
      <c r="O890" s="233"/>
    </row>
    <row r="891" spans="1:15" ht="63" x14ac:dyDescent="0.25">
      <c r="A891" s="141">
        <f t="shared" si="17"/>
        <v>776</v>
      </c>
      <c r="B891" s="140" t="s">
        <v>1260</v>
      </c>
      <c r="C891" s="132" t="s">
        <v>1261</v>
      </c>
      <c r="D891" s="222">
        <v>0</v>
      </c>
      <c r="E891" s="134">
        <v>0</v>
      </c>
      <c r="F891" s="222">
        <v>0</v>
      </c>
      <c r="G891" s="141">
        <v>2019</v>
      </c>
      <c r="H891" s="141">
        <v>2021</v>
      </c>
      <c r="I891" s="224" t="s">
        <v>2223</v>
      </c>
      <c r="J891" s="224" t="s">
        <v>2224</v>
      </c>
      <c r="K891" s="231" t="s">
        <v>2223</v>
      </c>
      <c r="L891" s="231" t="s">
        <v>2223</v>
      </c>
      <c r="M891" s="226"/>
      <c r="N891" s="226"/>
      <c r="O891" s="233"/>
    </row>
    <row r="892" spans="1:15" ht="47.25" x14ac:dyDescent="0.25">
      <c r="A892" s="141">
        <f t="shared" si="17"/>
        <v>777</v>
      </c>
      <c r="B892" s="140" t="s">
        <v>1262</v>
      </c>
      <c r="C892" s="132" t="s">
        <v>1263</v>
      </c>
      <c r="D892" s="222">
        <v>0</v>
      </c>
      <c r="E892" s="134">
        <v>0</v>
      </c>
      <c r="F892" s="222">
        <v>0</v>
      </c>
      <c r="G892" s="141" t="s">
        <v>2226</v>
      </c>
      <c r="H892" s="141">
        <v>2020</v>
      </c>
      <c r="I892" s="224" t="s">
        <v>2223</v>
      </c>
      <c r="J892" s="224" t="s">
        <v>2224</v>
      </c>
      <c r="K892" s="231" t="s">
        <v>2223</v>
      </c>
      <c r="L892" s="231" t="s">
        <v>2223</v>
      </c>
      <c r="M892" s="226"/>
      <c r="N892" s="226"/>
      <c r="O892" s="233"/>
    </row>
    <row r="893" spans="1:15" ht="78.75" x14ac:dyDescent="0.25">
      <c r="A893" s="141">
        <f t="shared" si="17"/>
        <v>778</v>
      </c>
      <c r="B893" s="140" t="s">
        <v>1264</v>
      </c>
      <c r="C893" s="132" t="s">
        <v>1265</v>
      </c>
      <c r="D893" s="222">
        <v>0</v>
      </c>
      <c r="E893" s="134">
        <v>0</v>
      </c>
      <c r="F893" s="222">
        <v>0</v>
      </c>
      <c r="G893" s="141">
        <v>2014</v>
      </c>
      <c r="H893" s="141">
        <v>2022</v>
      </c>
      <c r="I893" s="224" t="s">
        <v>1481</v>
      </c>
      <c r="J893" s="224" t="s">
        <v>2224</v>
      </c>
      <c r="K893" s="231" t="s">
        <v>1481</v>
      </c>
      <c r="L893" s="231" t="s">
        <v>1481</v>
      </c>
      <c r="M893" s="226"/>
      <c r="N893" s="226"/>
      <c r="O893" s="233"/>
    </row>
    <row r="894" spans="1:15" ht="94.5" x14ac:dyDescent="0.25">
      <c r="A894" s="141">
        <f t="shared" si="17"/>
        <v>779</v>
      </c>
      <c r="B894" s="140" t="s">
        <v>1266</v>
      </c>
      <c r="C894" s="132" t="s">
        <v>1267</v>
      </c>
      <c r="D894" s="222">
        <v>0</v>
      </c>
      <c r="E894" s="134">
        <v>0</v>
      </c>
      <c r="F894" s="222">
        <v>0</v>
      </c>
      <c r="G894" s="141">
        <v>2014</v>
      </c>
      <c r="H894" s="141">
        <v>2020</v>
      </c>
      <c r="I894" s="224" t="s">
        <v>1481</v>
      </c>
      <c r="J894" s="224" t="s">
        <v>2224</v>
      </c>
      <c r="K894" s="231" t="s">
        <v>1481</v>
      </c>
      <c r="L894" s="231" t="s">
        <v>1481</v>
      </c>
      <c r="M894" s="226"/>
      <c r="N894" s="226"/>
      <c r="O894" s="233"/>
    </row>
    <row r="895" spans="1:15" ht="126" x14ac:dyDescent="0.25">
      <c r="A895" s="141">
        <f t="shared" si="17"/>
        <v>780</v>
      </c>
      <c r="B895" s="140" t="s">
        <v>1268</v>
      </c>
      <c r="C895" s="132" t="s">
        <v>1269</v>
      </c>
      <c r="D895" s="222">
        <v>0</v>
      </c>
      <c r="E895" s="134">
        <v>0</v>
      </c>
      <c r="F895" s="222">
        <v>0</v>
      </c>
      <c r="G895" s="141">
        <v>2015</v>
      </c>
      <c r="H895" s="141">
        <v>2021</v>
      </c>
      <c r="I895" s="224" t="s">
        <v>1481</v>
      </c>
      <c r="J895" s="224" t="s">
        <v>2224</v>
      </c>
      <c r="K895" s="231" t="s">
        <v>1481</v>
      </c>
      <c r="L895" s="231" t="s">
        <v>1481</v>
      </c>
      <c r="M895" s="226"/>
      <c r="N895" s="226"/>
      <c r="O895" s="233"/>
    </row>
    <row r="896" spans="1:15" ht="63" x14ac:dyDescent="0.25">
      <c r="A896" s="205">
        <f t="shared" si="17"/>
        <v>781</v>
      </c>
      <c r="B896" s="140" t="s">
        <v>1270</v>
      </c>
      <c r="C896" s="132" t="s">
        <v>2071</v>
      </c>
      <c r="D896" s="222">
        <v>0</v>
      </c>
      <c r="E896" s="134">
        <v>0</v>
      </c>
      <c r="F896" s="222">
        <v>0</v>
      </c>
      <c r="G896" s="141">
        <v>2015</v>
      </c>
      <c r="H896" s="141">
        <v>2020</v>
      </c>
      <c r="I896" s="224" t="s">
        <v>2223</v>
      </c>
      <c r="J896" s="224" t="s">
        <v>2224</v>
      </c>
      <c r="K896" s="231" t="s">
        <v>2223</v>
      </c>
      <c r="L896" s="231" t="s">
        <v>2223</v>
      </c>
      <c r="M896" s="226"/>
      <c r="N896" s="226"/>
      <c r="O896" s="233"/>
    </row>
    <row r="897" spans="1:15" ht="78.75" x14ac:dyDescent="0.25">
      <c r="A897" s="205">
        <f t="shared" si="17"/>
        <v>782</v>
      </c>
      <c r="B897" s="140" t="s">
        <v>1271</v>
      </c>
      <c r="C897" s="132" t="s">
        <v>1272</v>
      </c>
      <c r="D897" s="222">
        <v>0</v>
      </c>
      <c r="E897" s="134">
        <v>0</v>
      </c>
      <c r="F897" s="222">
        <v>7.1070000000000002</v>
      </c>
      <c r="G897" s="141">
        <v>2015</v>
      </c>
      <c r="H897" s="141">
        <v>2020</v>
      </c>
      <c r="I897" s="224" t="s">
        <v>2223</v>
      </c>
      <c r="J897" s="224" t="s">
        <v>2224</v>
      </c>
      <c r="K897" s="231" t="s">
        <v>2223</v>
      </c>
      <c r="L897" s="231" t="s">
        <v>2223</v>
      </c>
      <c r="M897" s="226"/>
      <c r="N897" s="226"/>
      <c r="O897" s="233"/>
    </row>
    <row r="898" spans="1:15" ht="63" x14ac:dyDescent="0.25">
      <c r="A898" s="141">
        <f t="shared" si="17"/>
        <v>783</v>
      </c>
      <c r="B898" s="140" t="s">
        <v>1273</v>
      </c>
      <c r="C898" s="132" t="s">
        <v>1274</v>
      </c>
      <c r="D898" s="222">
        <v>0</v>
      </c>
      <c r="E898" s="134">
        <v>0</v>
      </c>
      <c r="F898" s="222">
        <v>0</v>
      </c>
      <c r="G898" s="141">
        <v>2016</v>
      </c>
      <c r="H898" s="141">
        <v>2022</v>
      </c>
      <c r="I898" s="224" t="s">
        <v>1481</v>
      </c>
      <c r="J898" s="224" t="s">
        <v>2224</v>
      </c>
      <c r="K898" s="231" t="s">
        <v>2223</v>
      </c>
      <c r="L898" s="231" t="s">
        <v>2223</v>
      </c>
      <c r="M898" s="226"/>
      <c r="N898" s="226"/>
      <c r="O898" s="233"/>
    </row>
    <row r="899" spans="1:15" ht="47.25" x14ac:dyDescent="0.25">
      <c r="A899" s="141">
        <f t="shared" si="17"/>
        <v>784</v>
      </c>
      <c r="B899" s="140" t="s">
        <v>1275</v>
      </c>
      <c r="C899" s="132" t="s">
        <v>1276</v>
      </c>
      <c r="D899" s="222">
        <v>0</v>
      </c>
      <c r="E899" s="134">
        <v>0</v>
      </c>
      <c r="F899" s="222">
        <v>0</v>
      </c>
      <c r="G899" s="141">
        <v>2015</v>
      </c>
      <c r="H899" s="141">
        <v>2022</v>
      </c>
      <c r="I899" s="224" t="s">
        <v>2223</v>
      </c>
      <c r="J899" s="224" t="s">
        <v>2224</v>
      </c>
      <c r="K899" s="231" t="s">
        <v>1481</v>
      </c>
      <c r="L899" s="231" t="s">
        <v>1481</v>
      </c>
      <c r="M899" s="226"/>
      <c r="N899" s="226"/>
      <c r="O899" s="233"/>
    </row>
    <row r="900" spans="1:15" ht="63" x14ac:dyDescent="0.25">
      <c r="A900" s="141">
        <f t="shared" si="17"/>
        <v>785</v>
      </c>
      <c r="B900" s="140" t="s">
        <v>2072</v>
      </c>
      <c r="C900" s="132" t="s">
        <v>1277</v>
      </c>
      <c r="D900" s="222">
        <v>0</v>
      </c>
      <c r="E900" s="134">
        <v>0</v>
      </c>
      <c r="F900" s="222">
        <v>0</v>
      </c>
      <c r="G900" s="141">
        <v>2019</v>
      </c>
      <c r="H900" s="141">
        <v>2020</v>
      </c>
      <c r="I900" s="224" t="s">
        <v>1481</v>
      </c>
      <c r="J900" s="224" t="s">
        <v>2224</v>
      </c>
      <c r="K900" s="231" t="s">
        <v>1481</v>
      </c>
      <c r="L900" s="231" t="s">
        <v>1481</v>
      </c>
      <c r="M900" s="226"/>
      <c r="N900" s="226"/>
      <c r="O900" s="233"/>
    </row>
    <row r="901" spans="1:15" ht="63" x14ac:dyDescent="0.25">
      <c r="A901" s="141">
        <f t="shared" si="17"/>
        <v>786</v>
      </c>
      <c r="B901" s="140" t="s">
        <v>2073</v>
      </c>
      <c r="C901" s="132" t="s">
        <v>1278</v>
      </c>
      <c r="D901" s="222">
        <v>0</v>
      </c>
      <c r="E901" s="134">
        <v>0</v>
      </c>
      <c r="F901" s="222">
        <v>0.66</v>
      </c>
      <c r="G901" s="141">
        <v>2019</v>
      </c>
      <c r="H901" s="141">
        <v>2020</v>
      </c>
      <c r="I901" s="224" t="s">
        <v>2223</v>
      </c>
      <c r="J901" s="224" t="s">
        <v>2224</v>
      </c>
      <c r="K901" s="231" t="s">
        <v>2223</v>
      </c>
      <c r="L901" s="231" t="s">
        <v>2223</v>
      </c>
      <c r="M901" s="226"/>
      <c r="N901" s="226"/>
      <c r="O901" s="233"/>
    </row>
    <row r="902" spans="1:15" ht="63" x14ac:dyDescent="0.25">
      <c r="A902" s="141">
        <f t="shared" si="17"/>
        <v>787</v>
      </c>
      <c r="B902" s="140" t="s">
        <v>1279</v>
      </c>
      <c r="C902" s="132" t="s">
        <v>2074</v>
      </c>
      <c r="D902" s="222">
        <v>0</v>
      </c>
      <c r="E902" s="134">
        <v>0</v>
      </c>
      <c r="F902" s="222">
        <v>0</v>
      </c>
      <c r="G902" s="141">
        <v>2019</v>
      </c>
      <c r="H902" s="141">
        <v>2020</v>
      </c>
      <c r="I902" s="224" t="s">
        <v>2223</v>
      </c>
      <c r="J902" s="224" t="s">
        <v>2224</v>
      </c>
      <c r="K902" s="231" t="s">
        <v>2223</v>
      </c>
      <c r="L902" s="231" t="s">
        <v>2223</v>
      </c>
      <c r="M902" s="226"/>
      <c r="N902" s="226"/>
      <c r="O902" s="233"/>
    </row>
    <row r="903" spans="1:15" ht="63" x14ac:dyDescent="0.25">
      <c r="A903" s="141">
        <f t="shared" si="17"/>
        <v>788</v>
      </c>
      <c r="B903" s="140" t="s">
        <v>1280</v>
      </c>
      <c r="C903" s="132" t="s">
        <v>1281</v>
      </c>
      <c r="D903" s="222">
        <v>0</v>
      </c>
      <c r="E903" s="134">
        <v>0</v>
      </c>
      <c r="F903" s="222">
        <v>0</v>
      </c>
      <c r="G903" s="141">
        <v>2017</v>
      </c>
      <c r="H903" s="141">
        <v>2020</v>
      </c>
      <c r="I903" s="224" t="s">
        <v>2223</v>
      </c>
      <c r="J903" s="224" t="s">
        <v>2224</v>
      </c>
      <c r="K903" s="231" t="s">
        <v>2223</v>
      </c>
      <c r="L903" s="231" t="s">
        <v>2223</v>
      </c>
      <c r="M903" s="226"/>
      <c r="N903" s="226"/>
      <c r="O903" s="233"/>
    </row>
    <row r="904" spans="1:15" ht="30.75" x14ac:dyDescent="0.25">
      <c r="A904" s="173"/>
      <c r="B904" s="192" t="s">
        <v>297</v>
      </c>
      <c r="C904" s="193"/>
      <c r="D904" s="200">
        <v>0</v>
      </c>
      <c r="E904" s="201">
        <v>0</v>
      </c>
      <c r="F904" s="200">
        <v>1.01</v>
      </c>
      <c r="G904" s="173"/>
      <c r="H904" s="173"/>
      <c r="I904" s="258"/>
      <c r="J904" s="258"/>
      <c r="K904" s="260"/>
      <c r="L904" s="260"/>
      <c r="M904" s="226"/>
      <c r="N904" s="226"/>
      <c r="O904" s="233"/>
    </row>
    <row r="905" spans="1:15" ht="63" x14ac:dyDescent="0.25">
      <c r="A905" s="141">
        <f t="shared" si="17"/>
        <v>789</v>
      </c>
      <c r="B905" s="140" t="s">
        <v>1282</v>
      </c>
      <c r="C905" s="132" t="s">
        <v>1283</v>
      </c>
      <c r="D905" s="222">
        <v>0</v>
      </c>
      <c r="E905" s="134">
        <v>0</v>
      </c>
      <c r="F905" s="222">
        <v>0</v>
      </c>
      <c r="G905" s="141">
        <v>2018</v>
      </c>
      <c r="H905" s="141">
        <v>2020</v>
      </c>
      <c r="I905" s="224" t="s">
        <v>2223</v>
      </c>
      <c r="J905" s="224" t="s">
        <v>2224</v>
      </c>
      <c r="K905" s="231" t="s">
        <v>2223</v>
      </c>
      <c r="L905" s="231" t="s">
        <v>2223</v>
      </c>
      <c r="M905" s="226"/>
      <c r="N905" s="226"/>
      <c r="O905" s="233"/>
    </row>
    <row r="906" spans="1:15" ht="63" x14ac:dyDescent="0.25">
      <c r="A906" s="141">
        <f t="shared" si="17"/>
        <v>790</v>
      </c>
      <c r="B906" s="140" t="s">
        <v>1284</v>
      </c>
      <c r="C906" s="132" t="s">
        <v>1285</v>
      </c>
      <c r="D906" s="222">
        <v>0</v>
      </c>
      <c r="E906" s="134">
        <v>0</v>
      </c>
      <c r="F906" s="222">
        <v>1.01</v>
      </c>
      <c r="G906" s="141" t="s">
        <v>2226</v>
      </c>
      <c r="H906" s="141">
        <v>2020</v>
      </c>
      <c r="I906" s="224" t="s">
        <v>2223</v>
      </c>
      <c r="J906" s="224" t="s">
        <v>2224</v>
      </c>
      <c r="K906" s="231" t="s">
        <v>2223</v>
      </c>
      <c r="L906" s="231" t="s">
        <v>2223</v>
      </c>
      <c r="M906" s="226"/>
      <c r="N906" s="226"/>
      <c r="O906" s="233"/>
    </row>
    <row r="907" spans="1:15" ht="63" x14ac:dyDescent="0.25">
      <c r="A907" s="141">
        <f t="shared" si="17"/>
        <v>791</v>
      </c>
      <c r="B907" s="140" t="s">
        <v>1286</v>
      </c>
      <c r="C907" s="132" t="s">
        <v>1287</v>
      </c>
      <c r="D907" s="222">
        <v>0</v>
      </c>
      <c r="E907" s="134">
        <v>0</v>
      </c>
      <c r="F907" s="222">
        <v>0</v>
      </c>
      <c r="G907" s="141">
        <v>2016</v>
      </c>
      <c r="H907" s="141">
        <v>2022</v>
      </c>
      <c r="I907" s="224" t="s">
        <v>1481</v>
      </c>
      <c r="J907" s="224" t="s">
        <v>2224</v>
      </c>
      <c r="K907" s="231" t="s">
        <v>1481</v>
      </c>
      <c r="L907" s="231" t="s">
        <v>1481</v>
      </c>
      <c r="M907" s="226"/>
      <c r="N907" s="226"/>
      <c r="O907" s="233"/>
    </row>
    <row r="908" spans="1:15" ht="47.25" x14ac:dyDescent="0.25">
      <c r="A908" s="141">
        <f t="shared" si="17"/>
        <v>792</v>
      </c>
      <c r="B908" s="140" t="s">
        <v>1288</v>
      </c>
      <c r="C908" s="132" t="s">
        <v>2075</v>
      </c>
      <c r="D908" s="222">
        <v>0</v>
      </c>
      <c r="E908" s="134">
        <v>0</v>
      </c>
      <c r="F908" s="222">
        <v>0</v>
      </c>
      <c r="G908" s="141">
        <v>2019</v>
      </c>
      <c r="H908" s="141">
        <v>2021</v>
      </c>
      <c r="I908" s="224" t="s">
        <v>1481</v>
      </c>
      <c r="J908" s="224" t="s">
        <v>2224</v>
      </c>
      <c r="K908" s="231" t="s">
        <v>1481</v>
      </c>
      <c r="L908" s="231" t="s">
        <v>1481</v>
      </c>
      <c r="M908" s="226"/>
      <c r="N908" s="226"/>
      <c r="O908" s="233"/>
    </row>
    <row r="909" spans="1:15" ht="30.75" x14ac:dyDescent="0.25">
      <c r="A909" s="173"/>
      <c r="B909" s="192" t="s">
        <v>307</v>
      </c>
      <c r="C909" s="193"/>
      <c r="D909" s="200">
        <v>0</v>
      </c>
      <c r="E909" s="201">
        <v>0</v>
      </c>
      <c r="F909" s="200">
        <v>0</v>
      </c>
      <c r="G909" s="173"/>
      <c r="H909" s="173"/>
      <c r="I909" s="258"/>
      <c r="J909" s="258"/>
      <c r="K909" s="260"/>
      <c r="L909" s="260"/>
      <c r="M909" s="226"/>
      <c r="N909" s="226"/>
      <c r="O909" s="233"/>
    </row>
    <row r="910" spans="1:15" ht="78.75" x14ac:dyDescent="0.25">
      <c r="A910" s="141">
        <f t="shared" si="17"/>
        <v>793</v>
      </c>
      <c r="B910" s="140" t="s">
        <v>1289</v>
      </c>
      <c r="C910" s="132" t="s">
        <v>2076</v>
      </c>
      <c r="D910" s="222">
        <v>0</v>
      </c>
      <c r="E910" s="134">
        <v>0</v>
      </c>
      <c r="F910" s="222">
        <v>0</v>
      </c>
      <c r="G910" s="141">
        <v>2018</v>
      </c>
      <c r="H910" s="141">
        <v>2021</v>
      </c>
      <c r="I910" s="224" t="s">
        <v>2223</v>
      </c>
      <c r="J910" s="224" t="s">
        <v>2224</v>
      </c>
      <c r="K910" s="231" t="s">
        <v>1481</v>
      </c>
      <c r="L910" s="231" t="s">
        <v>1481</v>
      </c>
      <c r="M910" s="226"/>
      <c r="N910" s="226"/>
      <c r="O910" s="233"/>
    </row>
    <row r="911" spans="1:15" ht="30.75" x14ac:dyDescent="0.25">
      <c r="A911" s="173"/>
      <c r="B911" s="192" t="s">
        <v>323</v>
      </c>
      <c r="C911" s="193"/>
      <c r="D911" s="200">
        <v>0</v>
      </c>
      <c r="E911" s="201">
        <v>0</v>
      </c>
      <c r="F911" s="200">
        <v>0</v>
      </c>
      <c r="G911" s="173"/>
      <c r="H911" s="173"/>
      <c r="I911" s="258"/>
      <c r="J911" s="258"/>
      <c r="K911" s="260"/>
      <c r="L911" s="260"/>
      <c r="M911" s="226"/>
      <c r="N911" s="226"/>
      <c r="O911" s="233"/>
    </row>
    <row r="912" spans="1:15" ht="78.75" x14ac:dyDescent="0.25">
      <c r="A912" s="141">
        <f t="shared" si="17"/>
        <v>794</v>
      </c>
      <c r="B912" s="140" t="s">
        <v>1290</v>
      </c>
      <c r="C912" s="132" t="s">
        <v>1291</v>
      </c>
      <c r="D912" s="222">
        <v>0</v>
      </c>
      <c r="E912" s="134">
        <v>0</v>
      </c>
      <c r="F912" s="222">
        <v>0</v>
      </c>
      <c r="G912" s="141">
        <v>2014</v>
      </c>
      <c r="H912" s="141">
        <v>2022</v>
      </c>
      <c r="I912" s="224" t="s">
        <v>1481</v>
      </c>
      <c r="J912" s="224" t="s">
        <v>2224</v>
      </c>
      <c r="K912" s="231" t="s">
        <v>1481</v>
      </c>
      <c r="L912" s="231" t="s">
        <v>1481</v>
      </c>
      <c r="M912" s="226"/>
      <c r="N912" s="226"/>
      <c r="O912" s="233"/>
    </row>
    <row r="913" spans="1:15" ht="30.75" x14ac:dyDescent="0.25">
      <c r="A913" s="173"/>
      <c r="B913" s="192" t="s">
        <v>1292</v>
      </c>
      <c r="C913" s="193"/>
      <c r="D913" s="200">
        <v>0</v>
      </c>
      <c r="E913" s="201">
        <v>0</v>
      </c>
      <c r="F913" s="200">
        <v>0.09</v>
      </c>
      <c r="G913" s="173"/>
      <c r="H913" s="173"/>
      <c r="I913" s="258"/>
      <c r="J913" s="258"/>
      <c r="K913" s="260"/>
      <c r="L913" s="260"/>
      <c r="M913" s="226"/>
      <c r="N913" s="226"/>
      <c r="O913" s="233"/>
    </row>
    <row r="914" spans="1:15" ht="47.25" x14ac:dyDescent="0.25">
      <c r="A914" s="141">
        <f t="shared" si="17"/>
        <v>795</v>
      </c>
      <c r="B914" s="140" t="s">
        <v>1293</v>
      </c>
      <c r="C914" s="132" t="s">
        <v>1294</v>
      </c>
      <c r="D914" s="222">
        <v>0</v>
      </c>
      <c r="E914" s="134">
        <v>0</v>
      </c>
      <c r="F914" s="222">
        <v>0.09</v>
      </c>
      <c r="G914" s="141">
        <v>2019</v>
      </c>
      <c r="H914" s="141">
        <v>2020</v>
      </c>
      <c r="I914" s="224" t="s">
        <v>2223</v>
      </c>
      <c r="J914" s="224" t="s">
        <v>2224</v>
      </c>
      <c r="K914" s="231" t="s">
        <v>2223</v>
      </c>
      <c r="L914" s="231" t="s">
        <v>2223</v>
      </c>
      <c r="M914" s="226"/>
      <c r="N914" s="226"/>
      <c r="O914" s="233"/>
    </row>
    <row r="915" spans="1:15" ht="30.75" x14ac:dyDescent="0.25">
      <c r="A915" s="173"/>
      <c r="B915" s="192" t="s">
        <v>455</v>
      </c>
      <c r="C915" s="193"/>
      <c r="D915" s="200">
        <v>0</v>
      </c>
      <c r="E915" s="201">
        <v>0</v>
      </c>
      <c r="F915" s="200">
        <v>0</v>
      </c>
      <c r="G915" s="173"/>
      <c r="H915" s="173"/>
      <c r="I915" s="258"/>
      <c r="J915" s="258"/>
      <c r="K915" s="260"/>
      <c r="L915" s="260"/>
      <c r="M915" s="226"/>
      <c r="N915" s="226"/>
      <c r="O915" s="233"/>
    </row>
    <row r="916" spans="1:15" ht="47.25" x14ac:dyDescent="0.25">
      <c r="A916" s="141">
        <f t="shared" si="17"/>
        <v>796</v>
      </c>
      <c r="B916" s="140" t="s">
        <v>1295</v>
      </c>
      <c r="C916" s="132" t="s">
        <v>2077</v>
      </c>
      <c r="D916" s="222">
        <v>0</v>
      </c>
      <c r="E916" s="134">
        <v>0</v>
      </c>
      <c r="F916" s="222">
        <v>0</v>
      </c>
      <c r="G916" s="141">
        <v>2020</v>
      </c>
      <c r="H916" s="141">
        <v>2020</v>
      </c>
      <c r="I916" s="224" t="s">
        <v>1481</v>
      </c>
      <c r="J916" s="224" t="s">
        <v>2224</v>
      </c>
      <c r="K916" s="231" t="s">
        <v>2223</v>
      </c>
      <c r="L916" s="231" t="s">
        <v>2223</v>
      </c>
      <c r="M916" s="226"/>
      <c r="N916" s="226"/>
      <c r="O916" s="233"/>
    </row>
    <row r="917" spans="1:15" ht="30.75" x14ac:dyDescent="0.25">
      <c r="A917" s="173"/>
      <c r="B917" s="192" t="s">
        <v>330</v>
      </c>
      <c r="C917" s="193"/>
      <c r="D917" s="200">
        <v>0</v>
      </c>
      <c r="E917" s="201">
        <v>0</v>
      </c>
      <c r="F917" s="200">
        <v>0</v>
      </c>
      <c r="G917" s="173"/>
      <c r="H917" s="173"/>
      <c r="I917" s="258"/>
      <c r="J917" s="258"/>
      <c r="K917" s="260"/>
      <c r="L917" s="260"/>
      <c r="M917" s="226"/>
      <c r="N917" s="226"/>
      <c r="O917" s="233"/>
    </row>
    <row r="918" spans="1:15" ht="63" x14ac:dyDescent="0.25">
      <c r="A918" s="141">
        <f t="shared" ref="A918:A981" si="19">IF(A917&gt;0,A917+1,A916+1)</f>
        <v>797</v>
      </c>
      <c r="B918" s="140" t="s">
        <v>1296</v>
      </c>
      <c r="C918" s="132" t="s">
        <v>1297</v>
      </c>
      <c r="D918" s="222">
        <v>0</v>
      </c>
      <c r="E918" s="134">
        <v>0</v>
      </c>
      <c r="F918" s="222">
        <v>0</v>
      </c>
      <c r="G918" s="141">
        <v>2015</v>
      </c>
      <c r="H918" s="141">
        <v>2022</v>
      </c>
      <c r="I918" s="224" t="s">
        <v>1481</v>
      </c>
      <c r="J918" s="224" t="s">
        <v>2224</v>
      </c>
      <c r="K918" s="231" t="s">
        <v>1481</v>
      </c>
      <c r="L918" s="231" t="s">
        <v>1481</v>
      </c>
      <c r="M918" s="226"/>
      <c r="N918" s="226"/>
      <c r="O918" s="233"/>
    </row>
    <row r="919" spans="1:15" ht="63" x14ac:dyDescent="0.25">
      <c r="A919" s="141">
        <f t="shared" si="19"/>
        <v>798</v>
      </c>
      <c r="B919" s="140" t="s">
        <v>1298</v>
      </c>
      <c r="C919" s="132" t="s">
        <v>1299</v>
      </c>
      <c r="D919" s="222">
        <v>0</v>
      </c>
      <c r="E919" s="134">
        <v>0</v>
      </c>
      <c r="F919" s="222">
        <v>0</v>
      </c>
      <c r="G919" s="141">
        <v>2015</v>
      </c>
      <c r="H919" s="141">
        <v>2022</v>
      </c>
      <c r="I919" s="224" t="s">
        <v>2223</v>
      </c>
      <c r="J919" s="224" t="s">
        <v>2224</v>
      </c>
      <c r="K919" s="231" t="s">
        <v>1481</v>
      </c>
      <c r="L919" s="231" t="s">
        <v>1481</v>
      </c>
      <c r="M919" s="226"/>
      <c r="N919" s="226"/>
      <c r="O919" s="233"/>
    </row>
    <row r="920" spans="1:15" ht="47.25" x14ac:dyDescent="0.25">
      <c r="A920" s="141">
        <f t="shared" si="19"/>
        <v>799</v>
      </c>
      <c r="B920" s="140" t="s">
        <v>1300</v>
      </c>
      <c r="C920" s="132" t="s">
        <v>1301</v>
      </c>
      <c r="D920" s="222">
        <v>0</v>
      </c>
      <c r="E920" s="134">
        <v>0</v>
      </c>
      <c r="F920" s="222">
        <v>0</v>
      </c>
      <c r="G920" s="141">
        <v>2019</v>
      </c>
      <c r="H920" s="141">
        <v>2020</v>
      </c>
      <c r="I920" s="224" t="s">
        <v>2223</v>
      </c>
      <c r="J920" s="224" t="s">
        <v>2224</v>
      </c>
      <c r="K920" s="231" t="s">
        <v>2223</v>
      </c>
      <c r="L920" s="231" t="s">
        <v>2223</v>
      </c>
      <c r="M920" s="226"/>
      <c r="N920" s="226"/>
      <c r="O920" s="233"/>
    </row>
    <row r="921" spans="1:15" ht="78.75" x14ac:dyDescent="0.25">
      <c r="A921" s="141">
        <f t="shared" si="19"/>
        <v>800</v>
      </c>
      <c r="B921" s="140" t="s">
        <v>1302</v>
      </c>
      <c r="C921" s="132" t="s">
        <v>1303</v>
      </c>
      <c r="D921" s="222">
        <v>0</v>
      </c>
      <c r="E921" s="134">
        <v>0</v>
      </c>
      <c r="F921" s="222">
        <v>0</v>
      </c>
      <c r="G921" s="141">
        <v>2015</v>
      </c>
      <c r="H921" s="141">
        <v>2022</v>
      </c>
      <c r="I921" s="224" t="s">
        <v>2223</v>
      </c>
      <c r="J921" s="224" t="s">
        <v>2224</v>
      </c>
      <c r="K921" s="231" t="s">
        <v>1481</v>
      </c>
      <c r="L921" s="231" t="s">
        <v>1481</v>
      </c>
      <c r="M921" s="226"/>
      <c r="N921" s="226"/>
      <c r="O921" s="233"/>
    </row>
    <row r="922" spans="1:15" ht="30.75" x14ac:dyDescent="0.25">
      <c r="A922" s="173"/>
      <c r="B922" s="192" t="s">
        <v>388</v>
      </c>
      <c r="C922" s="193"/>
      <c r="D922" s="200">
        <v>0.5</v>
      </c>
      <c r="E922" s="201">
        <v>0</v>
      </c>
      <c r="F922" s="200">
        <v>3.2858000000000001</v>
      </c>
      <c r="G922" s="173"/>
      <c r="H922" s="173"/>
      <c r="I922" s="258"/>
      <c r="J922" s="258"/>
      <c r="K922" s="260"/>
      <c r="L922" s="260"/>
      <c r="M922" s="226"/>
      <c r="N922" s="226"/>
      <c r="O922" s="233"/>
    </row>
    <row r="923" spans="1:15" ht="47.25" x14ac:dyDescent="0.25">
      <c r="A923" s="141">
        <f t="shared" si="19"/>
        <v>801</v>
      </c>
      <c r="B923" s="140" t="s">
        <v>1304</v>
      </c>
      <c r="C923" s="132" t="s">
        <v>1305</v>
      </c>
      <c r="D923" s="222">
        <v>0.5</v>
      </c>
      <c r="E923" s="134">
        <v>0</v>
      </c>
      <c r="F923" s="222">
        <v>1.2528000000000001</v>
      </c>
      <c r="G923" s="141">
        <v>2018</v>
      </c>
      <c r="H923" s="141">
        <v>2020</v>
      </c>
      <c r="I923" s="224" t="s">
        <v>2223</v>
      </c>
      <c r="J923" s="224" t="s">
        <v>2224</v>
      </c>
      <c r="K923" s="231" t="s">
        <v>2223</v>
      </c>
      <c r="L923" s="231" t="s">
        <v>2223</v>
      </c>
      <c r="M923" s="226"/>
      <c r="N923" s="226"/>
      <c r="O923" s="233"/>
    </row>
    <row r="924" spans="1:15" ht="63" x14ac:dyDescent="0.25">
      <c r="A924" s="141">
        <f t="shared" si="19"/>
        <v>802</v>
      </c>
      <c r="B924" s="140" t="s">
        <v>1306</v>
      </c>
      <c r="C924" s="132" t="s">
        <v>1307</v>
      </c>
      <c r="D924" s="222">
        <v>0</v>
      </c>
      <c r="E924" s="134">
        <v>0</v>
      </c>
      <c r="F924" s="222">
        <v>0</v>
      </c>
      <c r="G924" s="141">
        <v>2017</v>
      </c>
      <c r="H924" s="141">
        <v>2022</v>
      </c>
      <c r="I924" s="224" t="s">
        <v>1481</v>
      </c>
      <c r="J924" s="224" t="s">
        <v>2224</v>
      </c>
      <c r="K924" s="231" t="s">
        <v>1481</v>
      </c>
      <c r="L924" s="231" t="s">
        <v>1481</v>
      </c>
      <c r="M924" s="226"/>
      <c r="N924" s="226"/>
      <c r="O924" s="233"/>
    </row>
    <row r="925" spans="1:15" ht="47.25" x14ac:dyDescent="0.25">
      <c r="A925" s="141">
        <f t="shared" si="19"/>
        <v>803</v>
      </c>
      <c r="B925" s="140" t="s">
        <v>1308</v>
      </c>
      <c r="C925" s="132" t="s">
        <v>1309</v>
      </c>
      <c r="D925" s="222">
        <v>0</v>
      </c>
      <c r="E925" s="134">
        <v>0</v>
      </c>
      <c r="F925" s="222">
        <v>0</v>
      </c>
      <c r="G925" s="141">
        <v>2014</v>
      </c>
      <c r="H925" s="141">
        <v>2021</v>
      </c>
      <c r="I925" s="224" t="s">
        <v>2223</v>
      </c>
      <c r="J925" s="224" t="s">
        <v>2224</v>
      </c>
      <c r="K925" s="231" t="s">
        <v>2223</v>
      </c>
      <c r="L925" s="231" t="s">
        <v>2223</v>
      </c>
      <c r="M925" s="226"/>
      <c r="N925" s="226"/>
      <c r="O925" s="233"/>
    </row>
    <row r="926" spans="1:15" ht="63" x14ac:dyDescent="0.25">
      <c r="A926" s="141">
        <f t="shared" si="19"/>
        <v>804</v>
      </c>
      <c r="B926" s="140" t="s">
        <v>1310</v>
      </c>
      <c r="C926" s="132" t="s">
        <v>1311</v>
      </c>
      <c r="D926" s="222">
        <v>0</v>
      </c>
      <c r="E926" s="134">
        <v>0</v>
      </c>
      <c r="F926" s="222">
        <v>0</v>
      </c>
      <c r="G926" s="141">
        <v>2015</v>
      </c>
      <c r="H926" s="141">
        <v>2021</v>
      </c>
      <c r="I926" s="224" t="s">
        <v>2223</v>
      </c>
      <c r="J926" s="224" t="s">
        <v>2224</v>
      </c>
      <c r="K926" s="231" t="s">
        <v>1481</v>
      </c>
      <c r="L926" s="231" t="s">
        <v>1481</v>
      </c>
      <c r="M926" s="226"/>
      <c r="N926" s="226"/>
      <c r="O926" s="233"/>
    </row>
    <row r="927" spans="1:15" ht="110.25" x14ac:dyDescent="0.25">
      <c r="A927" s="205">
        <f t="shared" si="19"/>
        <v>805</v>
      </c>
      <c r="B927" s="140" t="s">
        <v>1312</v>
      </c>
      <c r="C927" s="132" t="s">
        <v>1313</v>
      </c>
      <c r="D927" s="222">
        <v>0</v>
      </c>
      <c r="E927" s="134">
        <v>0</v>
      </c>
      <c r="F927" s="222">
        <v>0</v>
      </c>
      <c r="G927" s="141">
        <v>2014</v>
      </c>
      <c r="H927" s="141">
        <v>2020</v>
      </c>
      <c r="I927" s="224" t="s">
        <v>1481</v>
      </c>
      <c r="J927" s="224" t="s">
        <v>2224</v>
      </c>
      <c r="K927" s="231" t="s">
        <v>1481</v>
      </c>
      <c r="L927" s="231" t="s">
        <v>1481</v>
      </c>
      <c r="M927" s="226"/>
      <c r="N927" s="226"/>
      <c r="O927" s="233"/>
    </row>
    <row r="928" spans="1:15" ht="78.75" x14ac:dyDescent="0.25">
      <c r="A928" s="141">
        <f t="shared" si="19"/>
        <v>806</v>
      </c>
      <c r="B928" s="140" t="s">
        <v>1314</v>
      </c>
      <c r="C928" s="132" t="s">
        <v>2078</v>
      </c>
      <c r="D928" s="222">
        <v>0</v>
      </c>
      <c r="E928" s="134">
        <v>0</v>
      </c>
      <c r="F928" s="222">
        <v>0</v>
      </c>
      <c r="G928" s="141">
        <v>2014</v>
      </c>
      <c r="H928" s="141">
        <v>2022</v>
      </c>
      <c r="I928" s="224" t="s">
        <v>1481</v>
      </c>
      <c r="J928" s="224" t="s">
        <v>2224</v>
      </c>
      <c r="K928" s="231" t="s">
        <v>1481</v>
      </c>
      <c r="L928" s="231" t="s">
        <v>1481</v>
      </c>
      <c r="M928" s="226"/>
      <c r="N928" s="226"/>
      <c r="O928" s="233"/>
    </row>
    <row r="929" spans="1:15" ht="63" x14ac:dyDescent="0.25">
      <c r="A929" s="141">
        <f t="shared" si="19"/>
        <v>807</v>
      </c>
      <c r="B929" s="140" t="s">
        <v>1315</v>
      </c>
      <c r="C929" s="132" t="s">
        <v>1316</v>
      </c>
      <c r="D929" s="222">
        <v>0</v>
      </c>
      <c r="E929" s="134">
        <v>0</v>
      </c>
      <c r="F929" s="222">
        <v>2.0329999999999999</v>
      </c>
      <c r="G929" s="141">
        <v>2014</v>
      </c>
      <c r="H929" s="141">
        <v>2020</v>
      </c>
      <c r="I929" s="224" t="s">
        <v>2223</v>
      </c>
      <c r="J929" s="224" t="s">
        <v>2224</v>
      </c>
      <c r="K929" s="231" t="s">
        <v>2223</v>
      </c>
      <c r="L929" s="231" t="s">
        <v>2223</v>
      </c>
      <c r="M929" s="226"/>
      <c r="N929" s="226"/>
      <c r="O929" s="233"/>
    </row>
    <row r="930" spans="1:15" ht="94.5" x14ac:dyDescent="0.25">
      <c r="A930" s="141">
        <f t="shared" si="19"/>
        <v>808</v>
      </c>
      <c r="B930" s="140" t="s">
        <v>1317</v>
      </c>
      <c r="C930" s="132" t="s">
        <v>1318</v>
      </c>
      <c r="D930" s="222">
        <v>0</v>
      </c>
      <c r="E930" s="134">
        <v>0</v>
      </c>
      <c r="F930" s="222">
        <v>0</v>
      </c>
      <c r="G930" s="141">
        <v>2015</v>
      </c>
      <c r="H930" s="141">
        <v>2020</v>
      </c>
      <c r="I930" s="224" t="s">
        <v>1481</v>
      </c>
      <c r="J930" s="224" t="s">
        <v>2224</v>
      </c>
      <c r="K930" s="231" t="s">
        <v>1481</v>
      </c>
      <c r="L930" s="231" t="s">
        <v>1481</v>
      </c>
      <c r="M930" s="226"/>
      <c r="N930" s="226"/>
      <c r="O930" s="233"/>
    </row>
    <row r="931" spans="1:15" ht="47.25" x14ac:dyDescent="0.25">
      <c r="A931" s="141">
        <f t="shared" si="19"/>
        <v>809</v>
      </c>
      <c r="B931" s="140" t="s">
        <v>1319</v>
      </c>
      <c r="C931" s="132" t="s">
        <v>1320</v>
      </c>
      <c r="D931" s="222">
        <v>0</v>
      </c>
      <c r="E931" s="134">
        <v>0</v>
      </c>
      <c r="F931" s="222">
        <v>0</v>
      </c>
      <c r="G931" s="141">
        <v>2014</v>
      </c>
      <c r="H931" s="141">
        <v>2021</v>
      </c>
      <c r="I931" s="224" t="s">
        <v>1481</v>
      </c>
      <c r="J931" s="224" t="s">
        <v>2224</v>
      </c>
      <c r="K931" s="231" t="s">
        <v>1481</v>
      </c>
      <c r="L931" s="231" t="s">
        <v>1481</v>
      </c>
      <c r="M931" s="226"/>
      <c r="N931" s="226"/>
      <c r="O931" s="233"/>
    </row>
    <row r="932" spans="1:15" ht="30.75" x14ac:dyDescent="0.25">
      <c r="A932" s="173"/>
      <c r="B932" s="192" t="s">
        <v>410</v>
      </c>
      <c r="C932" s="193"/>
      <c r="D932" s="200">
        <v>0</v>
      </c>
      <c r="E932" s="201">
        <v>0</v>
      </c>
      <c r="F932" s="200">
        <v>0</v>
      </c>
      <c r="G932" s="173"/>
      <c r="H932" s="173"/>
      <c r="I932" s="258"/>
      <c r="J932" s="258"/>
      <c r="K932" s="260"/>
      <c r="L932" s="260"/>
      <c r="M932" s="226"/>
      <c r="N932" s="226"/>
      <c r="O932" s="233"/>
    </row>
    <row r="933" spans="1:15" ht="47.25" x14ac:dyDescent="0.25">
      <c r="A933" s="141">
        <f t="shared" si="19"/>
        <v>810</v>
      </c>
      <c r="B933" s="140" t="s">
        <v>1321</v>
      </c>
      <c r="C933" s="132" t="s">
        <v>1322</v>
      </c>
      <c r="D933" s="222">
        <v>0</v>
      </c>
      <c r="E933" s="134">
        <v>0</v>
      </c>
      <c r="F933" s="222">
        <v>0</v>
      </c>
      <c r="G933" s="141">
        <v>2018</v>
      </c>
      <c r="H933" s="141">
        <v>2020</v>
      </c>
      <c r="I933" s="224" t="s">
        <v>2223</v>
      </c>
      <c r="J933" s="224" t="s">
        <v>2224</v>
      </c>
      <c r="K933" s="231" t="s">
        <v>2223</v>
      </c>
      <c r="L933" s="231" t="s">
        <v>2223</v>
      </c>
      <c r="M933" s="226"/>
      <c r="N933" s="226"/>
      <c r="O933" s="233"/>
    </row>
    <row r="934" spans="1:15" ht="30.75" x14ac:dyDescent="0.25">
      <c r="A934" s="173"/>
      <c r="B934" s="192" t="s">
        <v>420</v>
      </c>
      <c r="C934" s="193"/>
      <c r="D934" s="200">
        <v>3.26</v>
      </c>
      <c r="E934" s="201">
        <v>0</v>
      </c>
      <c r="F934" s="200">
        <v>4.1890000000000001</v>
      </c>
      <c r="G934" s="173"/>
      <c r="H934" s="173"/>
      <c r="I934" s="258"/>
      <c r="J934" s="258"/>
      <c r="K934" s="260"/>
      <c r="L934" s="260"/>
      <c r="M934" s="226"/>
      <c r="N934" s="226"/>
      <c r="O934" s="233"/>
    </row>
    <row r="935" spans="1:15" ht="63" x14ac:dyDescent="0.25">
      <c r="A935" s="141">
        <f t="shared" si="19"/>
        <v>811</v>
      </c>
      <c r="B935" s="140" t="s">
        <v>1323</v>
      </c>
      <c r="C935" s="132" t="s">
        <v>2079</v>
      </c>
      <c r="D935" s="222">
        <v>2</v>
      </c>
      <c r="E935" s="134">
        <v>0</v>
      </c>
      <c r="F935" s="222">
        <v>3.052</v>
      </c>
      <c r="G935" s="141">
        <v>2019</v>
      </c>
      <c r="H935" s="141">
        <v>2021</v>
      </c>
      <c r="I935" s="224" t="s">
        <v>2223</v>
      </c>
      <c r="J935" s="224" t="s">
        <v>2224</v>
      </c>
      <c r="K935" s="231" t="s">
        <v>2223</v>
      </c>
      <c r="L935" s="231" t="s">
        <v>2223</v>
      </c>
      <c r="M935" s="226"/>
      <c r="N935" s="226"/>
      <c r="O935" s="233"/>
    </row>
    <row r="936" spans="1:15" ht="47.25" x14ac:dyDescent="0.25">
      <c r="A936" s="141">
        <f t="shared" si="19"/>
        <v>812</v>
      </c>
      <c r="B936" s="140" t="s">
        <v>1324</v>
      </c>
      <c r="C936" s="132" t="s">
        <v>1325</v>
      </c>
      <c r="D936" s="222">
        <v>0</v>
      </c>
      <c r="E936" s="134">
        <v>0</v>
      </c>
      <c r="F936" s="222">
        <v>0</v>
      </c>
      <c r="G936" s="141">
        <v>2015</v>
      </c>
      <c r="H936" s="141">
        <v>2021</v>
      </c>
      <c r="I936" s="224" t="s">
        <v>1481</v>
      </c>
      <c r="J936" s="224" t="s">
        <v>2224</v>
      </c>
      <c r="K936" s="231" t="s">
        <v>1481</v>
      </c>
      <c r="L936" s="231" t="s">
        <v>1481</v>
      </c>
      <c r="M936" s="226"/>
      <c r="N936" s="226"/>
      <c r="O936" s="233"/>
    </row>
    <row r="937" spans="1:15" ht="63" x14ac:dyDescent="0.25">
      <c r="A937" s="141">
        <f t="shared" si="19"/>
        <v>813</v>
      </c>
      <c r="B937" s="140" t="s">
        <v>1326</v>
      </c>
      <c r="C937" s="132" t="s">
        <v>2080</v>
      </c>
      <c r="D937" s="222">
        <v>0</v>
      </c>
      <c r="E937" s="134">
        <v>0</v>
      </c>
      <c r="F937" s="222">
        <v>0</v>
      </c>
      <c r="G937" s="141">
        <v>2015</v>
      </c>
      <c r="H937" s="141">
        <v>2020</v>
      </c>
      <c r="I937" s="224" t="s">
        <v>2223</v>
      </c>
      <c r="J937" s="224" t="s">
        <v>2224</v>
      </c>
      <c r="K937" s="231" t="s">
        <v>2223</v>
      </c>
      <c r="L937" s="231" t="s">
        <v>2223</v>
      </c>
      <c r="M937" s="226"/>
      <c r="N937" s="226"/>
      <c r="O937" s="233"/>
    </row>
    <row r="938" spans="1:15" ht="63" x14ac:dyDescent="0.25">
      <c r="A938" s="141">
        <f t="shared" si="19"/>
        <v>814</v>
      </c>
      <c r="B938" s="140" t="s">
        <v>2081</v>
      </c>
      <c r="C938" s="132" t="s">
        <v>1328</v>
      </c>
      <c r="D938" s="222">
        <v>1.26</v>
      </c>
      <c r="E938" s="134">
        <v>0</v>
      </c>
      <c r="F938" s="222">
        <v>0.77700000000000002</v>
      </c>
      <c r="G938" s="141">
        <v>2019</v>
      </c>
      <c r="H938" s="141">
        <v>2021</v>
      </c>
      <c r="I938" s="224" t="s">
        <v>2223</v>
      </c>
      <c r="J938" s="224" t="s">
        <v>2224</v>
      </c>
      <c r="K938" s="231" t="s">
        <v>2223</v>
      </c>
      <c r="L938" s="231" t="s">
        <v>2223</v>
      </c>
      <c r="M938" s="226"/>
      <c r="N938" s="226"/>
      <c r="O938" s="233"/>
    </row>
    <row r="939" spans="1:15" ht="78.75" x14ac:dyDescent="0.25">
      <c r="A939" s="141">
        <f t="shared" si="19"/>
        <v>815</v>
      </c>
      <c r="B939" s="140" t="s">
        <v>1600</v>
      </c>
      <c r="C939" s="132" t="s">
        <v>1601</v>
      </c>
      <c r="D939" s="222">
        <v>0</v>
      </c>
      <c r="E939" s="134">
        <v>0</v>
      </c>
      <c r="F939" s="222">
        <v>0.36</v>
      </c>
      <c r="G939" s="141">
        <v>2020</v>
      </c>
      <c r="H939" s="141">
        <v>2021</v>
      </c>
      <c r="I939" s="224" t="s">
        <v>2223</v>
      </c>
      <c r="J939" s="224" t="s">
        <v>2224</v>
      </c>
      <c r="K939" s="231" t="s">
        <v>2223</v>
      </c>
      <c r="L939" s="231" t="s">
        <v>2223</v>
      </c>
      <c r="M939" s="226"/>
      <c r="N939" s="226"/>
      <c r="O939" s="233"/>
    </row>
    <row r="940" spans="1:15" ht="30.75" x14ac:dyDescent="0.25">
      <c r="A940" s="173"/>
      <c r="B940" s="192" t="s">
        <v>446</v>
      </c>
      <c r="C940" s="193"/>
      <c r="D940" s="200">
        <v>0</v>
      </c>
      <c r="E940" s="201">
        <v>0</v>
      </c>
      <c r="F940" s="200">
        <v>0</v>
      </c>
      <c r="G940" s="173"/>
      <c r="H940" s="173"/>
      <c r="I940" s="258"/>
      <c r="J940" s="258"/>
      <c r="K940" s="260"/>
      <c r="L940" s="260"/>
      <c r="M940" s="226"/>
      <c r="N940" s="226"/>
      <c r="O940" s="233"/>
    </row>
    <row r="941" spans="1:15" ht="110.25" x14ac:dyDescent="0.25">
      <c r="A941" s="141">
        <f t="shared" si="19"/>
        <v>816</v>
      </c>
      <c r="B941" s="140" t="s">
        <v>1329</v>
      </c>
      <c r="C941" s="132" t="s">
        <v>1330</v>
      </c>
      <c r="D941" s="222">
        <v>0</v>
      </c>
      <c r="E941" s="134">
        <v>0</v>
      </c>
      <c r="F941" s="222">
        <v>0</v>
      </c>
      <c r="G941" s="141">
        <v>2016</v>
      </c>
      <c r="H941" s="141">
        <v>2022</v>
      </c>
      <c r="I941" s="224" t="s">
        <v>2223</v>
      </c>
      <c r="J941" s="224" t="s">
        <v>2224</v>
      </c>
      <c r="K941" s="231" t="s">
        <v>2223</v>
      </c>
      <c r="L941" s="231" t="s">
        <v>2223</v>
      </c>
      <c r="M941" s="226"/>
      <c r="N941" s="226"/>
      <c r="O941" s="233"/>
    </row>
    <row r="942" spans="1:15" ht="30.75" x14ac:dyDescent="0.25">
      <c r="A942" s="173"/>
      <c r="B942" s="192" t="s">
        <v>462</v>
      </c>
      <c r="C942" s="193"/>
      <c r="D942" s="200">
        <v>0</v>
      </c>
      <c r="E942" s="201">
        <v>0</v>
      </c>
      <c r="F942" s="200">
        <v>0</v>
      </c>
      <c r="G942" s="173"/>
      <c r="H942" s="173"/>
      <c r="I942" s="258"/>
      <c r="J942" s="258"/>
      <c r="K942" s="260"/>
      <c r="L942" s="260"/>
      <c r="M942" s="226"/>
      <c r="N942" s="226"/>
      <c r="O942" s="233"/>
    </row>
    <row r="943" spans="1:15" ht="63" x14ac:dyDescent="0.25">
      <c r="A943" s="141">
        <f t="shared" si="19"/>
        <v>817</v>
      </c>
      <c r="B943" s="140" t="s">
        <v>1331</v>
      </c>
      <c r="C943" s="132" t="s">
        <v>1332</v>
      </c>
      <c r="D943" s="222">
        <v>0</v>
      </c>
      <c r="E943" s="134">
        <v>0</v>
      </c>
      <c r="F943" s="222">
        <v>0</v>
      </c>
      <c r="G943" s="141">
        <v>2017</v>
      </c>
      <c r="H943" s="141">
        <v>2021</v>
      </c>
      <c r="I943" s="224" t="s">
        <v>1481</v>
      </c>
      <c r="J943" s="224" t="s">
        <v>2224</v>
      </c>
      <c r="K943" s="231" t="s">
        <v>1481</v>
      </c>
      <c r="L943" s="231" t="s">
        <v>1481</v>
      </c>
      <c r="M943" s="226"/>
      <c r="N943" s="226"/>
      <c r="O943" s="233"/>
    </row>
    <row r="944" spans="1:15" ht="63" x14ac:dyDescent="0.25">
      <c r="A944" s="141">
        <f t="shared" si="19"/>
        <v>818</v>
      </c>
      <c r="B944" s="140" t="s">
        <v>1333</v>
      </c>
      <c r="C944" s="132" t="s">
        <v>2082</v>
      </c>
      <c r="D944" s="222">
        <v>0</v>
      </c>
      <c r="E944" s="134">
        <v>0</v>
      </c>
      <c r="F944" s="222">
        <v>0</v>
      </c>
      <c r="G944" s="141">
        <v>2016</v>
      </c>
      <c r="H944" s="141">
        <v>2020</v>
      </c>
      <c r="I944" s="224" t="s">
        <v>1481</v>
      </c>
      <c r="J944" s="224" t="s">
        <v>2224</v>
      </c>
      <c r="K944" s="231" t="s">
        <v>2223</v>
      </c>
      <c r="L944" s="231" t="s">
        <v>2223</v>
      </c>
      <c r="M944" s="226"/>
      <c r="N944" s="226"/>
      <c r="O944" s="233"/>
    </row>
    <row r="945" spans="1:15" ht="30.75" x14ac:dyDescent="0.25">
      <c r="A945" s="173"/>
      <c r="B945" s="192" t="s">
        <v>339</v>
      </c>
      <c r="C945" s="193"/>
      <c r="D945" s="200">
        <v>0</v>
      </c>
      <c r="E945" s="201">
        <v>0</v>
      </c>
      <c r="F945" s="200">
        <v>5.2650000000000006</v>
      </c>
      <c r="G945" s="173"/>
      <c r="H945" s="173"/>
      <c r="I945" s="258"/>
      <c r="J945" s="258"/>
      <c r="K945" s="260"/>
      <c r="L945" s="260"/>
      <c r="M945" s="226"/>
      <c r="N945" s="226"/>
      <c r="O945" s="233"/>
    </row>
    <row r="946" spans="1:15" ht="63" x14ac:dyDescent="0.25">
      <c r="A946" s="141">
        <f t="shared" si="19"/>
        <v>819</v>
      </c>
      <c r="B946" s="140" t="s">
        <v>1334</v>
      </c>
      <c r="C946" s="132" t="s">
        <v>2227</v>
      </c>
      <c r="D946" s="222">
        <v>0</v>
      </c>
      <c r="E946" s="134">
        <v>0</v>
      </c>
      <c r="F946" s="222">
        <v>0</v>
      </c>
      <c r="G946" s="141">
        <v>2016</v>
      </c>
      <c r="H946" s="141">
        <v>2021</v>
      </c>
      <c r="I946" s="224" t="s">
        <v>1481</v>
      </c>
      <c r="J946" s="224" t="s">
        <v>2224</v>
      </c>
      <c r="K946" s="231" t="s">
        <v>1481</v>
      </c>
      <c r="L946" s="231" t="s">
        <v>1481</v>
      </c>
      <c r="M946" s="226"/>
      <c r="N946" s="226"/>
      <c r="O946" s="233"/>
    </row>
    <row r="947" spans="1:15" ht="47.25" x14ac:dyDescent="0.25">
      <c r="A947" s="141">
        <f t="shared" si="19"/>
        <v>820</v>
      </c>
      <c r="B947" s="140" t="s">
        <v>1335</v>
      </c>
      <c r="C947" s="132" t="s">
        <v>1336</v>
      </c>
      <c r="D947" s="222">
        <v>0</v>
      </c>
      <c r="E947" s="134">
        <v>0</v>
      </c>
      <c r="F947" s="222">
        <v>0</v>
      </c>
      <c r="G947" s="141" t="s">
        <v>2228</v>
      </c>
      <c r="H947" s="141">
        <v>2020</v>
      </c>
      <c r="I947" s="224" t="s">
        <v>1481</v>
      </c>
      <c r="J947" s="224" t="s">
        <v>2224</v>
      </c>
      <c r="K947" s="231" t="s">
        <v>1481</v>
      </c>
      <c r="L947" s="231" t="s">
        <v>1481</v>
      </c>
      <c r="M947" s="226"/>
      <c r="N947" s="226"/>
      <c r="O947" s="233"/>
    </row>
    <row r="948" spans="1:15" ht="47.25" x14ac:dyDescent="0.25">
      <c r="A948" s="141">
        <f t="shared" si="19"/>
        <v>821</v>
      </c>
      <c r="B948" s="140" t="s">
        <v>1337</v>
      </c>
      <c r="C948" s="132" t="s">
        <v>1338</v>
      </c>
      <c r="D948" s="222">
        <v>0</v>
      </c>
      <c r="E948" s="134">
        <v>0</v>
      </c>
      <c r="F948" s="222">
        <v>0</v>
      </c>
      <c r="G948" s="141">
        <v>2015</v>
      </c>
      <c r="H948" s="141">
        <v>2021</v>
      </c>
      <c r="I948" s="224" t="s">
        <v>1481</v>
      </c>
      <c r="J948" s="224" t="s">
        <v>2224</v>
      </c>
      <c r="K948" s="231" t="s">
        <v>1481</v>
      </c>
      <c r="L948" s="231" t="s">
        <v>1481</v>
      </c>
      <c r="M948" s="226"/>
      <c r="N948" s="226"/>
      <c r="O948" s="233"/>
    </row>
    <row r="949" spans="1:15" ht="63" x14ac:dyDescent="0.25">
      <c r="A949" s="141">
        <f t="shared" si="19"/>
        <v>822</v>
      </c>
      <c r="B949" s="140" t="s">
        <v>2084</v>
      </c>
      <c r="C949" s="132" t="s">
        <v>1339</v>
      </c>
      <c r="D949" s="222">
        <v>0</v>
      </c>
      <c r="E949" s="134">
        <v>0</v>
      </c>
      <c r="F949" s="222">
        <v>2.8450000000000002</v>
      </c>
      <c r="G949" s="141" t="s">
        <v>2226</v>
      </c>
      <c r="H949" s="141">
        <v>2021</v>
      </c>
      <c r="I949" s="224" t="s">
        <v>2223</v>
      </c>
      <c r="J949" s="224" t="s">
        <v>2224</v>
      </c>
      <c r="K949" s="231" t="s">
        <v>2223</v>
      </c>
      <c r="L949" s="231" t="s">
        <v>2223</v>
      </c>
      <c r="M949" s="226"/>
      <c r="N949" s="226"/>
      <c r="O949" s="233"/>
    </row>
    <row r="950" spans="1:15" ht="47.25" x14ac:dyDescent="0.25">
      <c r="A950" s="205">
        <f t="shared" si="19"/>
        <v>823</v>
      </c>
      <c r="B950" s="140" t="s">
        <v>1340</v>
      </c>
      <c r="C950" s="132" t="s">
        <v>1341</v>
      </c>
      <c r="D950" s="222">
        <v>0</v>
      </c>
      <c r="E950" s="134">
        <v>0</v>
      </c>
      <c r="F950" s="222">
        <v>0</v>
      </c>
      <c r="G950" s="141" t="s">
        <v>2226</v>
      </c>
      <c r="H950" s="141">
        <v>2020</v>
      </c>
      <c r="I950" s="224" t="s">
        <v>2223</v>
      </c>
      <c r="J950" s="224" t="s">
        <v>2224</v>
      </c>
      <c r="K950" s="231" t="s">
        <v>2223</v>
      </c>
      <c r="L950" s="231" t="s">
        <v>2223</v>
      </c>
      <c r="M950" s="226"/>
      <c r="N950" s="226"/>
      <c r="O950" s="233"/>
    </row>
    <row r="951" spans="1:15" ht="78.75" x14ac:dyDescent="0.25">
      <c r="A951" s="141">
        <f t="shared" si="19"/>
        <v>824</v>
      </c>
      <c r="B951" s="140" t="s">
        <v>1342</v>
      </c>
      <c r="C951" s="132" t="s">
        <v>2085</v>
      </c>
      <c r="D951" s="222">
        <v>0</v>
      </c>
      <c r="E951" s="134">
        <v>0</v>
      </c>
      <c r="F951" s="222">
        <v>0.72</v>
      </c>
      <c r="G951" s="141">
        <v>2019</v>
      </c>
      <c r="H951" s="141">
        <v>2020</v>
      </c>
      <c r="I951" s="224" t="s">
        <v>2223</v>
      </c>
      <c r="J951" s="224" t="s">
        <v>2224</v>
      </c>
      <c r="K951" s="231" t="s">
        <v>2223</v>
      </c>
      <c r="L951" s="231" t="s">
        <v>2223</v>
      </c>
      <c r="M951" s="226"/>
      <c r="N951" s="226"/>
      <c r="O951" s="233"/>
    </row>
    <row r="952" spans="1:15" ht="78.75" x14ac:dyDescent="0.25">
      <c r="A952" s="141">
        <f t="shared" si="19"/>
        <v>825</v>
      </c>
      <c r="B952" s="140" t="s">
        <v>2086</v>
      </c>
      <c r="C952" s="132" t="s">
        <v>2087</v>
      </c>
      <c r="D952" s="222">
        <v>0</v>
      </c>
      <c r="E952" s="134">
        <v>0</v>
      </c>
      <c r="F952" s="222">
        <v>0.57999999999999996</v>
      </c>
      <c r="G952" s="228">
        <v>2020</v>
      </c>
      <c r="H952" s="228">
        <v>2020</v>
      </c>
      <c r="I952" s="224" t="s">
        <v>2223</v>
      </c>
      <c r="J952" s="224" t="s">
        <v>2224</v>
      </c>
      <c r="K952" s="229" t="s">
        <v>2223</v>
      </c>
      <c r="L952" s="229" t="s">
        <v>2223</v>
      </c>
      <c r="M952" s="226"/>
      <c r="N952" s="226"/>
      <c r="O952" s="233"/>
    </row>
    <row r="953" spans="1:15" ht="78.75" x14ac:dyDescent="0.25">
      <c r="A953" s="141">
        <f t="shared" si="19"/>
        <v>826</v>
      </c>
      <c r="B953" s="140" t="s">
        <v>2088</v>
      </c>
      <c r="C953" s="132" t="s">
        <v>1602</v>
      </c>
      <c r="D953" s="222">
        <v>0</v>
      </c>
      <c r="E953" s="134">
        <v>0</v>
      </c>
      <c r="F953" s="222">
        <v>1.1200000000000001</v>
      </c>
      <c r="G953" s="141">
        <v>2020</v>
      </c>
      <c r="H953" s="141">
        <v>2020</v>
      </c>
      <c r="I953" s="224" t="s">
        <v>2223</v>
      </c>
      <c r="J953" s="224" t="s">
        <v>2224</v>
      </c>
      <c r="K953" s="231" t="s">
        <v>2223</v>
      </c>
      <c r="L953" s="231" t="s">
        <v>2223</v>
      </c>
      <c r="M953" s="226"/>
      <c r="N953" s="226"/>
      <c r="O953" s="233"/>
    </row>
    <row r="954" spans="1:15" ht="30.75" x14ac:dyDescent="0.25">
      <c r="A954" s="173"/>
      <c r="B954" s="192" t="s">
        <v>468</v>
      </c>
      <c r="C954" s="193"/>
      <c r="D954" s="200">
        <v>0.8</v>
      </c>
      <c r="E954" s="201">
        <v>0</v>
      </c>
      <c r="F954" s="200">
        <v>1.966</v>
      </c>
      <c r="G954" s="173"/>
      <c r="H954" s="173"/>
      <c r="I954" s="258"/>
      <c r="J954" s="258"/>
      <c r="K954" s="260"/>
      <c r="L954" s="260"/>
      <c r="M954" s="226"/>
      <c r="N954" s="226"/>
      <c r="O954" s="233"/>
    </row>
    <row r="955" spans="1:15" ht="47.25" x14ac:dyDescent="0.25">
      <c r="A955" s="141">
        <f t="shared" si="19"/>
        <v>827</v>
      </c>
      <c r="B955" s="140" t="s">
        <v>1343</v>
      </c>
      <c r="C955" s="132" t="s">
        <v>1344</v>
      </c>
      <c r="D955" s="222">
        <v>0</v>
      </c>
      <c r="E955" s="134">
        <v>0</v>
      </c>
      <c r="F955" s="222">
        <v>0</v>
      </c>
      <c r="G955" s="141">
        <v>2015</v>
      </c>
      <c r="H955" s="141">
        <v>2021</v>
      </c>
      <c r="I955" s="224" t="s">
        <v>1481</v>
      </c>
      <c r="J955" s="224" t="s">
        <v>2224</v>
      </c>
      <c r="K955" s="231" t="s">
        <v>1481</v>
      </c>
      <c r="L955" s="231" t="s">
        <v>1481</v>
      </c>
      <c r="M955" s="226"/>
      <c r="N955" s="226"/>
      <c r="O955" s="233"/>
    </row>
    <row r="956" spans="1:15" ht="78.75" x14ac:dyDescent="0.25">
      <c r="A956" s="141">
        <f t="shared" si="19"/>
        <v>828</v>
      </c>
      <c r="B956" s="140" t="s">
        <v>1345</v>
      </c>
      <c r="C956" s="132" t="s">
        <v>2089</v>
      </c>
      <c r="D956" s="222">
        <v>0.8</v>
      </c>
      <c r="E956" s="134">
        <v>0</v>
      </c>
      <c r="F956" s="222">
        <v>1.966</v>
      </c>
      <c r="G956" s="141">
        <v>2019</v>
      </c>
      <c r="H956" s="141">
        <v>2021</v>
      </c>
      <c r="I956" s="224" t="s">
        <v>2223</v>
      </c>
      <c r="J956" s="224" t="s">
        <v>2224</v>
      </c>
      <c r="K956" s="231" t="s">
        <v>2223</v>
      </c>
      <c r="L956" s="231" t="s">
        <v>2223</v>
      </c>
      <c r="M956" s="226"/>
      <c r="N956" s="226"/>
      <c r="O956" s="233"/>
    </row>
    <row r="957" spans="1:15" ht="30.75" x14ac:dyDescent="0.25">
      <c r="A957" s="173"/>
      <c r="B957" s="192" t="s">
        <v>483</v>
      </c>
      <c r="C957" s="193"/>
      <c r="D957" s="200">
        <v>0</v>
      </c>
      <c r="E957" s="201">
        <v>0</v>
      </c>
      <c r="F957" s="200">
        <v>0.17</v>
      </c>
      <c r="G957" s="173"/>
      <c r="H957" s="173"/>
      <c r="I957" s="258"/>
      <c r="J957" s="258"/>
      <c r="K957" s="260"/>
      <c r="L957" s="260"/>
      <c r="M957" s="226"/>
      <c r="N957" s="226"/>
      <c r="O957" s="233"/>
    </row>
    <row r="958" spans="1:15" ht="78.75" x14ac:dyDescent="0.25">
      <c r="A958" s="141">
        <f t="shared" si="19"/>
        <v>829</v>
      </c>
      <c r="B958" s="140" t="s">
        <v>1346</v>
      </c>
      <c r="C958" s="132" t="s">
        <v>1347</v>
      </c>
      <c r="D958" s="222">
        <v>0</v>
      </c>
      <c r="E958" s="134">
        <v>0</v>
      </c>
      <c r="F958" s="222">
        <v>0</v>
      </c>
      <c r="G958" s="141">
        <v>2015</v>
      </c>
      <c r="H958" s="141">
        <v>2021</v>
      </c>
      <c r="I958" s="224" t="s">
        <v>2223</v>
      </c>
      <c r="J958" s="224" t="s">
        <v>2224</v>
      </c>
      <c r="K958" s="231" t="s">
        <v>2223</v>
      </c>
      <c r="L958" s="231" t="s">
        <v>2223</v>
      </c>
      <c r="M958" s="226"/>
      <c r="N958" s="226"/>
      <c r="O958" s="233"/>
    </row>
    <row r="959" spans="1:15" ht="78.75" x14ac:dyDescent="0.25">
      <c r="A959" s="141">
        <f t="shared" si="19"/>
        <v>830</v>
      </c>
      <c r="B959" s="140" t="s">
        <v>1348</v>
      </c>
      <c r="C959" s="132" t="s">
        <v>2090</v>
      </c>
      <c r="D959" s="222">
        <v>0</v>
      </c>
      <c r="E959" s="134">
        <v>0</v>
      </c>
      <c r="F959" s="222">
        <v>0.17</v>
      </c>
      <c r="G959" s="141">
        <v>2020</v>
      </c>
      <c r="H959" s="141">
        <v>2020</v>
      </c>
      <c r="I959" s="224" t="s">
        <v>2223</v>
      </c>
      <c r="J959" s="224" t="s">
        <v>2224</v>
      </c>
      <c r="K959" s="231" t="s">
        <v>2223</v>
      </c>
      <c r="L959" s="231" t="s">
        <v>2223</v>
      </c>
      <c r="M959" s="226"/>
      <c r="N959" s="226"/>
      <c r="O959" s="233"/>
    </row>
    <row r="960" spans="1:15" ht="30.75" x14ac:dyDescent="0.25">
      <c r="A960" s="173"/>
      <c r="B960" s="192" t="s">
        <v>532</v>
      </c>
      <c r="C960" s="193"/>
      <c r="D960" s="200">
        <v>2.52</v>
      </c>
      <c r="E960" s="201">
        <v>0</v>
      </c>
      <c r="F960" s="200">
        <v>13.2544</v>
      </c>
      <c r="G960" s="173"/>
      <c r="H960" s="173"/>
      <c r="I960" s="258"/>
      <c r="J960" s="258"/>
      <c r="K960" s="260"/>
      <c r="L960" s="260"/>
      <c r="M960" s="226"/>
      <c r="N960" s="226"/>
      <c r="O960" s="233"/>
    </row>
    <row r="961" spans="1:15" ht="78.75" x14ac:dyDescent="0.25">
      <c r="A961" s="141">
        <f t="shared" si="19"/>
        <v>831</v>
      </c>
      <c r="B961" s="140" t="s">
        <v>1349</v>
      </c>
      <c r="C961" s="132" t="s">
        <v>2091</v>
      </c>
      <c r="D961" s="222">
        <v>0</v>
      </c>
      <c r="E961" s="134">
        <v>0</v>
      </c>
      <c r="F961" s="222">
        <v>0</v>
      </c>
      <c r="G961" s="141">
        <v>2016</v>
      </c>
      <c r="H961" s="141">
        <v>2021</v>
      </c>
      <c r="I961" s="224" t="s">
        <v>1481</v>
      </c>
      <c r="J961" s="224" t="s">
        <v>2224</v>
      </c>
      <c r="K961" s="231" t="s">
        <v>1481</v>
      </c>
      <c r="L961" s="231" t="s">
        <v>1481</v>
      </c>
      <c r="M961" s="226"/>
      <c r="N961" s="226"/>
      <c r="O961" s="233"/>
    </row>
    <row r="962" spans="1:15" ht="47.25" x14ac:dyDescent="0.25">
      <c r="A962" s="141">
        <f t="shared" si="19"/>
        <v>832</v>
      </c>
      <c r="B962" s="140" t="s">
        <v>1350</v>
      </c>
      <c r="C962" s="132" t="s">
        <v>1351</v>
      </c>
      <c r="D962" s="222">
        <v>0</v>
      </c>
      <c r="E962" s="134">
        <v>0</v>
      </c>
      <c r="F962" s="222">
        <v>0</v>
      </c>
      <c r="G962" s="141">
        <v>2017</v>
      </c>
      <c r="H962" s="141">
        <v>2020</v>
      </c>
      <c r="I962" s="224" t="s">
        <v>1481</v>
      </c>
      <c r="J962" s="224" t="s">
        <v>2224</v>
      </c>
      <c r="K962" s="231" t="s">
        <v>1481</v>
      </c>
      <c r="L962" s="231" t="s">
        <v>1481</v>
      </c>
      <c r="M962" s="226"/>
      <c r="N962" s="226"/>
      <c r="O962" s="233"/>
    </row>
    <row r="963" spans="1:15" ht="78.75" x14ac:dyDescent="0.25">
      <c r="A963" s="141">
        <f t="shared" si="19"/>
        <v>833</v>
      </c>
      <c r="B963" s="140" t="s">
        <v>1352</v>
      </c>
      <c r="C963" s="132" t="s">
        <v>1353</v>
      </c>
      <c r="D963" s="222">
        <v>0</v>
      </c>
      <c r="E963" s="134">
        <v>0</v>
      </c>
      <c r="F963" s="222">
        <v>11.68</v>
      </c>
      <c r="G963" s="141">
        <v>2017</v>
      </c>
      <c r="H963" s="141">
        <v>2021</v>
      </c>
      <c r="I963" s="224" t="s">
        <v>2223</v>
      </c>
      <c r="J963" s="224" t="s">
        <v>2224</v>
      </c>
      <c r="K963" s="231" t="s">
        <v>2223</v>
      </c>
      <c r="L963" s="231" t="s">
        <v>2223</v>
      </c>
      <c r="M963" s="226"/>
      <c r="N963" s="226"/>
      <c r="O963" s="233"/>
    </row>
    <row r="964" spans="1:15" ht="63" x14ac:dyDescent="0.25">
      <c r="A964" s="141">
        <f t="shared" si="19"/>
        <v>834</v>
      </c>
      <c r="B964" s="140" t="s">
        <v>2092</v>
      </c>
      <c r="C964" s="132" t="s">
        <v>1354</v>
      </c>
      <c r="D964" s="222">
        <v>0</v>
      </c>
      <c r="E964" s="134">
        <v>0</v>
      </c>
      <c r="F964" s="222">
        <v>0</v>
      </c>
      <c r="G964" s="141">
        <v>2018</v>
      </c>
      <c r="H964" s="141">
        <v>2020</v>
      </c>
      <c r="I964" s="224" t="s">
        <v>1481</v>
      </c>
      <c r="J964" s="224" t="s">
        <v>2224</v>
      </c>
      <c r="K964" s="231" t="s">
        <v>1481</v>
      </c>
      <c r="L964" s="231" t="s">
        <v>1481</v>
      </c>
      <c r="M964" s="226"/>
      <c r="N964" s="226"/>
      <c r="O964" s="233"/>
    </row>
    <row r="965" spans="1:15" ht="63" x14ac:dyDescent="0.25">
      <c r="A965" s="141">
        <f t="shared" si="19"/>
        <v>835</v>
      </c>
      <c r="B965" s="140" t="s">
        <v>1355</v>
      </c>
      <c r="C965" s="132" t="s">
        <v>1356</v>
      </c>
      <c r="D965" s="222">
        <v>1.26</v>
      </c>
      <c r="E965" s="134">
        <v>0</v>
      </c>
      <c r="F965" s="222">
        <v>0.64</v>
      </c>
      <c r="G965" s="141" t="s">
        <v>2226</v>
      </c>
      <c r="H965" s="141">
        <v>2020</v>
      </c>
      <c r="I965" s="224" t="s">
        <v>2223</v>
      </c>
      <c r="J965" s="224" t="s">
        <v>2224</v>
      </c>
      <c r="K965" s="231" t="s">
        <v>2223</v>
      </c>
      <c r="L965" s="231" t="s">
        <v>2223</v>
      </c>
      <c r="M965" s="226"/>
      <c r="N965" s="226"/>
      <c r="O965" s="233"/>
    </row>
    <row r="966" spans="1:15" ht="47.25" x14ac:dyDescent="0.25">
      <c r="A966" s="141">
        <f t="shared" si="19"/>
        <v>836</v>
      </c>
      <c r="B966" s="140" t="s">
        <v>1357</v>
      </c>
      <c r="C966" s="132" t="s">
        <v>2093</v>
      </c>
      <c r="D966" s="222">
        <v>0</v>
      </c>
      <c r="E966" s="134">
        <v>0</v>
      </c>
      <c r="F966" s="222">
        <v>0</v>
      </c>
      <c r="G966" s="141">
        <v>2018</v>
      </c>
      <c r="H966" s="141">
        <v>2021</v>
      </c>
      <c r="I966" s="224" t="s">
        <v>1481</v>
      </c>
      <c r="J966" s="224" t="s">
        <v>2224</v>
      </c>
      <c r="K966" s="231" t="s">
        <v>1481</v>
      </c>
      <c r="L966" s="231" t="s">
        <v>1481</v>
      </c>
      <c r="M966" s="226"/>
      <c r="N966" s="226"/>
      <c r="O966" s="233"/>
    </row>
    <row r="967" spans="1:15" ht="47.25" x14ac:dyDescent="0.25">
      <c r="A967" s="141">
        <f t="shared" si="19"/>
        <v>837</v>
      </c>
      <c r="B967" s="140" t="s">
        <v>1358</v>
      </c>
      <c r="C967" s="132" t="s">
        <v>2094</v>
      </c>
      <c r="D967" s="222">
        <v>0</v>
      </c>
      <c r="E967" s="134">
        <v>0</v>
      </c>
      <c r="F967" s="222">
        <v>0</v>
      </c>
      <c r="G967" s="141">
        <v>2018</v>
      </c>
      <c r="H967" s="141">
        <v>2021</v>
      </c>
      <c r="I967" s="224" t="s">
        <v>1481</v>
      </c>
      <c r="J967" s="224" t="s">
        <v>2224</v>
      </c>
      <c r="K967" s="231" t="s">
        <v>1481</v>
      </c>
      <c r="L967" s="231" t="s">
        <v>1481</v>
      </c>
      <c r="M967" s="226"/>
      <c r="N967" s="226"/>
      <c r="O967" s="233"/>
    </row>
    <row r="968" spans="1:15" ht="47.25" x14ac:dyDescent="0.25">
      <c r="A968" s="141">
        <f t="shared" si="19"/>
        <v>838</v>
      </c>
      <c r="B968" s="140" t="s">
        <v>1360</v>
      </c>
      <c r="C968" s="132" t="s">
        <v>1361</v>
      </c>
      <c r="D968" s="222">
        <v>0</v>
      </c>
      <c r="E968" s="134">
        <v>0</v>
      </c>
      <c r="F968" s="222">
        <v>0</v>
      </c>
      <c r="G968" s="141">
        <v>2018</v>
      </c>
      <c r="H968" s="141">
        <v>2020</v>
      </c>
      <c r="I968" s="224" t="s">
        <v>1481</v>
      </c>
      <c r="J968" s="224" t="s">
        <v>2224</v>
      </c>
      <c r="K968" s="231" t="s">
        <v>1481</v>
      </c>
      <c r="L968" s="231" t="s">
        <v>1481</v>
      </c>
      <c r="M968" s="226"/>
      <c r="N968" s="226"/>
      <c r="O968" s="233"/>
    </row>
    <row r="969" spans="1:15" ht="63" x14ac:dyDescent="0.25">
      <c r="A969" s="141">
        <f t="shared" si="19"/>
        <v>839</v>
      </c>
      <c r="B969" s="140" t="s">
        <v>2095</v>
      </c>
      <c r="C969" s="132" t="s">
        <v>1362</v>
      </c>
      <c r="D969" s="222">
        <v>0</v>
      </c>
      <c r="E969" s="134">
        <v>0</v>
      </c>
      <c r="F969" s="222">
        <v>0</v>
      </c>
      <c r="G969" s="141">
        <v>2018</v>
      </c>
      <c r="H969" s="141">
        <v>2021</v>
      </c>
      <c r="I969" s="224" t="s">
        <v>1481</v>
      </c>
      <c r="J969" s="224" t="s">
        <v>2224</v>
      </c>
      <c r="K969" s="231" t="s">
        <v>1481</v>
      </c>
      <c r="L969" s="231" t="s">
        <v>1481</v>
      </c>
      <c r="M969" s="226"/>
      <c r="N969" s="226"/>
      <c r="O969" s="233"/>
    </row>
    <row r="970" spans="1:15" ht="63" x14ac:dyDescent="0.25">
      <c r="A970" s="141">
        <f t="shared" si="19"/>
        <v>840</v>
      </c>
      <c r="B970" s="140" t="s">
        <v>2096</v>
      </c>
      <c r="C970" s="132" t="s">
        <v>1363</v>
      </c>
      <c r="D970" s="222">
        <v>0</v>
      </c>
      <c r="E970" s="134">
        <v>0</v>
      </c>
      <c r="F970" s="222">
        <v>0</v>
      </c>
      <c r="G970" s="141">
        <v>2018</v>
      </c>
      <c r="H970" s="141">
        <v>2020</v>
      </c>
      <c r="I970" s="224" t="s">
        <v>1481</v>
      </c>
      <c r="J970" s="224" t="s">
        <v>2224</v>
      </c>
      <c r="K970" s="231" t="s">
        <v>1481</v>
      </c>
      <c r="L970" s="231" t="s">
        <v>1481</v>
      </c>
      <c r="M970" s="226"/>
      <c r="N970" s="226"/>
      <c r="O970" s="233"/>
    </row>
    <row r="971" spans="1:15" ht="47.25" x14ac:dyDescent="0.25">
      <c r="A971" s="141">
        <f t="shared" si="19"/>
        <v>841</v>
      </c>
      <c r="B971" s="140" t="s">
        <v>2097</v>
      </c>
      <c r="C971" s="132" t="s">
        <v>2098</v>
      </c>
      <c r="D971" s="222">
        <v>0</v>
      </c>
      <c r="E971" s="134">
        <v>0</v>
      </c>
      <c r="F971" s="222">
        <v>0</v>
      </c>
      <c r="G971" s="141">
        <v>2015</v>
      </c>
      <c r="H971" s="141">
        <v>2020</v>
      </c>
      <c r="I971" s="224" t="s">
        <v>2223</v>
      </c>
      <c r="J971" s="224" t="s">
        <v>2224</v>
      </c>
      <c r="K971" s="231" t="s">
        <v>2223</v>
      </c>
      <c r="L971" s="231" t="s">
        <v>2223</v>
      </c>
      <c r="M971" s="226"/>
      <c r="N971" s="226"/>
      <c r="O971" s="233"/>
    </row>
    <row r="972" spans="1:15" ht="78.75" x14ac:dyDescent="0.25">
      <c r="A972" s="141">
        <f t="shared" si="19"/>
        <v>842</v>
      </c>
      <c r="B972" s="140" t="s">
        <v>1364</v>
      </c>
      <c r="C972" s="132" t="s">
        <v>1365</v>
      </c>
      <c r="D972" s="222">
        <v>0</v>
      </c>
      <c r="E972" s="134">
        <v>0</v>
      </c>
      <c r="F972" s="222">
        <v>0</v>
      </c>
      <c r="G972" s="141">
        <v>2018</v>
      </c>
      <c r="H972" s="141">
        <v>2021</v>
      </c>
      <c r="I972" s="224" t="s">
        <v>2223</v>
      </c>
      <c r="J972" s="224" t="s">
        <v>2224</v>
      </c>
      <c r="K972" s="231" t="s">
        <v>1481</v>
      </c>
      <c r="L972" s="231" t="s">
        <v>1481</v>
      </c>
      <c r="M972" s="226"/>
      <c r="N972" s="226"/>
      <c r="O972" s="233"/>
    </row>
    <row r="973" spans="1:15" ht="63" x14ac:dyDescent="0.25">
      <c r="A973" s="141">
        <f t="shared" si="19"/>
        <v>843</v>
      </c>
      <c r="B973" s="140" t="s">
        <v>1366</v>
      </c>
      <c r="C973" s="132" t="s">
        <v>1367</v>
      </c>
      <c r="D973" s="222">
        <v>0</v>
      </c>
      <c r="E973" s="134">
        <v>0</v>
      </c>
      <c r="F973" s="222">
        <v>0</v>
      </c>
      <c r="G973" s="141">
        <v>2015</v>
      </c>
      <c r="H973" s="141">
        <v>2021</v>
      </c>
      <c r="I973" s="224" t="s">
        <v>2223</v>
      </c>
      <c r="J973" s="224" t="s">
        <v>2224</v>
      </c>
      <c r="K973" s="231" t="s">
        <v>2223</v>
      </c>
      <c r="L973" s="231" t="s">
        <v>2223</v>
      </c>
      <c r="M973" s="226"/>
      <c r="N973" s="226"/>
      <c r="O973" s="233"/>
    </row>
    <row r="974" spans="1:15" ht="47.25" x14ac:dyDescent="0.25">
      <c r="A974" s="141">
        <f t="shared" si="19"/>
        <v>844</v>
      </c>
      <c r="B974" s="140" t="s">
        <v>1368</v>
      </c>
      <c r="C974" s="132" t="s">
        <v>1369</v>
      </c>
      <c r="D974" s="222">
        <v>0</v>
      </c>
      <c r="E974" s="134">
        <v>0</v>
      </c>
      <c r="F974" s="222">
        <v>0</v>
      </c>
      <c r="G974" s="141">
        <v>2016</v>
      </c>
      <c r="H974" s="141">
        <v>2020</v>
      </c>
      <c r="I974" s="224" t="s">
        <v>2223</v>
      </c>
      <c r="J974" s="224" t="s">
        <v>2224</v>
      </c>
      <c r="K974" s="231" t="s">
        <v>2223</v>
      </c>
      <c r="L974" s="231" t="s">
        <v>2223</v>
      </c>
      <c r="M974" s="226"/>
      <c r="N974" s="226"/>
      <c r="O974" s="233"/>
    </row>
    <row r="975" spans="1:15" ht="94.5" x14ac:dyDescent="0.25">
      <c r="A975" s="141">
        <f t="shared" si="19"/>
        <v>845</v>
      </c>
      <c r="B975" s="140" t="s">
        <v>1370</v>
      </c>
      <c r="C975" s="132" t="s">
        <v>1371</v>
      </c>
      <c r="D975" s="222">
        <v>0</v>
      </c>
      <c r="E975" s="134">
        <v>0</v>
      </c>
      <c r="F975" s="222">
        <v>0</v>
      </c>
      <c r="G975" s="141">
        <v>2016</v>
      </c>
      <c r="H975" s="141">
        <v>2020</v>
      </c>
      <c r="I975" s="224" t="s">
        <v>2223</v>
      </c>
      <c r="J975" s="224" t="s">
        <v>2224</v>
      </c>
      <c r="K975" s="231" t="s">
        <v>2223</v>
      </c>
      <c r="L975" s="231" t="s">
        <v>2223</v>
      </c>
      <c r="M975" s="226"/>
      <c r="N975" s="226"/>
      <c r="O975" s="233"/>
    </row>
    <row r="976" spans="1:15" ht="63" x14ac:dyDescent="0.25">
      <c r="A976" s="141">
        <f t="shared" si="19"/>
        <v>846</v>
      </c>
      <c r="B976" s="140" t="s">
        <v>1372</v>
      </c>
      <c r="C976" s="132" t="s">
        <v>1373</v>
      </c>
      <c r="D976" s="222">
        <v>1.26</v>
      </c>
      <c r="E976" s="134">
        <v>0</v>
      </c>
      <c r="F976" s="222">
        <v>0.93440000000000001</v>
      </c>
      <c r="G976" s="141">
        <v>2016</v>
      </c>
      <c r="H976" s="141">
        <v>2020</v>
      </c>
      <c r="I976" s="224" t="s">
        <v>2223</v>
      </c>
      <c r="J976" s="224" t="s">
        <v>2224</v>
      </c>
      <c r="K976" s="231" t="s">
        <v>2223</v>
      </c>
      <c r="L976" s="231" t="s">
        <v>2223</v>
      </c>
      <c r="M976" s="226"/>
      <c r="N976" s="226"/>
      <c r="O976" s="233"/>
    </row>
    <row r="977" spans="1:15" ht="78.75" x14ac:dyDescent="0.25">
      <c r="A977" s="141">
        <f t="shared" si="19"/>
        <v>847</v>
      </c>
      <c r="B977" s="140" t="s">
        <v>2099</v>
      </c>
      <c r="C977" s="132" t="s">
        <v>1374</v>
      </c>
      <c r="D977" s="222">
        <v>0</v>
      </c>
      <c r="E977" s="134">
        <v>0</v>
      </c>
      <c r="F977" s="222">
        <v>0</v>
      </c>
      <c r="G977" s="223">
        <v>2019</v>
      </c>
      <c r="H977" s="223">
        <v>2020</v>
      </c>
      <c r="I977" s="224" t="s">
        <v>1481</v>
      </c>
      <c r="J977" s="224" t="s">
        <v>2224</v>
      </c>
      <c r="K977" s="225" t="s">
        <v>1481</v>
      </c>
      <c r="L977" s="225" t="s">
        <v>1481</v>
      </c>
      <c r="M977" s="226"/>
      <c r="N977" s="226"/>
      <c r="O977" s="233"/>
    </row>
    <row r="978" spans="1:15" ht="78.75" x14ac:dyDescent="0.25">
      <c r="A978" s="141">
        <f t="shared" si="19"/>
        <v>848</v>
      </c>
      <c r="B978" s="140" t="s">
        <v>1375</v>
      </c>
      <c r="C978" s="132" t="s">
        <v>2100</v>
      </c>
      <c r="D978" s="222">
        <v>0</v>
      </c>
      <c r="E978" s="134">
        <v>0</v>
      </c>
      <c r="F978" s="222">
        <v>0</v>
      </c>
      <c r="G978" s="223">
        <v>2019</v>
      </c>
      <c r="H978" s="223">
        <v>2021</v>
      </c>
      <c r="I978" s="224" t="s">
        <v>1481</v>
      </c>
      <c r="J978" s="224" t="s">
        <v>2224</v>
      </c>
      <c r="K978" s="225" t="s">
        <v>1481</v>
      </c>
      <c r="L978" s="225" t="s">
        <v>1481</v>
      </c>
      <c r="M978" s="226"/>
      <c r="N978" s="226"/>
      <c r="O978" s="233"/>
    </row>
    <row r="979" spans="1:15" ht="47.25" x14ac:dyDescent="0.25">
      <c r="A979" s="141">
        <f t="shared" si="19"/>
        <v>849</v>
      </c>
      <c r="B979" s="140" t="s">
        <v>1603</v>
      </c>
      <c r="C979" s="132" t="s">
        <v>2101</v>
      </c>
      <c r="D979" s="222">
        <v>0</v>
      </c>
      <c r="E979" s="134">
        <v>0</v>
      </c>
      <c r="F979" s="222">
        <v>0</v>
      </c>
      <c r="G979" s="223">
        <v>2015</v>
      </c>
      <c r="H979" s="223">
        <v>2020</v>
      </c>
      <c r="I979" s="224" t="s">
        <v>2223</v>
      </c>
      <c r="J979" s="224" t="s">
        <v>2224</v>
      </c>
      <c r="K979" s="225" t="s">
        <v>2223</v>
      </c>
      <c r="L979" s="225" t="s">
        <v>2223</v>
      </c>
      <c r="M979" s="226"/>
      <c r="N979" s="226"/>
      <c r="O979" s="233"/>
    </row>
    <row r="980" spans="1:15" ht="30.75" x14ac:dyDescent="0.25">
      <c r="A980" s="173"/>
      <c r="B980" s="192" t="s">
        <v>520</v>
      </c>
      <c r="C980" s="193"/>
      <c r="D980" s="200">
        <v>0</v>
      </c>
      <c r="E980" s="201">
        <v>0</v>
      </c>
      <c r="F980" s="200">
        <v>0.82850000000000001</v>
      </c>
      <c r="G980" s="173"/>
      <c r="H980" s="173"/>
      <c r="I980" s="258"/>
      <c r="J980" s="258"/>
      <c r="K980" s="260"/>
      <c r="L980" s="260"/>
      <c r="M980" s="226"/>
      <c r="N980" s="226"/>
      <c r="O980" s="233"/>
    </row>
    <row r="981" spans="1:15" ht="63" x14ac:dyDescent="0.25">
      <c r="A981" s="141">
        <f t="shared" si="19"/>
        <v>850</v>
      </c>
      <c r="B981" s="140" t="s">
        <v>1376</v>
      </c>
      <c r="C981" s="132" t="s">
        <v>1377</v>
      </c>
      <c r="D981" s="222">
        <v>0</v>
      </c>
      <c r="E981" s="134">
        <v>0</v>
      </c>
      <c r="F981" s="222">
        <v>0</v>
      </c>
      <c r="G981" s="141">
        <v>2018</v>
      </c>
      <c r="H981" s="141">
        <v>2021</v>
      </c>
      <c r="I981" s="224" t="s">
        <v>2223</v>
      </c>
      <c r="J981" s="224" t="s">
        <v>2224</v>
      </c>
      <c r="K981" s="231" t="s">
        <v>2223</v>
      </c>
      <c r="L981" s="231" t="s">
        <v>2223</v>
      </c>
      <c r="M981" s="226"/>
      <c r="N981" s="226"/>
      <c r="O981" s="233"/>
    </row>
    <row r="982" spans="1:15" ht="63" x14ac:dyDescent="0.25">
      <c r="A982" s="141">
        <f t="shared" ref="A982:A1044" si="20">IF(A981&gt;0,A981+1,A980+1)</f>
        <v>851</v>
      </c>
      <c r="B982" s="140" t="s">
        <v>1378</v>
      </c>
      <c r="C982" s="132" t="s">
        <v>1379</v>
      </c>
      <c r="D982" s="222">
        <v>0</v>
      </c>
      <c r="E982" s="134">
        <v>0</v>
      </c>
      <c r="F982" s="222">
        <v>0</v>
      </c>
      <c r="G982" s="141">
        <v>2018</v>
      </c>
      <c r="H982" s="141">
        <v>2021</v>
      </c>
      <c r="I982" s="224" t="s">
        <v>1481</v>
      </c>
      <c r="J982" s="224" t="s">
        <v>2224</v>
      </c>
      <c r="K982" s="231" t="s">
        <v>1481</v>
      </c>
      <c r="L982" s="231" t="s">
        <v>1481</v>
      </c>
      <c r="M982" s="226"/>
      <c r="N982" s="226"/>
      <c r="O982" s="233"/>
    </row>
    <row r="983" spans="1:15" ht="47.25" x14ac:dyDescent="0.25">
      <c r="A983" s="141">
        <f t="shared" si="20"/>
        <v>852</v>
      </c>
      <c r="B983" s="140" t="s">
        <v>1380</v>
      </c>
      <c r="C983" s="132" t="s">
        <v>1381</v>
      </c>
      <c r="D983" s="222">
        <v>0</v>
      </c>
      <c r="E983" s="134">
        <v>0</v>
      </c>
      <c r="F983" s="222">
        <v>0.54849999999999999</v>
      </c>
      <c r="G983" s="141">
        <v>2017</v>
      </c>
      <c r="H983" s="141">
        <v>2021</v>
      </c>
      <c r="I983" s="224" t="s">
        <v>2223</v>
      </c>
      <c r="J983" s="224" t="s">
        <v>2224</v>
      </c>
      <c r="K983" s="231" t="s">
        <v>2223</v>
      </c>
      <c r="L983" s="231" t="s">
        <v>2223</v>
      </c>
      <c r="M983" s="226"/>
      <c r="N983" s="226"/>
      <c r="O983" s="233"/>
    </row>
    <row r="984" spans="1:15" ht="63" x14ac:dyDescent="0.25">
      <c r="A984" s="141">
        <f t="shared" si="20"/>
        <v>853</v>
      </c>
      <c r="B984" s="140" t="s">
        <v>1382</v>
      </c>
      <c r="C984" s="132" t="s">
        <v>1383</v>
      </c>
      <c r="D984" s="222">
        <v>0</v>
      </c>
      <c r="E984" s="134">
        <v>0</v>
      </c>
      <c r="F984" s="222">
        <v>0</v>
      </c>
      <c r="G984" s="141">
        <v>2017</v>
      </c>
      <c r="H984" s="141">
        <v>2020</v>
      </c>
      <c r="I984" s="224" t="s">
        <v>1481</v>
      </c>
      <c r="J984" s="224" t="s">
        <v>2224</v>
      </c>
      <c r="K984" s="231" t="s">
        <v>2223</v>
      </c>
      <c r="L984" s="231" t="s">
        <v>2223</v>
      </c>
      <c r="M984" s="226"/>
      <c r="N984" s="226"/>
      <c r="O984" s="233"/>
    </row>
    <row r="985" spans="1:15" ht="47.25" x14ac:dyDescent="0.25">
      <c r="A985" s="141">
        <f t="shared" si="20"/>
        <v>854</v>
      </c>
      <c r="B985" s="140" t="s">
        <v>1384</v>
      </c>
      <c r="C985" s="132" t="s">
        <v>1385</v>
      </c>
      <c r="D985" s="222">
        <v>0</v>
      </c>
      <c r="E985" s="134">
        <v>0</v>
      </c>
      <c r="F985" s="222">
        <v>0</v>
      </c>
      <c r="G985" s="141">
        <v>2019</v>
      </c>
      <c r="H985" s="141">
        <v>2020</v>
      </c>
      <c r="I985" s="224" t="s">
        <v>1481</v>
      </c>
      <c r="J985" s="224" t="s">
        <v>2224</v>
      </c>
      <c r="K985" s="231" t="s">
        <v>1481</v>
      </c>
      <c r="L985" s="231" t="s">
        <v>1481</v>
      </c>
      <c r="M985" s="226"/>
      <c r="N985" s="226"/>
      <c r="O985" s="233"/>
    </row>
    <row r="986" spans="1:15" ht="94.5" x14ac:dyDescent="0.25">
      <c r="A986" s="141">
        <f t="shared" si="20"/>
        <v>855</v>
      </c>
      <c r="B986" s="140" t="s">
        <v>1386</v>
      </c>
      <c r="C986" s="132" t="s">
        <v>1387</v>
      </c>
      <c r="D986" s="222">
        <v>0</v>
      </c>
      <c r="E986" s="134">
        <v>0</v>
      </c>
      <c r="F986" s="222">
        <v>0</v>
      </c>
      <c r="G986" s="141">
        <v>2017</v>
      </c>
      <c r="H986" s="141">
        <v>2021</v>
      </c>
      <c r="I986" s="224" t="s">
        <v>1481</v>
      </c>
      <c r="J986" s="224" t="s">
        <v>2224</v>
      </c>
      <c r="K986" s="231" t="s">
        <v>1481</v>
      </c>
      <c r="L986" s="231" t="s">
        <v>1481</v>
      </c>
      <c r="M986" s="226"/>
      <c r="N986" s="226"/>
      <c r="O986" s="233"/>
    </row>
    <row r="987" spans="1:15" ht="78.75" x14ac:dyDescent="0.25">
      <c r="A987" s="141">
        <f t="shared" si="20"/>
        <v>856</v>
      </c>
      <c r="B987" s="140" t="s">
        <v>1388</v>
      </c>
      <c r="C987" s="132" t="s">
        <v>1389</v>
      </c>
      <c r="D987" s="222">
        <v>0</v>
      </c>
      <c r="E987" s="134">
        <v>0</v>
      </c>
      <c r="F987" s="222">
        <v>0</v>
      </c>
      <c r="G987" s="141">
        <v>2016</v>
      </c>
      <c r="H987" s="141">
        <v>2020</v>
      </c>
      <c r="I987" s="224" t="s">
        <v>2223</v>
      </c>
      <c r="J987" s="224" t="s">
        <v>2224</v>
      </c>
      <c r="K987" s="231" t="s">
        <v>2223</v>
      </c>
      <c r="L987" s="231" t="s">
        <v>2223</v>
      </c>
      <c r="M987" s="226"/>
      <c r="N987" s="226"/>
      <c r="O987" s="233"/>
    </row>
    <row r="988" spans="1:15" ht="78.75" x14ac:dyDescent="0.25">
      <c r="A988" s="141">
        <f t="shared" si="20"/>
        <v>857</v>
      </c>
      <c r="B988" s="140" t="s">
        <v>2102</v>
      </c>
      <c r="C988" s="132" t="s">
        <v>1390</v>
      </c>
      <c r="D988" s="222">
        <v>0</v>
      </c>
      <c r="E988" s="134">
        <v>0</v>
      </c>
      <c r="F988" s="222">
        <v>0</v>
      </c>
      <c r="G988" s="141">
        <v>2019</v>
      </c>
      <c r="H988" s="141">
        <v>2021</v>
      </c>
      <c r="I988" s="224" t="s">
        <v>1481</v>
      </c>
      <c r="J988" s="224" t="s">
        <v>2224</v>
      </c>
      <c r="K988" s="231" t="s">
        <v>1481</v>
      </c>
      <c r="L988" s="231" t="s">
        <v>1481</v>
      </c>
    </row>
    <row r="989" spans="1:15" ht="78.75" x14ac:dyDescent="0.25">
      <c r="A989" s="141">
        <f t="shared" si="20"/>
        <v>858</v>
      </c>
      <c r="B989" s="140" t="s">
        <v>2103</v>
      </c>
      <c r="C989" s="132" t="s">
        <v>2104</v>
      </c>
      <c r="D989" s="222">
        <v>0</v>
      </c>
      <c r="E989" s="134">
        <v>0</v>
      </c>
      <c r="F989" s="222">
        <v>0</v>
      </c>
      <c r="G989" s="141">
        <v>2019</v>
      </c>
      <c r="H989" s="141">
        <v>2021</v>
      </c>
      <c r="I989" s="224" t="s">
        <v>1481</v>
      </c>
      <c r="J989" s="224" t="s">
        <v>2224</v>
      </c>
      <c r="K989" s="231" t="s">
        <v>2223</v>
      </c>
      <c r="L989" s="231" t="s">
        <v>2223</v>
      </c>
    </row>
    <row r="990" spans="1:15" ht="78.75" x14ac:dyDescent="0.25">
      <c r="A990" s="141">
        <f t="shared" si="20"/>
        <v>859</v>
      </c>
      <c r="B990" s="140" t="s">
        <v>2105</v>
      </c>
      <c r="C990" s="132" t="s">
        <v>2106</v>
      </c>
      <c r="D990" s="222">
        <v>0</v>
      </c>
      <c r="E990" s="134">
        <v>0</v>
      </c>
      <c r="F990" s="222">
        <v>0</v>
      </c>
      <c r="G990" s="141">
        <v>2019</v>
      </c>
      <c r="H990" s="141">
        <v>2020</v>
      </c>
      <c r="I990" s="224" t="s">
        <v>1481</v>
      </c>
      <c r="J990" s="224" t="s">
        <v>2224</v>
      </c>
      <c r="K990" s="231" t="s">
        <v>1481</v>
      </c>
      <c r="L990" s="231" t="s">
        <v>1481</v>
      </c>
    </row>
    <row r="991" spans="1:15" ht="63" x14ac:dyDescent="0.25">
      <c r="A991" s="141">
        <f t="shared" si="20"/>
        <v>860</v>
      </c>
      <c r="B991" s="140" t="s">
        <v>1391</v>
      </c>
      <c r="C991" s="132" t="s">
        <v>2107</v>
      </c>
      <c r="D991" s="222">
        <v>0</v>
      </c>
      <c r="E991" s="134">
        <v>0</v>
      </c>
      <c r="F991" s="222">
        <v>0</v>
      </c>
      <c r="G991" s="141">
        <v>2019</v>
      </c>
      <c r="H991" s="141">
        <v>2021</v>
      </c>
      <c r="I991" s="224" t="s">
        <v>1481</v>
      </c>
      <c r="J991" s="224" t="s">
        <v>2224</v>
      </c>
      <c r="K991" s="231" t="s">
        <v>2223</v>
      </c>
      <c r="L991" s="231" t="s">
        <v>2223</v>
      </c>
    </row>
    <row r="992" spans="1:15" ht="78.75" x14ac:dyDescent="0.25">
      <c r="A992" s="141">
        <f t="shared" si="20"/>
        <v>861</v>
      </c>
      <c r="B992" s="140" t="s">
        <v>2108</v>
      </c>
      <c r="C992" s="132" t="s">
        <v>2109</v>
      </c>
      <c r="D992" s="222">
        <v>0</v>
      </c>
      <c r="E992" s="134">
        <v>0</v>
      </c>
      <c r="F992" s="222">
        <v>0.28000000000000003</v>
      </c>
      <c r="G992" s="141">
        <v>2019</v>
      </c>
      <c r="H992" s="141">
        <v>2020</v>
      </c>
      <c r="I992" s="224" t="s">
        <v>2223</v>
      </c>
      <c r="J992" s="224" t="s">
        <v>2224</v>
      </c>
      <c r="K992" s="231" t="s">
        <v>2223</v>
      </c>
      <c r="L992" s="231" t="s">
        <v>2223</v>
      </c>
    </row>
    <row r="993" spans="1:12" ht="47.25" x14ac:dyDescent="0.25">
      <c r="A993" s="205">
        <f t="shared" si="20"/>
        <v>862</v>
      </c>
      <c r="B993" s="133" t="s">
        <v>1392</v>
      </c>
      <c r="C993" s="138" t="s">
        <v>2110</v>
      </c>
      <c r="D993" s="222">
        <v>0</v>
      </c>
      <c r="E993" s="134">
        <v>0</v>
      </c>
      <c r="F993" s="222">
        <v>0</v>
      </c>
      <c r="G993" s="223">
        <v>2019</v>
      </c>
      <c r="H993" s="223">
        <v>2021</v>
      </c>
      <c r="I993" s="224" t="s">
        <v>1481</v>
      </c>
      <c r="J993" s="224" t="s">
        <v>2224</v>
      </c>
      <c r="K993" s="225" t="s">
        <v>1481</v>
      </c>
      <c r="L993" s="225" t="s">
        <v>1481</v>
      </c>
    </row>
    <row r="994" spans="1:12" ht="18.75" x14ac:dyDescent="0.25">
      <c r="A994" s="173"/>
      <c r="B994" s="192" t="s">
        <v>413</v>
      </c>
      <c r="C994" s="193"/>
      <c r="D994" s="200">
        <v>5.16</v>
      </c>
      <c r="E994" s="201">
        <v>0</v>
      </c>
      <c r="F994" s="200">
        <v>2.2793959999999998</v>
      </c>
      <c r="G994" s="173"/>
      <c r="H994" s="173"/>
      <c r="I994" s="258"/>
      <c r="J994" s="258"/>
      <c r="K994" s="260"/>
      <c r="L994" s="260"/>
    </row>
    <row r="995" spans="1:12" ht="63" x14ac:dyDescent="0.25">
      <c r="A995" s="141">
        <f t="shared" si="20"/>
        <v>863</v>
      </c>
      <c r="B995" s="140" t="s">
        <v>1393</v>
      </c>
      <c r="C995" s="132" t="s">
        <v>1394</v>
      </c>
      <c r="D995" s="222">
        <v>1.26</v>
      </c>
      <c r="E995" s="134">
        <v>0</v>
      </c>
      <c r="F995" s="222">
        <v>0.85</v>
      </c>
      <c r="G995" s="141">
        <v>2018</v>
      </c>
      <c r="H995" s="141">
        <v>2021</v>
      </c>
      <c r="I995" s="224" t="s">
        <v>2223</v>
      </c>
      <c r="J995" s="224" t="s">
        <v>2224</v>
      </c>
      <c r="K995" s="231" t="s">
        <v>2223</v>
      </c>
      <c r="L995" s="231" t="s">
        <v>2223</v>
      </c>
    </row>
    <row r="996" spans="1:12" ht="63" x14ac:dyDescent="0.25">
      <c r="A996" s="141">
        <f t="shared" si="20"/>
        <v>864</v>
      </c>
      <c r="B996" s="140" t="s">
        <v>1395</v>
      </c>
      <c r="C996" s="132" t="s">
        <v>2111</v>
      </c>
      <c r="D996" s="222">
        <v>1.26</v>
      </c>
      <c r="E996" s="134">
        <v>0</v>
      </c>
      <c r="F996" s="222">
        <v>0.16300000000000001</v>
      </c>
      <c r="G996" s="141">
        <v>2019</v>
      </c>
      <c r="H996" s="141">
        <v>2020</v>
      </c>
      <c r="I996" s="224" t="s">
        <v>2223</v>
      </c>
      <c r="J996" s="224" t="s">
        <v>2224</v>
      </c>
      <c r="K996" s="231" t="s">
        <v>2223</v>
      </c>
      <c r="L996" s="231" t="s">
        <v>2223</v>
      </c>
    </row>
    <row r="997" spans="1:12" ht="63" x14ac:dyDescent="0.25">
      <c r="A997" s="141">
        <f t="shared" si="20"/>
        <v>865</v>
      </c>
      <c r="B997" s="140" t="s">
        <v>1396</v>
      </c>
      <c r="C997" s="132" t="s">
        <v>1397</v>
      </c>
      <c r="D997" s="222">
        <v>0</v>
      </c>
      <c r="E997" s="134">
        <v>0</v>
      </c>
      <c r="F997" s="222">
        <v>0</v>
      </c>
      <c r="G997" s="141" t="s">
        <v>2226</v>
      </c>
      <c r="H997" s="141">
        <v>2020</v>
      </c>
      <c r="I997" s="224" t="s">
        <v>1481</v>
      </c>
      <c r="J997" s="224" t="s">
        <v>2224</v>
      </c>
      <c r="K997" s="231" t="s">
        <v>1481</v>
      </c>
      <c r="L997" s="231" t="s">
        <v>1481</v>
      </c>
    </row>
    <row r="998" spans="1:12" ht="47.25" x14ac:dyDescent="0.25">
      <c r="A998" s="141">
        <f t="shared" si="20"/>
        <v>866</v>
      </c>
      <c r="B998" s="140" t="s">
        <v>1398</v>
      </c>
      <c r="C998" s="132" t="s">
        <v>1399</v>
      </c>
      <c r="D998" s="222">
        <v>0.63</v>
      </c>
      <c r="E998" s="134">
        <v>0</v>
      </c>
      <c r="F998" s="222">
        <v>2.5999999999999999E-2</v>
      </c>
      <c r="G998" s="141" t="s">
        <v>2226</v>
      </c>
      <c r="H998" s="141">
        <v>2020</v>
      </c>
      <c r="I998" s="224" t="s">
        <v>2223</v>
      </c>
      <c r="J998" s="224" t="s">
        <v>2224</v>
      </c>
      <c r="K998" s="231" t="s">
        <v>2223</v>
      </c>
      <c r="L998" s="231" t="s">
        <v>2223</v>
      </c>
    </row>
    <row r="999" spans="1:12" ht="78.75" x14ac:dyDescent="0.25">
      <c r="A999" s="141">
        <f t="shared" si="20"/>
        <v>867</v>
      </c>
      <c r="B999" s="140" t="s">
        <v>1400</v>
      </c>
      <c r="C999" s="132" t="s">
        <v>2112</v>
      </c>
      <c r="D999" s="222">
        <v>0</v>
      </c>
      <c r="E999" s="134">
        <v>0</v>
      </c>
      <c r="F999" s="222">
        <v>0</v>
      </c>
      <c r="G999" s="141">
        <v>2017</v>
      </c>
      <c r="H999" s="141">
        <v>2020</v>
      </c>
      <c r="I999" s="224" t="s">
        <v>2223</v>
      </c>
      <c r="J999" s="224" t="s">
        <v>2224</v>
      </c>
      <c r="K999" s="231" t="s">
        <v>2223</v>
      </c>
      <c r="L999" s="231" t="s">
        <v>2223</v>
      </c>
    </row>
    <row r="1000" spans="1:12" ht="110.25" x14ac:dyDescent="0.25">
      <c r="A1000" s="141">
        <f t="shared" si="20"/>
        <v>868</v>
      </c>
      <c r="B1000" s="140" t="s">
        <v>1402</v>
      </c>
      <c r="C1000" s="132" t="s">
        <v>1403</v>
      </c>
      <c r="D1000" s="222">
        <v>1.26</v>
      </c>
      <c r="E1000" s="134">
        <v>0</v>
      </c>
      <c r="F1000" s="222">
        <v>0.8929999999999999</v>
      </c>
      <c r="G1000" s="141">
        <v>2016</v>
      </c>
      <c r="H1000" s="141">
        <v>2021</v>
      </c>
      <c r="I1000" s="224" t="s">
        <v>2223</v>
      </c>
      <c r="J1000" s="224" t="s">
        <v>2224</v>
      </c>
      <c r="K1000" s="231" t="s">
        <v>2223</v>
      </c>
      <c r="L1000" s="231" t="s">
        <v>2223</v>
      </c>
    </row>
    <row r="1001" spans="1:12" ht="78.75" x14ac:dyDescent="0.25">
      <c r="A1001" s="141">
        <f t="shared" si="20"/>
        <v>869</v>
      </c>
      <c r="B1001" s="140" t="s">
        <v>2113</v>
      </c>
      <c r="C1001" s="132" t="s">
        <v>2114</v>
      </c>
      <c r="D1001" s="222">
        <v>0</v>
      </c>
      <c r="E1001" s="134">
        <v>0</v>
      </c>
      <c r="F1001" s="222">
        <v>0</v>
      </c>
      <c r="G1001" s="141">
        <v>2016</v>
      </c>
      <c r="H1001" s="141">
        <v>2021</v>
      </c>
      <c r="I1001" s="224" t="s">
        <v>2223</v>
      </c>
      <c r="J1001" s="224" t="s">
        <v>2224</v>
      </c>
      <c r="K1001" s="231" t="s">
        <v>2223</v>
      </c>
      <c r="L1001" s="231" t="s">
        <v>2223</v>
      </c>
    </row>
    <row r="1002" spans="1:12" ht="78.75" x14ac:dyDescent="0.25">
      <c r="A1002" s="141">
        <f t="shared" si="20"/>
        <v>870</v>
      </c>
      <c r="B1002" s="140" t="s">
        <v>2115</v>
      </c>
      <c r="C1002" s="132" t="s">
        <v>1404</v>
      </c>
      <c r="D1002" s="222">
        <v>0.25</v>
      </c>
      <c r="E1002" s="134">
        <v>0</v>
      </c>
      <c r="F1002" s="222">
        <v>0.11199999999999999</v>
      </c>
      <c r="G1002" s="141">
        <v>2017</v>
      </c>
      <c r="H1002" s="141">
        <v>2021</v>
      </c>
      <c r="I1002" s="224" t="s">
        <v>2223</v>
      </c>
      <c r="J1002" s="224" t="s">
        <v>2224</v>
      </c>
      <c r="K1002" s="231" t="s">
        <v>2223</v>
      </c>
      <c r="L1002" s="231" t="s">
        <v>2223</v>
      </c>
    </row>
    <row r="1003" spans="1:12" ht="47.25" x14ac:dyDescent="0.25">
      <c r="A1003" s="141">
        <f t="shared" si="20"/>
        <v>871</v>
      </c>
      <c r="B1003" s="140" t="s">
        <v>1405</v>
      </c>
      <c r="C1003" s="132" t="s">
        <v>1406</v>
      </c>
      <c r="D1003" s="222">
        <v>0</v>
      </c>
      <c r="E1003" s="134">
        <v>0</v>
      </c>
      <c r="F1003" s="222">
        <v>0</v>
      </c>
      <c r="G1003" s="141">
        <v>2017</v>
      </c>
      <c r="H1003" s="141">
        <v>2020</v>
      </c>
      <c r="I1003" s="224" t="s">
        <v>2223</v>
      </c>
      <c r="J1003" s="224" t="s">
        <v>2224</v>
      </c>
      <c r="K1003" s="231" t="s">
        <v>2223</v>
      </c>
      <c r="L1003" s="231" t="s">
        <v>2223</v>
      </c>
    </row>
    <row r="1004" spans="1:12" ht="126" x14ac:dyDescent="0.25">
      <c r="A1004" s="141">
        <f t="shared" si="20"/>
        <v>872</v>
      </c>
      <c r="B1004" s="140" t="s">
        <v>2116</v>
      </c>
      <c r="C1004" s="132" t="s">
        <v>1407</v>
      </c>
      <c r="D1004" s="222">
        <v>0</v>
      </c>
      <c r="E1004" s="134">
        <v>0</v>
      </c>
      <c r="F1004" s="222">
        <v>0</v>
      </c>
      <c r="G1004" s="141">
        <v>2015</v>
      </c>
      <c r="H1004" s="141">
        <v>2020</v>
      </c>
      <c r="I1004" s="224" t="s">
        <v>1481</v>
      </c>
      <c r="J1004" s="224" t="s">
        <v>2224</v>
      </c>
      <c r="K1004" s="231" t="s">
        <v>1481</v>
      </c>
      <c r="L1004" s="231" t="s">
        <v>1481</v>
      </c>
    </row>
    <row r="1005" spans="1:12" ht="63" x14ac:dyDescent="0.25">
      <c r="A1005" s="141">
        <f t="shared" si="20"/>
        <v>873</v>
      </c>
      <c r="B1005" s="140" t="s">
        <v>1408</v>
      </c>
      <c r="C1005" s="132" t="s">
        <v>1409</v>
      </c>
      <c r="D1005" s="222">
        <v>0</v>
      </c>
      <c r="E1005" s="134">
        <v>0</v>
      </c>
      <c r="F1005" s="222">
        <v>0</v>
      </c>
      <c r="G1005" s="141">
        <v>2015</v>
      </c>
      <c r="H1005" s="141">
        <v>2020</v>
      </c>
      <c r="I1005" s="224" t="s">
        <v>2223</v>
      </c>
      <c r="J1005" s="224" t="s">
        <v>2224</v>
      </c>
      <c r="K1005" s="231" t="s">
        <v>1481</v>
      </c>
      <c r="L1005" s="231" t="s">
        <v>1481</v>
      </c>
    </row>
    <row r="1006" spans="1:12" ht="78.75" x14ac:dyDescent="0.25">
      <c r="A1006" s="141">
        <f t="shared" si="20"/>
        <v>874</v>
      </c>
      <c r="B1006" s="140" t="s">
        <v>1410</v>
      </c>
      <c r="C1006" s="132" t="s">
        <v>1411</v>
      </c>
      <c r="D1006" s="222">
        <v>0.5</v>
      </c>
      <c r="E1006" s="134">
        <v>0</v>
      </c>
      <c r="F1006" s="222">
        <v>0.18539600000000001</v>
      </c>
      <c r="G1006" s="141">
        <v>2015</v>
      </c>
      <c r="H1006" s="141">
        <v>2021</v>
      </c>
      <c r="I1006" s="224" t="s">
        <v>2223</v>
      </c>
      <c r="J1006" s="224" t="s">
        <v>2224</v>
      </c>
      <c r="K1006" s="231" t="s">
        <v>2223</v>
      </c>
      <c r="L1006" s="231" t="s">
        <v>2223</v>
      </c>
    </row>
    <row r="1007" spans="1:12" ht="94.5" x14ac:dyDescent="0.25">
      <c r="A1007" s="141">
        <f t="shared" si="20"/>
        <v>875</v>
      </c>
      <c r="B1007" s="140" t="s">
        <v>1412</v>
      </c>
      <c r="C1007" s="132" t="s">
        <v>2117</v>
      </c>
      <c r="D1007" s="222">
        <v>0</v>
      </c>
      <c r="E1007" s="134">
        <v>0</v>
      </c>
      <c r="F1007" s="222">
        <v>0</v>
      </c>
      <c r="G1007" s="141">
        <v>2019</v>
      </c>
      <c r="H1007" s="141">
        <v>2020</v>
      </c>
      <c r="I1007" s="224" t="s">
        <v>1481</v>
      </c>
      <c r="J1007" s="224" t="s">
        <v>2224</v>
      </c>
      <c r="K1007" s="231" t="s">
        <v>2223</v>
      </c>
      <c r="L1007" s="231" t="s">
        <v>2223</v>
      </c>
    </row>
    <row r="1008" spans="1:12" ht="31.5" x14ac:dyDescent="0.25">
      <c r="A1008" s="141">
        <f t="shared" si="20"/>
        <v>876</v>
      </c>
      <c r="B1008" s="140" t="s">
        <v>1413</v>
      </c>
      <c r="C1008" s="132" t="s">
        <v>1414</v>
      </c>
      <c r="D1008" s="222">
        <v>0</v>
      </c>
      <c r="E1008" s="134">
        <v>0</v>
      </c>
      <c r="F1008" s="222">
        <v>0.05</v>
      </c>
      <c r="G1008" s="141">
        <v>2019</v>
      </c>
      <c r="H1008" s="141">
        <v>2020</v>
      </c>
      <c r="I1008" s="224" t="s">
        <v>2223</v>
      </c>
      <c r="J1008" s="224" t="s">
        <v>2224</v>
      </c>
      <c r="K1008" s="231" t="s">
        <v>2223</v>
      </c>
      <c r="L1008" s="231" t="s">
        <v>2223</v>
      </c>
    </row>
    <row r="1009" spans="1:12" ht="18.75" x14ac:dyDescent="0.25">
      <c r="A1009" s="173"/>
      <c r="B1009" s="192" t="s">
        <v>594</v>
      </c>
      <c r="C1009" s="193"/>
      <c r="D1009" s="200">
        <v>0</v>
      </c>
      <c r="E1009" s="201">
        <v>0</v>
      </c>
      <c r="F1009" s="200">
        <v>0.36</v>
      </c>
      <c r="G1009" s="173"/>
      <c r="H1009" s="173"/>
      <c r="I1009" s="258"/>
      <c r="J1009" s="258"/>
      <c r="K1009" s="260"/>
      <c r="L1009" s="260"/>
    </row>
    <row r="1010" spans="1:12" ht="47.25" x14ac:dyDescent="0.25">
      <c r="A1010" s="205">
        <f t="shared" si="20"/>
        <v>877</v>
      </c>
      <c r="B1010" s="140" t="s">
        <v>1415</v>
      </c>
      <c r="C1010" s="132" t="s">
        <v>1416</v>
      </c>
      <c r="D1010" s="222">
        <v>0</v>
      </c>
      <c r="E1010" s="134">
        <v>0</v>
      </c>
      <c r="F1010" s="222">
        <v>0</v>
      </c>
      <c r="G1010" s="141" t="s">
        <v>2226</v>
      </c>
      <c r="H1010" s="141">
        <v>2020</v>
      </c>
      <c r="I1010" s="224" t="s">
        <v>2223</v>
      </c>
      <c r="J1010" s="224" t="s">
        <v>2224</v>
      </c>
      <c r="K1010" s="231" t="s">
        <v>2223</v>
      </c>
      <c r="L1010" s="231" t="s">
        <v>2223</v>
      </c>
    </row>
    <row r="1011" spans="1:12" ht="78.75" x14ac:dyDescent="0.25">
      <c r="A1011" s="141">
        <f t="shared" si="20"/>
        <v>878</v>
      </c>
      <c r="B1011" s="140" t="s">
        <v>2118</v>
      </c>
      <c r="C1011" s="132" t="s">
        <v>1417</v>
      </c>
      <c r="D1011" s="222">
        <v>0</v>
      </c>
      <c r="E1011" s="134">
        <v>0</v>
      </c>
      <c r="F1011" s="222">
        <v>0.02</v>
      </c>
      <c r="G1011" s="141">
        <v>2019</v>
      </c>
      <c r="H1011" s="141">
        <v>2020</v>
      </c>
      <c r="I1011" s="224" t="s">
        <v>2223</v>
      </c>
      <c r="J1011" s="224" t="s">
        <v>2224</v>
      </c>
      <c r="K1011" s="231" t="s">
        <v>2223</v>
      </c>
      <c r="L1011" s="231" t="s">
        <v>2223</v>
      </c>
    </row>
    <row r="1012" spans="1:12" ht="63" x14ac:dyDescent="0.25">
      <c r="A1012" s="141">
        <f t="shared" si="20"/>
        <v>879</v>
      </c>
      <c r="B1012" s="140" t="s">
        <v>2119</v>
      </c>
      <c r="C1012" s="132" t="s">
        <v>1418</v>
      </c>
      <c r="D1012" s="222">
        <v>0</v>
      </c>
      <c r="E1012" s="134">
        <v>0</v>
      </c>
      <c r="F1012" s="222">
        <v>0.1</v>
      </c>
      <c r="G1012" s="141">
        <v>2020</v>
      </c>
      <c r="H1012" s="141">
        <v>2020</v>
      </c>
      <c r="I1012" s="224" t="s">
        <v>2223</v>
      </c>
      <c r="J1012" s="224" t="s">
        <v>2224</v>
      </c>
      <c r="K1012" s="231" t="s">
        <v>2223</v>
      </c>
      <c r="L1012" s="231" t="s">
        <v>2223</v>
      </c>
    </row>
    <row r="1013" spans="1:12" ht="78.75" x14ac:dyDescent="0.25">
      <c r="A1013" s="141">
        <f t="shared" si="20"/>
        <v>880</v>
      </c>
      <c r="B1013" s="140" t="s">
        <v>2120</v>
      </c>
      <c r="C1013" s="132" t="s">
        <v>2121</v>
      </c>
      <c r="D1013" s="222">
        <v>0</v>
      </c>
      <c r="E1013" s="134">
        <v>0</v>
      </c>
      <c r="F1013" s="222">
        <v>0.24</v>
      </c>
      <c r="G1013" s="141">
        <v>2019</v>
      </c>
      <c r="H1013" s="141">
        <v>2020</v>
      </c>
      <c r="I1013" s="224" t="s">
        <v>2223</v>
      </c>
      <c r="J1013" s="224" t="s">
        <v>2224</v>
      </c>
      <c r="K1013" s="231" t="s">
        <v>2223</v>
      </c>
      <c r="L1013" s="231" t="s">
        <v>2223</v>
      </c>
    </row>
    <row r="1014" spans="1:12" ht="47.25" x14ac:dyDescent="0.25">
      <c r="A1014" s="141">
        <f t="shared" si="20"/>
        <v>881</v>
      </c>
      <c r="B1014" s="140" t="s">
        <v>1605</v>
      </c>
      <c r="C1014" s="132" t="s">
        <v>1606</v>
      </c>
      <c r="D1014" s="222">
        <v>0</v>
      </c>
      <c r="E1014" s="134">
        <v>0</v>
      </c>
      <c r="F1014" s="222">
        <v>0</v>
      </c>
      <c r="G1014" s="141" t="s">
        <v>2226</v>
      </c>
      <c r="H1014" s="141">
        <v>2020</v>
      </c>
      <c r="I1014" s="224" t="s">
        <v>1481</v>
      </c>
      <c r="J1014" s="224" t="s">
        <v>2224</v>
      </c>
      <c r="K1014" s="231" t="s">
        <v>1481</v>
      </c>
      <c r="L1014" s="231" t="s">
        <v>1481</v>
      </c>
    </row>
    <row r="1015" spans="1:12" ht="18.75" x14ac:dyDescent="0.25">
      <c r="A1015" s="173"/>
      <c r="B1015" s="192" t="s">
        <v>212</v>
      </c>
      <c r="C1015" s="193"/>
      <c r="D1015" s="200">
        <v>0</v>
      </c>
      <c r="E1015" s="201">
        <v>0</v>
      </c>
      <c r="F1015" s="200">
        <v>0</v>
      </c>
      <c r="G1015" s="173"/>
      <c r="H1015" s="173"/>
      <c r="I1015" s="258"/>
      <c r="J1015" s="258"/>
      <c r="K1015" s="260"/>
      <c r="L1015" s="260"/>
    </row>
    <row r="1016" spans="1:12" ht="78.75" x14ac:dyDescent="0.25">
      <c r="A1016" s="141">
        <f t="shared" si="20"/>
        <v>882</v>
      </c>
      <c r="B1016" s="140" t="s">
        <v>1419</v>
      </c>
      <c r="C1016" s="132" t="s">
        <v>2122</v>
      </c>
      <c r="D1016" s="222">
        <v>0</v>
      </c>
      <c r="E1016" s="134">
        <v>0</v>
      </c>
      <c r="F1016" s="222">
        <v>0</v>
      </c>
      <c r="G1016" s="141">
        <v>2014</v>
      </c>
      <c r="H1016" s="141">
        <v>2020</v>
      </c>
      <c r="I1016" s="224" t="s">
        <v>2223</v>
      </c>
      <c r="J1016" s="224" t="s">
        <v>2224</v>
      </c>
      <c r="K1016" s="231" t="s">
        <v>2223</v>
      </c>
      <c r="L1016" s="231" t="s">
        <v>2223</v>
      </c>
    </row>
    <row r="1017" spans="1:12" ht="18.75" x14ac:dyDescent="0.25">
      <c r="A1017" s="173"/>
      <c r="B1017" s="192" t="s">
        <v>1233</v>
      </c>
      <c r="C1017" s="193"/>
      <c r="D1017" s="200">
        <v>0</v>
      </c>
      <c r="E1017" s="201">
        <v>0</v>
      </c>
      <c r="F1017" s="200">
        <v>0</v>
      </c>
      <c r="G1017" s="173"/>
      <c r="H1017" s="173"/>
      <c r="I1017" s="258"/>
      <c r="J1017" s="258"/>
      <c r="K1017" s="260"/>
      <c r="L1017" s="260"/>
    </row>
    <row r="1018" spans="1:12" ht="63" x14ac:dyDescent="0.25">
      <c r="A1018" s="141">
        <f t="shared" si="20"/>
        <v>883</v>
      </c>
      <c r="B1018" s="140" t="s">
        <v>1420</v>
      </c>
      <c r="C1018" s="132" t="s">
        <v>1421</v>
      </c>
      <c r="D1018" s="222">
        <v>0</v>
      </c>
      <c r="E1018" s="134">
        <v>0</v>
      </c>
      <c r="F1018" s="222">
        <v>0</v>
      </c>
      <c r="G1018" s="141">
        <v>2017</v>
      </c>
      <c r="H1018" s="141">
        <v>2021</v>
      </c>
      <c r="I1018" s="224" t="s">
        <v>2223</v>
      </c>
      <c r="J1018" s="224" t="s">
        <v>2224</v>
      </c>
      <c r="K1018" s="231" t="s">
        <v>1481</v>
      </c>
      <c r="L1018" s="231" t="s">
        <v>1481</v>
      </c>
    </row>
    <row r="1019" spans="1:12" ht="63" x14ac:dyDescent="0.25">
      <c r="A1019" s="141">
        <f t="shared" si="20"/>
        <v>884</v>
      </c>
      <c r="B1019" s="140" t="s">
        <v>1422</v>
      </c>
      <c r="C1019" s="132" t="s">
        <v>1423</v>
      </c>
      <c r="D1019" s="222">
        <v>0</v>
      </c>
      <c r="E1019" s="134">
        <v>0</v>
      </c>
      <c r="F1019" s="222">
        <v>0</v>
      </c>
      <c r="G1019" s="141">
        <v>2018</v>
      </c>
      <c r="H1019" s="141">
        <v>2020</v>
      </c>
      <c r="I1019" s="224" t="s">
        <v>2223</v>
      </c>
      <c r="J1019" s="224" t="s">
        <v>2224</v>
      </c>
      <c r="K1019" s="231" t="s">
        <v>2223</v>
      </c>
      <c r="L1019" s="231" t="s">
        <v>2223</v>
      </c>
    </row>
    <row r="1020" spans="1:12" ht="18.75" x14ac:dyDescent="0.25">
      <c r="A1020" s="173"/>
      <c r="B1020" s="192" t="s">
        <v>497</v>
      </c>
      <c r="C1020" s="193"/>
      <c r="D1020" s="200">
        <v>1.26</v>
      </c>
      <c r="E1020" s="201">
        <v>0</v>
      </c>
      <c r="F1020" s="200">
        <v>7.2000000000000008E-2</v>
      </c>
      <c r="G1020" s="173"/>
      <c r="H1020" s="173"/>
      <c r="I1020" s="258"/>
      <c r="J1020" s="258"/>
      <c r="K1020" s="260"/>
      <c r="L1020" s="260"/>
    </row>
    <row r="1021" spans="1:12" ht="63" x14ac:dyDescent="0.25">
      <c r="A1021" s="141">
        <f t="shared" si="20"/>
        <v>885</v>
      </c>
      <c r="B1021" s="140" t="s">
        <v>2123</v>
      </c>
      <c r="C1021" s="132" t="s">
        <v>1424</v>
      </c>
      <c r="D1021" s="222">
        <v>0</v>
      </c>
      <c r="E1021" s="134">
        <v>0</v>
      </c>
      <c r="F1021" s="222">
        <v>0</v>
      </c>
      <c r="G1021" s="141">
        <v>2019</v>
      </c>
      <c r="H1021" s="141">
        <v>2020</v>
      </c>
      <c r="I1021" s="224" t="s">
        <v>2223</v>
      </c>
      <c r="J1021" s="224" t="s">
        <v>2224</v>
      </c>
      <c r="K1021" s="231" t="s">
        <v>2223</v>
      </c>
      <c r="L1021" s="231" t="s">
        <v>2223</v>
      </c>
    </row>
    <row r="1022" spans="1:12" ht="110.25" x14ac:dyDescent="0.25">
      <c r="A1022" s="141">
        <f t="shared" si="20"/>
        <v>886</v>
      </c>
      <c r="B1022" s="140" t="s">
        <v>2124</v>
      </c>
      <c r="C1022" s="132" t="s">
        <v>1425</v>
      </c>
      <c r="D1022" s="222">
        <v>0</v>
      </c>
      <c r="E1022" s="134">
        <v>0</v>
      </c>
      <c r="F1022" s="222">
        <v>0</v>
      </c>
      <c r="G1022" s="141">
        <v>2019</v>
      </c>
      <c r="H1022" s="141">
        <v>2020</v>
      </c>
      <c r="I1022" s="224" t="s">
        <v>1481</v>
      </c>
      <c r="J1022" s="224" t="s">
        <v>2224</v>
      </c>
      <c r="K1022" s="231" t="s">
        <v>2223</v>
      </c>
      <c r="L1022" s="231" t="s">
        <v>2223</v>
      </c>
    </row>
    <row r="1023" spans="1:12" ht="94.5" x14ac:dyDescent="0.25">
      <c r="A1023" s="141">
        <f t="shared" si="20"/>
        <v>887</v>
      </c>
      <c r="B1023" s="140" t="s">
        <v>2125</v>
      </c>
      <c r="C1023" s="132" t="s">
        <v>1426</v>
      </c>
      <c r="D1023" s="222">
        <v>0</v>
      </c>
      <c r="E1023" s="134">
        <v>0</v>
      </c>
      <c r="F1023" s="222">
        <v>0</v>
      </c>
      <c r="G1023" s="141">
        <v>2020</v>
      </c>
      <c r="H1023" s="141">
        <v>2020</v>
      </c>
      <c r="I1023" s="224" t="s">
        <v>1481</v>
      </c>
      <c r="J1023" s="224" t="s">
        <v>2224</v>
      </c>
      <c r="K1023" s="231" t="s">
        <v>2223</v>
      </c>
      <c r="L1023" s="231" t="s">
        <v>2223</v>
      </c>
    </row>
    <row r="1024" spans="1:12" ht="31.5" x14ac:dyDescent="0.25">
      <c r="A1024" s="141">
        <f t="shared" si="20"/>
        <v>888</v>
      </c>
      <c r="B1024" s="140" t="s">
        <v>2126</v>
      </c>
      <c r="C1024" s="132" t="s">
        <v>2127</v>
      </c>
      <c r="D1024" s="222">
        <v>1.26</v>
      </c>
      <c r="E1024" s="134">
        <v>0</v>
      </c>
      <c r="F1024" s="222">
        <v>7.2000000000000008E-2</v>
      </c>
      <c r="G1024" s="228">
        <v>2020</v>
      </c>
      <c r="H1024" s="228">
        <v>2020</v>
      </c>
      <c r="I1024" s="224" t="s">
        <v>2223</v>
      </c>
      <c r="J1024" s="224" t="s">
        <v>2224</v>
      </c>
      <c r="K1024" s="229" t="s">
        <v>2223</v>
      </c>
      <c r="L1024" s="229" t="s">
        <v>2223</v>
      </c>
    </row>
    <row r="1025" spans="1:12" ht="47.25" x14ac:dyDescent="0.25">
      <c r="A1025" s="141">
        <f t="shared" si="20"/>
        <v>889</v>
      </c>
      <c r="B1025" s="140" t="s">
        <v>2128</v>
      </c>
      <c r="C1025" s="132" t="s">
        <v>1607</v>
      </c>
      <c r="D1025" s="222">
        <v>0</v>
      </c>
      <c r="E1025" s="134">
        <v>0</v>
      </c>
      <c r="F1025" s="222">
        <v>0</v>
      </c>
      <c r="G1025" s="141">
        <v>2020</v>
      </c>
      <c r="H1025" s="141">
        <v>2020</v>
      </c>
      <c r="I1025" s="224" t="s">
        <v>1481</v>
      </c>
      <c r="J1025" s="224" t="s">
        <v>2224</v>
      </c>
      <c r="K1025" s="231" t="s">
        <v>2223</v>
      </c>
      <c r="L1025" s="231" t="s">
        <v>2223</v>
      </c>
    </row>
    <row r="1026" spans="1:12" ht="18.75" x14ac:dyDescent="0.25">
      <c r="A1026" s="169"/>
      <c r="B1026" s="192" t="s">
        <v>256</v>
      </c>
      <c r="C1026" s="136"/>
      <c r="D1026" s="200">
        <v>0</v>
      </c>
      <c r="E1026" s="201">
        <v>0</v>
      </c>
      <c r="F1026" s="200">
        <v>0</v>
      </c>
      <c r="G1026" s="169"/>
      <c r="H1026" s="169"/>
      <c r="I1026" s="258"/>
      <c r="J1026" s="258"/>
      <c r="K1026" s="259"/>
      <c r="L1026" s="259"/>
    </row>
    <row r="1027" spans="1:12" ht="31.5" x14ac:dyDescent="0.25">
      <c r="A1027" s="141">
        <f t="shared" si="20"/>
        <v>890</v>
      </c>
      <c r="B1027" s="140" t="s">
        <v>1427</v>
      </c>
      <c r="C1027" s="132" t="s">
        <v>2129</v>
      </c>
      <c r="D1027" s="222">
        <v>0</v>
      </c>
      <c r="E1027" s="134">
        <v>0</v>
      </c>
      <c r="F1027" s="222">
        <v>0</v>
      </c>
      <c r="G1027" s="141">
        <v>2019</v>
      </c>
      <c r="H1027" s="141">
        <v>2020</v>
      </c>
      <c r="I1027" s="224" t="s">
        <v>1481</v>
      </c>
      <c r="J1027" s="224" t="s">
        <v>2224</v>
      </c>
      <c r="K1027" s="231" t="s">
        <v>1481</v>
      </c>
      <c r="L1027" s="231" t="s">
        <v>1481</v>
      </c>
    </row>
    <row r="1028" spans="1:12" ht="18.75" x14ac:dyDescent="0.25">
      <c r="A1028" s="173"/>
      <c r="B1028" s="192" t="s">
        <v>624</v>
      </c>
      <c r="C1028" s="193"/>
      <c r="D1028" s="200">
        <v>0</v>
      </c>
      <c r="E1028" s="201">
        <v>0</v>
      </c>
      <c r="F1028" s="200">
        <v>0.16500000000000001</v>
      </c>
      <c r="G1028" s="173"/>
      <c r="H1028" s="173"/>
      <c r="I1028" s="258"/>
      <c r="J1028" s="258"/>
      <c r="K1028" s="260"/>
      <c r="L1028" s="260"/>
    </row>
    <row r="1029" spans="1:12" ht="78.75" x14ac:dyDescent="0.25">
      <c r="A1029" s="141">
        <f t="shared" si="20"/>
        <v>891</v>
      </c>
      <c r="B1029" s="140" t="s">
        <v>1428</v>
      </c>
      <c r="C1029" s="132" t="s">
        <v>1429</v>
      </c>
      <c r="D1029" s="222">
        <v>0</v>
      </c>
      <c r="E1029" s="134">
        <v>0</v>
      </c>
      <c r="F1029" s="222">
        <v>0</v>
      </c>
      <c r="G1029" s="141">
        <v>2019</v>
      </c>
      <c r="H1029" s="141">
        <v>2020</v>
      </c>
      <c r="I1029" s="224" t="s">
        <v>2223</v>
      </c>
      <c r="J1029" s="224" t="s">
        <v>2224</v>
      </c>
      <c r="K1029" s="231" t="s">
        <v>2223</v>
      </c>
      <c r="L1029" s="231" t="s">
        <v>2223</v>
      </c>
    </row>
    <row r="1030" spans="1:12" ht="78.75" x14ac:dyDescent="0.25">
      <c r="A1030" s="141">
        <f t="shared" si="20"/>
        <v>892</v>
      </c>
      <c r="B1030" s="140" t="s">
        <v>1430</v>
      </c>
      <c r="C1030" s="132" t="s">
        <v>1431</v>
      </c>
      <c r="D1030" s="222">
        <v>0</v>
      </c>
      <c r="E1030" s="134">
        <v>0</v>
      </c>
      <c r="F1030" s="222">
        <v>0</v>
      </c>
      <c r="G1030" s="141" t="s">
        <v>2226</v>
      </c>
      <c r="H1030" s="141">
        <v>2021</v>
      </c>
      <c r="I1030" s="224" t="s">
        <v>1481</v>
      </c>
      <c r="J1030" s="224" t="s">
        <v>2224</v>
      </c>
      <c r="K1030" s="231" t="s">
        <v>1481</v>
      </c>
      <c r="L1030" s="231" t="s">
        <v>1481</v>
      </c>
    </row>
    <row r="1031" spans="1:12" ht="31.5" x14ac:dyDescent="0.25">
      <c r="A1031" s="141">
        <f t="shared" si="20"/>
        <v>893</v>
      </c>
      <c r="B1031" s="140" t="s">
        <v>1432</v>
      </c>
      <c r="C1031" s="132" t="s">
        <v>1433</v>
      </c>
      <c r="D1031" s="222">
        <v>0</v>
      </c>
      <c r="E1031" s="134">
        <v>0</v>
      </c>
      <c r="F1031" s="222">
        <v>0</v>
      </c>
      <c r="G1031" s="141" t="s">
        <v>2226</v>
      </c>
      <c r="H1031" s="141">
        <v>2020</v>
      </c>
      <c r="I1031" s="224" t="s">
        <v>2223</v>
      </c>
      <c r="J1031" s="224" t="s">
        <v>2224</v>
      </c>
      <c r="K1031" s="231" t="s">
        <v>2223</v>
      </c>
      <c r="L1031" s="231" t="s">
        <v>2223</v>
      </c>
    </row>
    <row r="1032" spans="1:12" ht="63" x14ac:dyDescent="0.25">
      <c r="A1032" s="141">
        <f t="shared" si="20"/>
        <v>894</v>
      </c>
      <c r="B1032" s="140" t="s">
        <v>1434</v>
      </c>
      <c r="C1032" s="132" t="s">
        <v>1435</v>
      </c>
      <c r="D1032" s="222">
        <v>0</v>
      </c>
      <c r="E1032" s="134">
        <v>0</v>
      </c>
      <c r="F1032" s="222">
        <v>0</v>
      </c>
      <c r="G1032" s="141">
        <v>2019</v>
      </c>
      <c r="H1032" s="141">
        <v>2020</v>
      </c>
      <c r="I1032" s="224" t="s">
        <v>2223</v>
      </c>
      <c r="J1032" s="224" t="s">
        <v>2224</v>
      </c>
      <c r="K1032" s="231" t="s">
        <v>2223</v>
      </c>
      <c r="L1032" s="231" t="s">
        <v>2223</v>
      </c>
    </row>
    <row r="1033" spans="1:12" ht="47.25" x14ac:dyDescent="0.25">
      <c r="A1033" s="141">
        <f t="shared" si="20"/>
        <v>895</v>
      </c>
      <c r="B1033" s="140" t="s">
        <v>1436</v>
      </c>
      <c r="C1033" s="132" t="s">
        <v>1437</v>
      </c>
      <c r="D1033" s="222">
        <v>0</v>
      </c>
      <c r="E1033" s="134">
        <v>0</v>
      </c>
      <c r="F1033" s="222">
        <v>0</v>
      </c>
      <c r="G1033" s="141">
        <v>2018</v>
      </c>
      <c r="H1033" s="141">
        <v>2021</v>
      </c>
      <c r="I1033" s="224" t="s">
        <v>1481</v>
      </c>
      <c r="J1033" s="224" t="s">
        <v>2224</v>
      </c>
      <c r="K1033" s="231" t="s">
        <v>1481</v>
      </c>
      <c r="L1033" s="231" t="s">
        <v>1481</v>
      </c>
    </row>
    <row r="1034" spans="1:12" ht="63" x14ac:dyDescent="0.25">
      <c r="A1034" s="141">
        <f t="shared" si="20"/>
        <v>896</v>
      </c>
      <c r="B1034" s="140" t="s">
        <v>2130</v>
      </c>
      <c r="C1034" s="132" t="s">
        <v>1438</v>
      </c>
      <c r="D1034" s="222">
        <v>0</v>
      </c>
      <c r="E1034" s="134">
        <v>0</v>
      </c>
      <c r="F1034" s="222">
        <v>0</v>
      </c>
      <c r="G1034" s="141">
        <v>2019</v>
      </c>
      <c r="H1034" s="141">
        <v>2020</v>
      </c>
      <c r="I1034" s="224" t="s">
        <v>1481</v>
      </c>
      <c r="J1034" s="224" t="s">
        <v>2224</v>
      </c>
      <c r="K1034" s="231" t="s">
        <v>1481</v>
      </c>
      <c r="L1034" s="231" t="s">
        <v>1481</v>
      </c>
    </row>
    <row r="1035" spans="1:12" ht="94.5" x14ac:dyDescent="0.25">
      <c r="A1035" s="141">
        <f t="shared" si="20"/>
        <v>897</v>
      </c>
      <c r="B1035" s="140" t="s">
        <v>2131</v>
      </c>
      <c r="C1035" s="132" t="s">
        <v>2132</v>
      </c>
      <c r="D1035" s="222">
        <v>0</v>
      </c>
      <c r="E1035" s="134">
        <v>0</v>
      </c>
      <c r="F1035" s="222">
        <v>0.16500000000000001</v>
      </c>
      <c r="G1035" s="141">
        <v>2019</v>
      </c>
      <c r="H1035" s="141">
        <v>2020</v>
      </c>
      <c r="I1035" s="224" t="s">
        <v>2223</v>
      </c>
      <c r="J1035" s="224" t="s">
        <v>2224</v>
      </c>
      <c r="K1035" s="231" t="s">
        <v>2223</v>
      </c>
      <c r="L1035" s="231" t="s">
        <v>2223</v>
      </c>
    </row>
    <row r="1036" spans="1:12" ht="63" x14ac:dyDescent="0.25">
      <c r="A1036" s="141">
        <f t="shared" si="20"/>
        <v>898</v>
      </c>
      <c r="B1036" s="140" t="s">
        <v>1439</v>
      </c>
      <c r="C1036" s="132" t="s">
        <v>1440</v>
      </c>
      <c r="D1036" s="222">
        <v>0</v>
      </c>
      <c r="E1036" s="134">
        <v>0</v>
      </c>
      <c r="F1036" s="222">
        <v>0</v>
      </c>
      <c r="G1036" s="141">
        <v>2018</v>
      </c>
      <c r="H1036" s="141">
        <v>2020</v>
      </c>
      <c r="I1036" s="224" t="s">
        <v>2223</v>
      </c>
      <c r="J1036" s="224" t="s">
        <v>2224</v>
      </c>
      <c r="K1036" s="231" t="s">
        <v>2223</v>
      </c>
      <c r="L1036" s="231" t="s">
        <v>2223</v>
      </c>
    </row>
    <row r="1037" spans="1:12" ht="78.75" x14ac:dyDescent="0.25">
      <c r="A1037" s="141">
        <f t="shared" si="20"/>
        <v>899</v>
      </c>
      <c r="B1037" s="140" t="s">
        <v>2133</v>
      </c>
      <c r="C1037" s="132" t="s">
        <v>2134</v>
      </c>
      <c r="D1037" s="222">
        <v>0</v>
      </c>
      <c r="E1037" s="134">
        <v>0</v>
      </c>
      <c r="F1037" s="222">
        <v>0</v>
      </c>
      <c r="G1037" s="141">
        <v>2020</v>
      </c>
      <c r="H1037" s="141">
        <v>2020</v>
      </c>
      <c r="I1037" s="224" t="s">
        <v>1481</v>
      </c>
      <c r="J1037" s="224" t="s">
        <v>2224</v>
      </c>
      <c r="K1037" s="231" t="s">
        <v>2223</v>
      </c>
      <c r="L1037" s="231" t="s">
        <v>2223</v>
      </c>
    </row>
    <row r="1038" spans="1:12" ht="18.75" x14ac:dyDescent="0.25">
      <c r="A1038" s="173"/>
      <c r="B1038" s="192" t="s">
        <v>261</v>
      </c>
      <c r="C1038" s="193"/>
      <c r="D1038" s="200">
        <v>0</v>
      </c>
      <c r="E1038" s="201">
        <v>0</v>
      </c>
      <c r="F1038" s="200">
        <v>0.52700000000000002</v>
      </c>
      <c r="G1038" s="173"/>
      <c r="H1038" s="173"/>
      <c r="I1038" s="258"/>
      <c r="J1038" s="258"/>
      <c r="K1038" s="260"/>
      <c r="L1038" s="260"/>
    </row>
    <row r="1039" spans="1:12" ht="47.25" x14ac:dyDescent="0.25">
      <c r="A1039" s="141">
        <f t="shared" si="20"/>
        <v>900</v>
      </c>
      <c r="B1039" s="140" t="s">
        <v>1441</v>
      </c>
      <c r="C1039" s="132" t="s">
        <v>1442</v>
      </c>
      <c r="D1039" s="222">
        <v>0</v>
      </c>
      <c r="E1039" s="134">
        <v>0</v>
      </c>
      <c r="F1039" s="222">
        <v>0</v>
      </c>
      <c r="G1039" s="141">
        <v>2019</v>
      </c>
      <c r="H1039" s="141">
        <v>2020</v>
      </c>
      <c r="I1039" s="224" t="s">
        <v>2223</v>
      </c>
      <c r="J1039" s="224" t="s">
        <v>2224</v>
      </c>
      <c r="K1039" s="231" t="s">
        <v>2223</v>
      </c>
      <c r="L1039" s="231" t="s">
        <v>2223</v>
      </c>
    </row>
    <row r="1040" spans="1:12" ht="63" x14ac:dyDescent="0.25">
      <c r="A1040" s="141">
        <f t="shared" si="20"/>
        <v>901</v>
      </c>
      <c r="B1040" s="140" t="s">
        <v>1443</v>
      </c>
      <c r="C1040" s="132" t="s">
        <v>1444</v>
      </c>
      <c r="D1040" s="222">
        <v>0</v>
      </c>
      <c r="E1040" s="134">
        <v>0</v>
      </c>
      <c r="F1040" s="222">
        <v>0</v>
      </c>
      <c r="G1040" s="141">
        <v>2017</v>
      </c>
      <c r="H1040" s="141">
        <v>2022</v>
      </c>
      <c r="I1040" s="224" t="s">
        <v>1481</v>
      </c>
      <c r="J1040" s="224" t="s">
        <v>2224</v>
      </c>
      <c r="K1040" s="231" t="s">
        <v>2223</v>
      </c>
      <c r="L1040" s="231" t="s">
        <v>2223</v>
      </c>
    </row>
    <row r="1041" spans="1:12" ht="47.25" x14ac:dyDescent="0.25">
      <c r="A1041" s="141">
        <f t="shared" si="20"/>
        <v>902</v>
      </c>
      <c r="B1041" s="140" t="s">
        <v>272</v>
      </c>
      <c r="C1041" s="132" t="s">
        <v>1445</v>
      </c>
      <c r="D1041" s="222">
        <v>0</v>
      </c>
      <c r="E1041" s="134">
        <v>0</v>
      </c>
      <c r="F1041" s="222">
        <v>0.52700000000000002</v>
      </c>
      <c r="G1041" s="141">
        <v>2019</v>
      </c>
      <c r="H1041" s="141">
        <v>2020</v>
      </c>
      <c r="I1041" s="224" t="s">
        <v>2223</v>
      </c>
      <c r="J1041" s="224" t="s">
        <v>2224</v>
      </c>
      <c r="K1041" s="231" t="s">
        <v>2223</v>
      </c>
      <c r="L1041" s="231" t="s">
        <v>2223</v>
      </c>
    </row>
    <row r="1042" spans="1:12" ht="31.5" x14ac:dyDescent="0.25">
      <c r="A1042" s="141">
        <f t="shared" si="20"/>
        <v>903</v>
      </c>
      <c r="B1042" s="140" t="s">
        <v>1446</v>
      </c>
      <c r="C1042" s="132" t="s">
        <v>2135</v>
      </c>
      <c r="D1042" s="222">
        <v>0</v>
      </c>
      <c r="E1042" s="134">
        <v>0</v>
      </c>
      <c r="F1042" s="222">
        <v>0</v>
      </c>
      <c r="G1042" s="141">
        <v>2020</v>
      </c>
      <c r="H1042" s="141">
        <v>2020</v>
      </c>
      <c r="I1042" s="224" t="s">
        <v>1481</v>
      </c>
      <c r="J1042" s="224" t="s">
        <v>2224</v>
      </c>
      <c r="K1042" s="231" t="s">
        <v>2223</v>
      </c>
      <c r="L1042" s="231" t="s">
        <v>2223</v>
      </c>
    </row>
    <row r="1043" spans="1:12" ht="18.75" x14ac:dyDescent="0.25">
      <c r="A1043" s="173"/>
      <c r="B1043" s="192" t="s">
        <v>607</v>
      </c>
      <c r="C1043" s="193"/>
      <c r="D1043" s="200">
        <v>0</v>
      </c>
      <c r="E1043" s="201">
        <v>0</v>
      </c>
      <c r="F1043" s="200">
        <v>0</v>
      </c>
      <c r="G1043" s="173"/>
      <c r="H1043" s="173"/>
      <c r="I1043" s="258"/>
      <c r="J1043" s="258"/>
      <c r="K1043" s="260"/>
      <c r="L1043" s="260"/>
    </row>
    <row r="1044" spans="1:12" ht="78.75" x14ac:dyDescent="0.25">
      <c r="A1044" s="141">
        <f t="shared" si="20"/>
        <v>904</v>
      </c>
      <c r="B1044" s="140" t="s">
        <v>1447</v>
      </c>
      <c r="C1044" s="132" t="s">
        <v>1448</v>
      </c>
      <c r="D1044" s="222">
        <v>0</v>
      </c>
      <c r="E1044" s="134">
        <v>0</v>
      </c>
      <c r="F1044" s="222">
        <v>0</v>
      </c>
      <c r="G1044" s="141">
        <v>2019</v>
      </c>
      <c r="H1044" s="141">
        <v>2021</v>
      </c>
      <c r="I1044" s="224" t="s">
        <v>1481</v>
      </c>
      <c r="J1044" s="224" t="s">
        <v>2224</v>
      </c>
      <c r="K1044" s="231" t="s">
        <v>1481</v>
      </c>
      <c r="L1044" s="231" t="s">
        <v>1481</v>
      </c>
    </row>
    <row r="1045" spans="1:12" ht="18.75" x14ac:dyDescent="0.25">
      <c r="A1045" s="173"/>
      <c r="B1045" s="192" t="s">
        <v>646</v>
      </c>
      <c r="C1045" s="193"/>
      <c r="D1045" s="200">
        <v>0</v>
      </c>
      <c r="E1045" s="201">
        <v>0</v>
      </c>
      <c r="F1045" s="200">
        <v>3.4220000000000002</v>
      </c>
      <c r="G1045" s="173"/>
      <c r="H1045" s="173"/>
      <c r="I1045" s="258"/>
      <c r="J1045" s="258"/>
      <c r="K1045" s="260"/>
      <c r="L1045" s="260"/>
    </row>
    <row r="1046" spans="1:12" ht="94.5" x14ac:dyDescent="0.25">
      <c r="A1046" s="141">
        <f t="shared" ref="A1046:A1074" si="21">IF(A1045&gt;0,A1045+1,A1044+1)</f>
        <v>905</v>
      </c>
      <c r="B1046" s="140" t="s">
        <v>1449</v>
      </c>
      <c r="C1046" s="132" t="s">
        <v>1450</v>
      </c>
      <c r="D1046" s="222">
        <v>0</v>
      </c>
      <c r="E1046" s="134">
        <v>0</v>
      </c>
      <c r="F1046" s="222">
        <v>3.4220000000000002</v>
      </c>
      <c r="G1046" s="141">
        <v>2015</v>
      </c>
      <c r="H1046" s="141">
        <v>2020</v>
      </c>
      <c r="I1046" s="224" t="s">
        <v>2223</v>
      </c>
      <c r="J1046" s="224" t="s">
        <v>2224</v>
      </c>
      <c r="K1046" s="231" t="s">
        <v>2223</v>
      </c>
      <c r="L1046" s="231" t="s">
        <v>2223</v>
      </c>
    </row>
    <row r="1047" spans="1:12" ht="63" x14ac:dyDescent="0.25">
      <c r="A1047" s="141">
        <f t="shared" si="21"/>
        <v>906</v>
      </c>
      <c r="B1047" s="140" t="s">
        <v>1451</v>
      </c>
      <c r="C1047" s="132" t="s">
        <v>2136</v>
      </c>
      <c r="D1047" s="222">
        <v>0</v>
      </c>
      <c r="E1047" s="134">
        <v>0</v>
      </c>
      <c r="F1047" s="222">
        <v>0</v>
      </c>
      <c r="G1047" s="141">
        <v>2019</v>
      </c>
      <c r="H1047" s="141">
        <v>2021</v>
      </c>
      <c r="I1047" s="224" t="s">
        <v>1481</v>
      </c>
      <c r="J1047" s="224" t="s">
        <v>2224</v>
      </c>
      <c r="K1047" s="231" t="s">
        <v>1481</v>
      </c>
      <c r="L1047" s="231" t="s">
        <v>1481</v>
      </c>
    </row>
    <row r="1048" spans="1:12" ht="94.5" x14ac:dyDescent="0.25">
      <c r="A1048" s="141">
        <f t="shared" si="21"/>
        <v>907</v>
      </c>
      <c r="B1048" s="140" t="s">
        <v>1452</v>
      </c>
      <c r="C1048" s="132" t="s">
        <v>1453</v>
      </c>
      <c r="D1048" s="222">
        <v>0</v>
      </c>
      <c r="E1048" s="134">
        <v>0</v>
      </c>
      <c r="F1048" s="222">
        <v>0</v>
      </c>
      <c r="G1048" s="141">
        <v>2019</v>
      </c>
      <c r="H1048" s="141">
        <v>2021</v>
      </c>
      <c r="I1048" s="224" t="s">
        <v>1481</v>
      </c>
      <c r="J1048" s="224" t="s">
        <v>2224</v>
      </c>
      <c r="K1048" s="231" t="s">
        <v>1481</v>
      </c>
      <c r="L1048" s="231" t="s">
        <v>1481</v>
      </c>
    </row>
    <row r="1049" spans="1:12" ht="63" x14ac:dyDescent="0.25">
      <c r="A1049" s="141">
        <f t="shared" si="21"/>
        <v>908</v>
      </c>
      <c r="B1049" s="140" t="s">
        <v>1454</v>
      </c>
      <c r="C1049" s="132" t="s">
        <v>1455</v>
      </c>
      <c r="D1049" s="222">
        <v>0</v>
      </c>
      <c r="E1049" s="134">
        <v>0</v>
      </c>
      <c r="F1049" s="222">
        <v>0</v>
      </c>
      <c r="G1049" s="141" t="s">
        <v>2226</v>
      </c>
      <c r="H1049" s="141">
        <v>2020</v>
      </c>
      <c r="I1049" s="224" t="s">
        <v>2223</v>
      </c>
      <c r="J1049" s="224" t="s">
        <v>2224</v>
      </c>
      <c r="K1049" s="231" t="s">
        <v>2223</v>
      </c>
      <c r="L1049" s="231" t="s">
        <v>2223</v>
      </c>
    </row>
    <row r="1050" spans="1:12" ht="110.25" x14ac:dyDescent="0.25">
      <c r="A1050" s="141">
        <f t="shared" si="21"/>
        <v>909</v>
      </c>
      <c r="B1050" s="140" t="s">
        <v>2137</v>
      </c>
      <c r="C1050" s="132" t="s">
        <v>2138</v>
      </c>
      <c r="D1050" s="222">
        <v>0</v>
      </c>
      <c r="E1050" s="134">
        <v>0</v>
      </c>
      <c r="F1050" s="222">
        <v>0</v>
      </c>
      <c r="G1050" s="228">
        <v>2020</v>
      </c>
      <c r="H1050" s="228">
        <v>2021</v>
      </c>
      <c r="I1050" s="224" t="s">
        <v>1481</v>
      </c>
      <c r="J1050" s="224" t="s">
        <v>2224</v>
      </c>
      <c r="K1050" s="229" t="s">
        <v>1481</v>
      </c>
      <c r="L1050" s="229" t="s">
        <v>1481</v>
      </c>
    </row>
    <row r="1051" spans="1:12" ht="63" x14ac:dyDescent="0.25">
      <c r="A1051" s="141">
        <f t="shared" si="21"/>
        <v>910</v>
      </c>
      <c r="B1051" s="140" t="s">
        <v>2139</v>
      </c>
      <c r="C1051" s="132" t="s">
        <v>2140</v>
      </c>
      <c r="D1051" s="222">
        <v>0</v>
      </c>
      <c r="E1051" s="134">
        <v>0</v>
      </c>
      <c r="F1051" s="222">
        <v>0</v>
      </c>
      <c r="G1051" s="228">
        <v>2020</v>
      </c>
      <c r="H1051" s="228">
        <v>2021</v>
      </c>
      <c r="I1051" s="224" t="s">
        <v>1481</v>
      </c>
      <c r="J1051" s="224" t="s">
        <v>2224</v>
      </c>
      <c r="K1051" s="229" t="s">
        <v>1481</v>
      </c>
      <c r="L1051" s="229" t="s">
        <v>1481</v>
      </c>
    </row>
    <row r="1052" spans="1:12" ht="78.75" x14ac:dyDescent="0.25">
      <c r="A1052" s="205">
        <f t="shared" si="21"/>
        <v>911</v>
      </c>
      <c r="B1052" s="133" t="s">
        <v>2141</v>
      </c>
      <c r="C1052" s="138" t="s">
        <v>1456</v>
      </c>
      <c r="D1052" s="222">
        <v>0</v>
      </c>
      <c r="E1052" s="134">
        <v>0</v>
      </c>
      <c r="F1052" s="222">
        <v>0</v>
      </c>
      <c r="G1052" s="223">
        <v>2019</v>
      </c>
      <c r="H1052" s="223">
        <v>2020</v>
      </c>
      <c r="I1052" s="224" t="s">
        <v>1481</v>
      </c>
      <c r="J1052" s="224" t="s">
        <v>2224</v>
      </c>
      <c r="K1052" s="225" t="s">
        <v>2223</v>
      </c>
      <c r="L1052" s="225" t="s">
        <v>2223</v>
      </c>
    </row>
    <row r="1053" spans="1:12" ht="18.75" x14ac:dyDescent="0.25">
      <c r="A1053" s="173"/>
      <c r="B1053" s="192" t="s">
        <v>508</v>
      </c>
      <c r="C1053" s="193"/>
      <c r="D1053" s="200">
        <v>1.26</v>
      </c>
      <c r="E1053" s="201">
        <v>0</v>
      </c>
      <c r="F1053" s="200">
        <v>2.2285000000000004</v>
      </c>
      <c r="G1053" s="173"/>
      <c r="H1053" s="173"/>
      <c r="I1053" s="258"/>
      <c r="J1053" s="258"/>
      <c r="K1053" s="260"/>
      <c r="L1053" s="260"/>
    </row>
    <row r="1054" spans="1:12" ht="47.25" x14ac:dyDescent="0.25">
      <c r="A1054" s="141">
        <f t="shared" si="21"/>
        <v>912</v>
      </c>
      <c r="B1054" s="140" t="s">
        <v>1457</v>
      </c>
      <c r="C1054" s="132" t="s">
        <v>1458</v>
      </c>
      <c r="D1054" s="222">
        <v>1.26</v>
      </c>
      <c r="E1054" s="134">
        <v>0</v>
      </c>
      <c r="F1054" s="222">
        <v>1.6440000000000001</v>
      </c>
      <c r="G1054" s="141">
        <v>2018</v>
      </c>
      <c r="H1054" s="141">
        <v>2020</v>
      </c>
      <c r="I1054" s="224" t="s">
        <v>2223</v>
      </c>
      <c r="J1054" s="224" t="s">
        <v>2224</v>
      </c>
      <c r="K1054" s="231" t="s">
        <v>2223</v>
      </c>
      <c r="L1054" s="231" t="s">
        <v>2223</v>
      </c>
    </row>
    <row r="1055" spans="1:12" ht="47.25" x14ac:dyDescent="0.25">
      <c r="A1055" s="141">
        <f t="shared" si="21"/>
        <v>913</v>
      </c>
      <c r="B1055" s="140" t="s">
        <v>1459</v>
      </c>
      <c r="C1055" s="132" t="s">
        <v>1460</v>
      </c>
      <c r="D1055" s="222">
        <v>0</v>
      </c>
      <c r="E1055" s="134">
        <v>0</v>
      </c>
      <c r="F1055" s="222">
        <v>0</v>
      </c>
      <c r="G1055" s="141" t="s">
        <v>2226</v>
      </c>
      <c r="H1055" s="141">
        <v>2021</v>
      </c>
      <c r="I1055" s="224" t="s">
        <v>2223</v>
      </c>
      <c r="J1055" s="224" t="s">
        <v>2224</v>
      </c>
      <c r="K1055" s="231" t="s">
        <v>2223</v>
      </c>
      <c r="L1055" s="231" t="s">
        <v>2223</v>
      </c>
    </row>
    <row r="1056" spans="1:12" ht="110.25" x14ac:dyDescent="0.25">
      <c r="A1056" s="141">
        <f t="shared" si="21"/>
        <v>914</v>
      </c>
      <c r="B1056" s="140" t="s">
        <v>2142</v>
      </c>
      <c r="C1056" s="132" t="s">
        <v>1461</v>
      </c>
      <c r="D1056" s="222">
        <v>0</v>
      </c>
      <c r="E1056" s="134">
        <v>0</v>
      </c>
      <c r="F1056" s="222">
        <v>0</v>
      </c>
      <c r="G1056" s="141">
        <v>2019</v>
      </c>
      <c r="H1056" s="141">
        <v>2020</v>
      </c>
      <c r="I1056" s="224" t="s">
        <v>1481</v>
      </c>
      <c r="J1056" s="224" t="s">
        <v>2224</v>
      </c>
      <c r="K1056" s="231" t="s">
        <v>1481</v>
      </c>
      <c r="L1056" s="231" t="s">
        <v>1481</v>
      </c>
    </row>
    <row r="1057" spans="1:12" ht="31.5" x14ac:dyDescent="0.25">
      <c r="A1057" s="141">
        <f t="shared" si="21"/>
        <v>915</v>
      </c>
      <c r="B1057" s="140" t="s">
        <v>1462</v>
      </c>
      <c r="C1057" s="132" t="s">
        <v>2143</v>
      </c>
      <c r="D1057" s="222">
        <v>0</v>
      </c>
      <c r="E1057" s="134">
        <v>0</v>
      </c>
      <c r="F1057" s="222">
        <v>0.39100000000000001</v>
      </c>
      <c r="G1057" s="141">
        <v>2019</v>
      </c>
      <c r="H1057" s="141">
        <v>2020</v>
      </c>
      <c r="I1057" s="224" t="s">
        <v>2223</v>
      </c>
      <c r="J1057" s="224" t="s">
        <v>2224</v>
      </c>
      <c r="K1057" s="231" t="s">
        <v>2223</v>
      </c>
      <c r="L1057" s="231" t="s">
        <v>2223</v>
      </c>
    </row>
    <row r="1058" spans="1:12" ht="47.25" x14ac:dyDescent="0.25">
      <c r="A1058" s="141">
        <f t="shared" si="21"/>
        <v>916</v>
      </c>
      <c r="B1058" s="140" t="s">
        <v>1463</v>
      </c>
      <c r="C1058" s="132" t="s">
        <v>2144</v>
      </c>
      <c r="D1058" s="222">
        <v>0</v>
      </c>
      <c r="E1058" s="134">
        <v>0</v>
      </c>
      <c r="F1058" s="222">
        <v>0.19350000000000001</v>
      </c>
      <c r="G1058" s="141">
        <v>2019</v>
      </c>
      <c r="H1058" s="141">
        <v>2020</v>
      </c>
      <c r="I1058" s="224" t="s">
        <v>2223</v>
      </c>
      <c r="J1058" s="224" t="s">
        <v>2224</v>
      </c>
      <c r="K1058" s="231" t="s">
        <v>2223</v>
      </c>
      <c r="L1058" s="231" t="s">
        <v>2223</v>
      </c>
    </row>
    <row r="1059" spans="1:12" ht="18.75" x14ac:dyDescent="0.25">
      <c r="A1059" s="173"/>
      <c r="B1059" s="192" t="s">
        <v>611</v>
      </c>
      <c r="C1059" s="193"/>
      <c r="D1059" s="200">
        <v>0</v>
      </c>
      <c r="E1059" s="201">
        <v>0</v>
      </c>
      <c r="F1059" s="200">
        <v>0</v>
      </c>
      <c r="G1059" s="173"/>
      <c r="H1059" s="173"/>
      <c r="I1059" s="258"/>
      <c r="J1059" s="258"/>
      <c r="K1059" s="260"/>
      <c r="L1059" s="260"/>
    </row>
    <row r="1060" spans="1:12" ht="78.75" x14ac:dyDescent="0.25">
      <c r="A1060" s="141">
        <f t="shared" si="21"/>
        <v>917</v>
      </c>
      <c r="B1060" s="140" t="s">
        <v>1464</v>
      </c>
      <c r="C1060" s="132" t="s">
        <v>1465</v>
      </c>
      <c r="D1060" s="222">
        <v>0</v>
      </c>
      <c r="E1060" s="134">
        <v>0</v>
      </c>
      <c r="F1060" s="222">
        <v>0</v>
      </c>
      <c r="G1060" s="141">
        <v>2013</v>
      </c>
      <c r="H1060" s="141">
        <v>2021</v>
      </c>
      <c r="I1060" s="224" t="s">
        <v>1481</v>
      </c>
      <c r="J1060" s="224" t="s">
        <v>2224</v>
      </c>
      <c r="K1060" s="231" t="s">
        <v>2223</v>
      </c>
      <c r="L1060" s="231" t="s">
        <v>2223</v>
      </c>
    </row>
    <row r="1061" spans="1:12" ht="18.75" x14ac:dyDescent="0.25">
      <c r="A1061" s="173"/>
      <c r="B1061" s="192" t="s">
        <v>1121</v>
      </c>
      <c r="C1061" s="193"/>
      <c r="D1061" s="200">
        <v>0.8</v>
      </c>
      <c r="E1061" s="201">
        <v>0</v>
      </c>
      <c r="F1061" s="200">
        <v>0</v>
      </c>
      <c r="G1061" s="173"/>
      <c r="H1061" s="173"/>
      <c r="I1061" s="258"/>
      <c r="J1061" s="258"/>
      <c r="K1061" s="260"/>
      <c r="L1061" s="260"/>
    </row>
    <row r="1062" spans="1:12" ht="63" x14ac:dyDescent="0.25">
      <c r="A1062" s="141">
        <f t="shared" si="21"/>
        <v>918</v>
      </c>
      <c r="B1062" s="140" t="s">
        <v>1466</v>
      </c>
      <c r="C1062" s="132" t="s">
        <v>1467</v>
      </c>
      <c r="D1062" s="222">
        <v>0.8</v>
      </c>
      <c r="E1062" s="134">
        <v>0</v>
      </c>
      <c r="F1062" s="222">
        <v>0</v>
      </c>
      <c r="G1062" s="141" t="s">
        <v>2226</v>
      </c>
      <c r="H1062" s="141">
        <v>2020</v>
      </c>
      <c r="I1062" s="224" t="s">
        <v>2223</v>
      </c>
      <c r="J1062" s="224" t="s">
        <v>2224</v>
      </c>
      <c r="K1062" s="231" t="s">
        <v>2223</v>
      </c>
      <c r="L1062" s="231" t="s">
        <v>2223</v>
      </c>
    </row>
    <row r="1063" spans="1:12" ht="18.75" x14ac:dyDescent="0.25">
      <c r="A1063" s="173"/>
      <c r="B1063" s="192" t="s">
        <v>617</v>
      </c>
      <c r="C1063" s="193"/>
      <c r="D1063" s="200">
        <v>0</v>
      </c>
      <c r="E1063" s="201">
        <v>0</v>
      </c>
      <c r="F1063" s="200">
        <v>0.33799999999999997</v>
      </c>
      <c r="G1063" s="173"/>
      <c r="H1063" s="173"/>
      <c r="I1063" s="258"/>
      <c r="J1063" s="258"/>
      <c r="K1063" s="260"/>
      <c r="L1063" s="260"/>
    </row>
    <row r="1064" spans="1:12" ht="47.25" x14ac:dyDescent="0.25">
      <c r="A1064" s="141">
        <f t="shared" si="21"/>
        <v>919</v>
      </c>
      <c r="B1064" s="140" t="s">
        <v>1468</v>
      </c>
      <c r="C1064" s="132" t="s">
        <v>1469</v>
      </c>
      <c r="D1064" s="222">
        <v>0</v>
      </c>
      <c r="E1064" s="134">
        <v>0</v>
      </c>
      <c r="F1064" s="222">
        <v>0.33799999999999997</v>
      </c>
      <c r="G1064" s="141" t="s">
        <v>2226</v>
      </c>
      <c r="H1064" s="141">
        <v>2020</v>
      </c>
      <c r="I1064" s="224" t="s">
        <v>2223</v>
      </c>
      <c r="J1064" s="224" t="s">
        <v>2224</v>
      </c>
      <c r="K1064" s="231" t="s">
        <v>2223</v>
      </c>
      <c r="L1064" s="231" t="s">
        <v>2223</v>
      </c>
    </row>
    <row r="1065" spans="1:12" ht="18.75" x14ac:dyDescent="0.25">
      <c r="A1065" s="173"/>
      <c r="B1065" s="192" t="s">
        <v>1470</v>
      </c>
      <c r="C1065" s="193"/>
      <c r="D1065" s="200">
        <v>0</v>
      </c>
      <c r="E1065" s="201">
        <v>0</v>
      </c>
      <c r="F1065" s="200">
        <v>0.04</v>
      </c>
      <c r="G1065" s="173"/>
      <c r="H1065" s="173"/>
      <c r="I1065" s="258"/>
      <c r="J1065" s="258"/>
      <c r="K1065" s="260"/>
      <c r="L1065" s="260"/>
    </row>
    <row r="1066" spans="1:12" ht="63" x14ac:dyDescent="0.25">
      <c r="A1066" s="141">
        <f t="shared" si="21"/>
        <v>920</v>
      </c>
      <c r="B1066" s="140" t="s">
        <v>1471</v>
      </c>
      <c r="C1066" s="132" t="s">
        <v>2145</v>
      </c>
      <c r="D1066" s="222">
        <v>0</v>
      </c>
      <c r="E1066" s="134">
        <v>0</v>
      </c>
      <c r="F1066" s="222">
        <v>0</v>
      </c>
      <c r="G1066" s="141">
        <v>2019</v>
      </c>
      <c r="H1066" s="141">
        <v>2020</v>
      </c>
      <c r="I1066" s="224" t="s">
        <v>2223</v>
      </c>
      <c r="J1066" s="224" t="s">
        <v>2224</v>
      </c>
      <c r="K1066" s="231" t="s">
        <v>2223</v>
      </c>
      <c r="L1066" s="231" t="s">
        <v>2223</v>
      </c>
    </row>
    <row r="1067" spans="1:12" ht="47.25" x14ac:dyDescent="0.25">
      <c r="A1067" s="205">
        <f t="shared" si="21"/>
        <v>921</v>
      </c>
      <c r="B1067" s="133" t="s">
        <v>1473</v>
      </c>
      <c r="C1067" s="138" t="s">
        <v>2146</v>
      </c>
      <c r="D1067" s="222">
        <v>0</v>
      </c>
      <c r="E1067" s="134">
        <v>0</v>
      </c>
      <c r="F1067" s="222">
        <v>0.04</v>
      </c>
      <c r="G1067" s="223">
        <v>2019</v>
      </c>
      <c r="H1067" s="223">
        <v>2020</v>
      </c>
      <c r="I1067" s="224" t="s">
        <v>2223</v>
      </c>
      <c r="J1067" s="224" t="s">
        <v>2224</v>
      </c>
      <c r="K1067" s="225" t="s">
        <v>2223</v>
      </c>
      <c r="L1067" s="225" t="s">
        <v>2223</v>
      </c>
    </row>
    <row r="1068" spans="1:12" ht="18.75" x14ac:dyDescent="0.25">
      <c r="A1068" s="173"/>
      <c r="B1068" s="192" t="s">
        <v>691</v>
      </c>
      <c r="C1068" s="193"/>
      <c r="D1068" s="200">
        <v>0</v>
      </c>
      <c r="E1068" s="201">
        <v>0</v>
      </c>
      <c r="F1068" s="200">
        <v>0</v>
      </c>
      <c r="G1068" s="173"/>
      <c r="H1068" s="173"/>
      <c r="I1068" s="258"/>
      <c r="J1068" s="258"/>
      <c r="K1068" s="260"/>
      <c r="L1068" s="260"/>
    </row>
    <row r="1069" spans="1:12" ht="63" x14ac:dyDescent="0.25">
      <c r="A1069" s="141">
        <f t="shared" si="21"/>
        <v>922</v>
      </c>
      <c r="B1069" s="140" t="s">
        <v>1474</v>
      </c>
      <c r="C1069" s="132" t="s">
        <v>1475</v>
      </c>
      <c r="D1069" s="222">
        <v>0</v>
      </c>
      <c r="E1069" s="134">
        <v>0</v>
      </c>
      <c r="F1069" s="222">
        <v>0</v>
      </c>
      <c r="G1069" s="141">
        <v>2018</v>
      </c>
      <c r="H1069" s="141">
        <v>2020</v>
      </c>
      <c r="I1069" s="224" t="s">
        <v>1481</v>
      </c>
      <c r="J1069" s="224" t="s">
        <v>2224</v>
      </c>
      <c r="K1069" s="231" t="s">
        <v>1481</v>
      </c>
      <c r="L1069" s="231" t="s">
        <v>1481</v>
      </c>
    </row>
    <row r="1070" spans="1:12" ht="63" x14ac:dyDescent="0.25">
      <c r="A1070" s="241">
        <f t="shared" si="21"/>
        <v>923</v>
      </c>
      <c r="B1070" s="242" t="s">
        <v>1476</v>
      </c>
      <c r="C1070" s="243" t="s">
        <v>1477</v>
      </c>
      <c r="D1070" s="237">
        <v>0</v>
      </c>
      <c r="E1070" s="134">
        <v>0</v>
      </c>
      <c r="F1070" s="237">
        <v>0</v>
      </c>
      <c r="G1070" s="241">
        <v>2017</v>
      </c>
      <c r="H1070" s="241">
        <v>2020</v>
      </c>
      <c r="I1070" s="239" t="s">
        <v>2223</v>
      </c>
      <c r="J1070" s="239" t="s">
        <v>2224</v>
      </c>
      <c r="K1070" s="244" t="s">
        <v>2223</v>
      </c>
      <c r="L1070" s="244" t="s">
        <v>2223</v>
      </c>
    </row>
    <row r="1071" spans="1:12" ht="18.75" x14ac:dyDescent="0.3">
      <c r="A1071" s="173"/>
      <c r="B1071" s="261" t="s">
        <v>2147</v>
      </c>
      <c r="C1071" s="262"/>
      <c r="D1071" s="200">
        <v>0</v>
      </c>
      <c r="E1071" s="201">
        <v>0</v>
      </c>
      <c r="F1071" s="200">
        <v>0</v>
      </c>
      <c r="G1071" s="263"/>
      <c r="H1071" s="263"/>
      <c r="I1071" s="258"/>
      <c r="J1071" s="258"/>
      <c r="K1071" s="264"/>
      <c r="L1071" s="264"/>
    </row>
    <row r="1072" spans="1:12" ht="78.75" x14ac:dyDescent="0.25">
      <c r="A1072" s="205">
        <f t="shared" si="21"/>
        <v>924</v>
      </c>
      <c r="B1072" s="133" t="s">
        <v>1478</v>
      </c>
      <c r="C1072" s="138" t="s">
        <v>1479</v>
      </c>
      <c r="D1072" s="222">
        <v>0</v>
      </c>
      <c r="E1072" s="134">
        <v>0</v>
      </c>
      <c r="F1072" s="222">
        <v>0</v>
      </c>
      <c r="G1072" s="223">
        <v>2019</v>
      </c>
      <c r="H1072" s="223">
        <v>2021</v>
      </c>
      <c r="I1072" s="224" t="s">
        <v>1481</v>
      </c>
      <c r="J1072" s="224" t="s">
        <v>2224</v>
      </c>
      <c r="K1072" s="225" t="s">
        <v>1481</v>
      </c>
      <c r="L1072" s="225" t="s">
        <v>1481</v>
      </c>
    </row>
    <row r="1073" spans="1:12" ht="18.75" x14ac:dyDescent="0.25">
      <c r="A1073" s="252"/>
      <c r="B1073" s="253" t="s">
        <v>229</v>
      </c>
      <c r="C1073" s="254"/>
      <c r="D1073" s="198">
        <v>0</v>
      </c>
      <c r="E1073" s="201">
        <v>0</v>
      </c>
      <c r="F1073" s="198">
        <v>0</v>
      </c>
      <c r="G1073" s="247"/>
      <c r="H1073" s="247"/>
      <c r="I1073" s="248"/>
      <c r="J1073" s="248"/>
      <c r="K1073" s="250"/>
      <c r="L1073" s="250"/>
    </row>
    <row r="1074" spans="1:12" ht="63" x14ac:dyDescent="0.25">
      <c r="A1074" s="234">
        <f t="shared" si="21"/>
        <v>925</v>
      </c>
      <c r="B1074" s="235" t="s">
        <v>2148</v>
      </c>
      <c r="C1074" s="236" t="s">
        <v>2149</v>
      </c>
      <c r="D1074" s="222">
        <v>0</v>
      </c>
      <c r="E1074" s="134">
        <v>0</v>
      </c>
      <c r="F1074" s="222">
        <v>0</v>
      </c>
      <c r="G1074" s="228">
        <v>2020</v>
      </c>
      <c r="H1074" s="228">
        <v>2020</v>
      </c>
      <c r="I1074" s="224" t="s">
        <v>1481</v>
      </c>
      <c r="J1074" s="224" t="s">
        <v>2224</v>
      </c>
      <c r="K1074" s="229" t="s">
        <v>1481</v>
      </c>
      <c r="L1074" s="229" t="s">
        <v>1481</v>
      </c>
    </row>
    <row r="1075" spans="1:12" ht="15.75" x14ac:dyDescent="0.25">
      <c r="E1075" s="265"/>
    </row>
  </sheetData>
  <protectedRanges>
    <protectedRange password="DCF9" sqref="B594:B595 B597:B598" name="Марков_1_2_1_2" securityDescriptor="O:WDG:WDD:(A;;CC;;;S-1-5-21-4209254059-3116082339-372357167-6269)"/>
  </protectedRanges>
  <autoFilter ref="A13:O1075"/>
  <mergeCells count="21">
    <mergeCell ref="A10:A12"/>
    <mergeCell ref="B10:B12"/>
    <mergeCell ref="C10:C12"/>
    <mergeCell ref="D10:F10"/>
    <mergeCell ref="G10:H10"/>
    <mergeCell ref="H11:H12"/>
    <mergeCell ref="I10:L10"/>
    <mergeCell ref="D11:D12"/>
    <mergeCell ref="E11:E12"/>
    <mergeCell ref="F11:F12"/>
    <mergeCell ref="G11:G12"/>
    <mergeCell ref="I11:I12"/>
    <mergeCell ref="J11:J12"/>
    <mergeCell ref="K11:K12"/>
    <mergeCell ref="L11:L12"/>
    <mergeCell ref="J8:L8"/>
    <mergeCell ref="K1:L1"/>
    <mergeCell ref="A3:L3"/>
    <mergeCell ref="J5:L5"/>
    <mergeCell ref="J6:L6"/>
    <mergeCell ref="J7:L7"/>
  </mergeCells>
  <conditionalFormatting sqref="A10 O606:GH623 O605:GO605 O624:GO624 O78:GH198 O405:GH424 O260:GH403 O200:GH246 O247:EZ247 O248:GH258 O442:GH593 O596:GH604 O426:GH439 O259:GO259 O404:GO404 O440:GO441 O425:GO425 O594:EZ595 B10:C12 A13:C13 A1075:C65331 O18:GH76 O625:GH987 G1075:H65331 I1075:L65334 M10:GG12 M14:GG15 M16:GH17 G13:GG13 M988:GH65332 M18:N987">
    <cfRule type="containsText" dxfId="38" priority="36" operator="containsText" text="закрыт 2014">
      <formula>NOT(ISERROR(SEARCH("закрыт 2014",A10)))</formula>
    </cfRule>
  </conditionalFormatting>
  <conditionalFormatting sqref="G10">
    <cfRule type="containsText" dxfId="37" priority="35" operator="containsText" text="закрыт 2014">
      <formula>NOT(ISERROR(SEARCH("закрыт 2014",G10)))</formula>
    </cfRule>
  </conditionalFormatting>
  <conditionalFormatting sqref="B14:B15">
    <cfRule type="duplicateValues" dxfId="36" priority="34"/>
  </conditionalFormatting>
  <conditionalFormatting sqref="B14:B15">
    <cfRule type="duplicateValues" dxfId="35" priority="32"/>
    <cfRule type="duplicateValues" dxfId="34" priority="33"/>
  </conditionalFormatting>
  <conditionalFormatting sqref="C14:C15">
    <cfRule type="duplicateValues" dxfId="33" priority="37"/>
  </conditionalFormatting>
  <conditionalFormatting sqref="C14:C15">
    <cfRule type="duplicateValues" dxfId="32" priority="38"/>
    <cfRule type="duplicateValues" dxfId="31" priority="39"/>
  </conditionalFormatting>
  <conditionalFormatting sqref="A14:A15">
    <cfRule type="duplicateValues" dxfId="30" priority="29"/>
  </conditionalFormatting>
  <conditionalFormatting sqref="A14:A15">
    <cfRule type="duplicateValues" dxfId="29" priority="30"/>
    <cfRule type="duplicateValues" dxfId="28" priority="31"/>
  </conditionalFormatting>
  <conditionalFormatting sqref="G14:G15">
    <cfRule type="duplicateValues" dxfId="27" priority="26"/>
  </conditionalFormatting>
  <conditionalFormatting sqref="G14:G15">
    <cfRule type="duplicateValues" dxfId="26" priority="27"/>
    <cfRule type="duplicateValues" dxfId="25" priority="28"/>
  </conditionalFormatting>
  <conditionalFormatting sqref="H14:H15">
    <cfRule type="duplicateValues" dxfId="24" priority="23"/>
  </conditionalFormatting>
  <conditionalFormatting sqref="H14:H15">
    <cfRule type="duplicateValues" dxfId="23" priority="24"/>
    <cfRule type="duplicateValues" dxfId="22" priority="25"/>
  </conditionalFormatting>
  <conditionalFormatting sqref="I14:I15">
    <cfRule type="duplicateValues" dxfId="21" priority="20"/>
  </conditionalFormatting>
  <conditionalFormatting sqref="I14:I15">
    <cfRule type="duplicateValues" dxfId="20" priority="21"/>
    <cfRule type="duplicateValues" dxfId="19" priority="22"/>
  </conditionalFormatting>
  <conditionalFormatting sqref="K14:K15">
    <cfRule type="duplicateValues" dxfId="18" priority="17"/>
  </conditionalFormatting>
  <conditionalFormatting sqref="K14:K15">
    <cfRule type="duplicateValues" dxfId="17" priority="18"/>
    <cfRule type="duplicateValues" dxfId="16" priority="19"/>
  </conditionalFormatting>
  <conditionalFormatting sqref="J14:J15">
    <cfRule type="duplicateValues" dxfId="15" priority="14"/>
  </conditionalFormatting>
  <conditionalFormatting sqref="J14:J15">
    <cfRule type="duplicateValues" dxfId="14" priority="15"/>
    <cfRule type="duplicateValues" dxfId="13" priority="16"/>
  </conditionalFormatting>
  <conditionalFormatting sqref="L14:L15">
    <cfRule type="duplicateValues" dxfId="12" priority="11"/>
  </conditionalFormatting>
  <conditionalFormatting sqref="L14:L15">
    <cfRule type="duplicateValues" dxfId="11" priority="12"/>
    <cfRule type="duplicateValues" dxfId="10" priority="13"/>
  </conditionalFormatting>
  <conditionalFormatting sqref="C544:C1074 C463:C464 C344:C345 C466:C542 C16:C23 C25:C86 C353:C461 C93:C243 C245:C342">
    <cfRule type="duplicateValues" dxfId="9" priority="10"/>
  </conditionalFormatting>
  <conditionalFormatting sqref="C543">
    <cfRule type="duplicateValues" dxfId="8" priority="9"/>
  </conditionalFormatting>
  <conditionalFormatting sqref="C343">
    <cfRule type="duplicateValues" dxfId="7" priority="8"/>
  </conditionalFormatting>
  <conditionalFormatting sqref="C462">
    <cfRule type="duplicateValues" dxfId="6" priority="7"/>
  </conditionalFormatting>
  <conditionalFormatting sqref="C465">
    <cfRule type="duplicateValues" dxfId="5" priority="6"/>
  </conditionalFormatting>
  <conditionalFormatting sqref="C346:C352">
    <cfRule type="duplicateValues" dxfId="4" priority="5"/>
  </conditionalFormatting>
  <conditionalFormatting sqref="C87:C92">
    <cfRule type="duplicateValues" dxfId="3" priority="4"/>
  </conditionalFormatting>
  <conditionalFormatting sqref="C24">
    <cfRule type="duplicateValues" dxfId="2" priority="3"/>
  </conditionalFormatting>
  <conditionalFormatting sqref="C244">
    <cfRule type="duplicateValues" dxfId="1" priority="2"/>
  </conditionalFormatting>
  <conditionalFormatting sqref="A25">
    <cfRule type="duplicateValues" dxfId="0" priority="1"/>
  </conditionalFormatting>
  <printOptions horizontalCentered="1"/>
  <pageMargins left="0.82677165354330717" right="0.23622047244094491" top="0.55118110236220474" bottom="0.55118110236220474" header="0.11811023622047245" footer="0.11811023622047245"/>
  <pageSetup paperSize="9" scale="39" fitToHeight="0" pageOrder="overThenDown" orientation="portrait" r:id="rId1"/>
  <headerFooter>
    <oddFooter>&amp;C&amp;P</oddFooter>
  </headerFooter>
  <rowBreaks count="2" manualBreakCount="2">
    <brk id="644" max="11" man="1"/>
    <brk id="695" max="11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</vt:i4>
      </vt:variant>
    </vt:vector>
  </HeadingPairs>
  <TitlesOfParts>
    <vt:vector size="18" baseType="lpstr">
      <vt:lpstr>7.1 </vt:lpstr>
      <vt:lpstr>7.2 </vt:lpstr>
      <vt:lpstr>8</vt:lpstr>
      <vt:lpstr>9 </vt:lpstr>
      <vt:lpstr> 12</vt:lpstr>
      <vt:lpstr>Лист1</vt:lpstr>
      <vt:lpstr>13</vt:lpstr>
      <vt:lpstr>'13'!OLE_LINK2</vt:lpstr>
      <vt:lpstr>'13'!Заголовки_для_печати</vt:lpstr>
      <vt:lpstr>'7.1 '!Заголовки_для_печати</vt:lpstr>
      <vt:lpstr>'7.2 '!Заголовки_для_печати</vt:lpstr>
      <vt:lpstr>'8'!Заголовки_для_печати</vt:lpstr>
      <vt:lpstr>'9 '!Заголовки_для_печати</vt:lpstr>
      <vt:lpstr>'13'!Область_печати</vt:lpstr>
      <vt:lpstr>'7.1 '!Область_печати</vt:lpstr>
      <vt:lpstr>'7.2 '!Область_печати</vt:lpstr>
      <vt:lpstr>'8'!Область_печати</vt:lpstr>
      <vt:lpstr>'9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Седлярова Ольга Александровна</dc:creator>
  <cp:lastModifiedBy>Кемлякова Лидия Шамильевна</cp:lastModifiedBy>
  <cp:lastPrinted>2019-05-13T07:39:38Z</cp:lastPrinted>
  <dcterms:created xsi:type="dcterms:W3CDTF">2017-05-04T05:45:15Z</dcterms:created>
  <dcterms:modified xsi:type="dcterms:W3CDTF">2021-03-22T07:44:06Z</dcterms:modified>
</cp:coreProperties>
</file>